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ig1" sheetId="3" r:id="rId1"/>
    <sheet name="fig2" sheetId="1" r:id="rId2"/>
    <sheet name="fig3a" sheetId="7" r:id="rId3"/>
    <sheet name="fig3b" sheetId="8" r:id="rId4"/>
    <sheet name="fig4" sheetId="9" r:id="rId5"/>
    <sheet name="fig5" sheetId="10" r:id="rId6"/>
    <sheet name="fig8" sheetId="13" r:id="rId7"/>
    <sheet name="fig9" sheetId="12" r:id="rId8"/>
    <sheet name="fig10" sheetId="14" r:id="rId9"/>
    <sheet name="fig11" sheetId="15" r:id="rId10"/>
    <sheet name="fig12" sheetId="16" r:id="rId11"/>
  </sheets>
  <calcPr calcId="152511"/>
</workbook>
</file>

<file path=xl/calcChain.xml><?xml version="1.0" encoding="utf-8"?>
<calcChain xmlns="http://schemas.openxmlformats.org/spreadsheetml/2006/main">
  <c r="V31" i="16" l="1"/>
  <c r="Z31" i="16" s="1"/>
  <c r="W8" i="16"/>
  <c r="Y48" i="15"/>
  <c r="AC48" i="15" s="1"/>
  <c r="Z47" i="15"/>
  <c r="AD47" i="15" s="1"/>
  <c r="Z40" i="15"/>
  <c r="AD40" i="15" s="1"/>
  <c r="Z39" i="15"/>
  <c r="AD39" i="15" s="1"/>
  <c r="K27" i="14"/>
  <c r="H54" i="14" s="1"/>
  <c r="J27" i="14"/>
  <c r="G54" i="14" s="1"/>
  <c r="I27" i="14"/>
  <c r="F54" i="14" s="1"/>
  <c r="K26" i="14"/>
  <c r="H53" i="14" s="1"/>
  <c r="J25" i="14"/>
  <c r="G52" i="14" s="1"/>
  <c r="I25" i="14"/>
  <c r="F52" i="14" s="1"/>
  <c r="K24" i="14"/>
  <c r="H51" i="14" s="1"/>
  <c r="J24" i="14"/>
  <c r="G51" i="14" s="1"/>
  <c r="C50" i="14"/>
  <c r="J23" i="14"/>
  <c r="G50" i="14" s="1"/>
  <c r="I23" i="14"/>
  <c r="F50" i="14" s="1"/>
  <c r="J22" i="14"/>
  <c r="G49" i="14" s="1"/>
  <c r="I22" i="14"/>
  <c r="F49" i="14" s="1"/>
  <c r="K21" i="14"/>
  <c r="H48" i="14" s="1"/>
  <c r="J20" i="14"/>
  <c r="G47" i="14" s="1"/>
  <c r="I20" i="14"/>
  <c r="F47" i="14" s="1"/>
  <c r="K20" i="14"/>
  <c r="H47" i="14" s="1"/>
  <c r="K19" i="14"/>
  <c r="H46" i="14" s="1"/>
  <c r="I19" i="14"/>
  <c r="F46" i="14" s="1"/>
  <c r="J18" i="14"/>
  <c r="G45" i="14" s="1"/>
  <c r="I18" i="14"/>
  <c r="K18" i="14"/>
  <c r="J17" i="14"/>
  <c r="G44" i="14" s="1"/>
  <c r="J16" i="14"/>
  <c r="G43" i="14" s="1"/>
  <c r="I16" i="14"/>
  <c r="F43" i="14" s="1"/>
  <c r="I15" i="14"/>
  <c r="F42" i="14" s="1"/>
  <c r="I14" i="14"/>
  <c r="F41" i="14" s="1"/>
  <c r="J14" i="14"/>
  <c r="G41" i="14" s="1"/>
  <c r="K12" i="14"/>
  <c r="H39" i="14" s="1"/>
  <c r="J12" i="14"/>
  <c r="G39" i="14" s="1"/>
  <c r="J11" i="14"/>
  <c r="G38" i="14" s="1"/>
  <c r="I11" i="14"/>
  <c r="F38" i="14" s="1"/>
  <c r="K10" i="14"/>
  <c r="H37" i="14" s="1"/>
  <c r="J10" i="14"/>
  <c r="G37" i="14" s="1"/>
  <c r="C36" i="14"/>
  <c r="J9" i="14"/>
  <c r="G36" i="14" s="1"/>
  <c r="I9" i="14"/>
  <c r="F36" i="14" s="1"/>
  <c r="K8" i="14"/>
  <c r="H35" i="14" s="1"/>
  <c r="K7" i="14"/>
  <c r="H34" i="14" s="1"/>
  <c r="J7" i="14"/>
  <c r="G34" i="14" s="1"/>
  <c r="I7" i="14"/>
  <c r="F34" i="14" s="1"/>
  <c r="I6" i="14"/>
  <c r="F33" i="14" s="1"/>
  <c r="K6" i="14"/>
  <c r="H33" i="14" s="1"/>
  <c r="K5" i="14"/>
  <c r="H32" i="14" s="1"/>
  <c r="J5" i="14"/>
  <c r="G32" i="14" s="1"/>
  <c r="I5" i="14"/>
  <c r="F32" i="14" s="1"/>
  <c r="I4" i="14"/>
  <c r="F31" i="14" s="1"/>
  <c r="K4" i="14"/>
  <c r="H31" i="14" s="1"/>
  <c r="K3" i="14"/>
  <c r="H30" i="14" s="1"/>
  <c r="J3" i="14"/>
  <c r="G30" i="14" s="1"/>
  <c r="I3" i="14"/>
  <c r="F30" i="14" s="1"/>
  <c r="K53" i="13"/>
  <c r="N52" i="13"/>
  <c r="F52" i="13"/>
  <c r="L51" i="13"/>
  <c r="E51" i="13"/>
  <c r="K50" i="13"/>
  <c r="J50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R12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53" i="13"/>
  <c r="N53" i="13"/>
  <c r="M53" i="13"/>
  <c r="L53" i="13"/>
  <c r="J53" i="13"/>
  <c r="I53" i="13"/>
  <c r="H53" i="13"/>
  <c r="G53" i="13"/>
  <c r="F53" i="13"/>
  <c r="E53" i="13"/>
  <c r="D53" i="13"/>
  <c r="C53" i="13"/>
  <c r="B53" i="13"/>
  <c r="O52" i="13"/>
  <c r="M52" i="13"/>
  <c r="L52" i="13"/>
  <c r="K52" i="13"/>
  <c r="J52" i="13"/>
  <c r="I52" i="13"/>
  <c r="H52" i="13"/>
  <c r="G52" i="13"/>
  <c r="E52" i="13"/>
  <c r="D52" i="13"/>
  <c r="C52" i="13"/>
  <c r="B52" i="13"/>
  <c r="O51" i="13"/>
  <c r="N51" i="13"/>
  <c r="M51" i="13"/>
  <c r="K51" i="13"/>
  <c r="J51" i="13"/>
  <c r="I51" i="13"/>
  <c r="H51" i="13"/>
  <c r="G51" i="13"/>
  <c r="F51" i="13"/>
  <c r="D51" i="13"/>
  <c r="C51" i="13"/>
  <c r="B51" i="13"/>
  <c r="O50" i="13"/>
  <c r="N50" i="13"/>
  <c r="M50" i="13"/>
  <c r="L50" i="13"/>
  <c r="I50" i="13"/>
  <c r="H50" i="13"/>
  <c r="G50" i="13"/>
  <c r="F50" i="13"/>
  <c r="E50" i="13"/>
  <c r="D50" i="13"/>
  <c r="C50" i="13"/>
  <c r="B50" i="13"/>
  <c r="F27" i="12"/>
  <c r="K26" i="12"/>
  <c r="J24" i="12"/>
  <c r="I24" i="12"/>
  <c r="K27" i="12"/>
  <c r="J27" i="12"/>
  <c r="I27" i="12"/>
  <c r="H27" i="12"/>
  <c r="G27" i="12"/>
  <c r="E27" i="12"/>
  <c r="D27" i="12"/>
  <c r="C27" i="12"/>
  <c r="B27" i="12"/>
  <c r="J26" i="12"/>
  <c r="I26" i="12"/>
  <c r="H26" i="12"/>
  <c r="G26" i="12"/>
  <c r="F26" i="12"/>
  <c r="E26" i="12"/>
  <c r="D26" i="12"/>
  <c r="C26" i="12"/>
  <c r="B26" i="12"/>
  <c r="K25" i="12"/>
  <c r="J25" i="12"/>
  <c r="I25" i="12"/>
  <c r="H25" i="12"/>
  <c r="G25" i="12"/>
  <c r="F25" i="12"/>
  <c r="E25" i="12"/>
  <c r="D25" i="12"/>
  <c r="C25" i="12"/>
  <c r="K24" i="12"/>
  <c r="H24" i="12"/>
  <c r="G24" i="12"/>
  <c r="F24" i="12"/>
  <c r="E24" i="12"/>
  <c r="D24" i="12"/>
  <c r="C24" i="12"/>
  <c r="B24" i="12"/>
  <c r="K41" i="12"/>
  <c r="J41" i="12"/>
  <c r="I41" i="12"/>
  <c r="H41" i="12"/>
  <c r="G41" i="12"/>
  <c r="F41" i="12"/>
  <c r="E41" i="12"/>
  <c r="D41" i="12"/>
  <c r="C41" i="12"/>
  <c r="B41" i="12"/>
  <c r="K40" i="12"/>
  <c r="J40" i="12"/>
  <c r="I40" i="12"/>
  <c r="H40" i="12"/>
  <c r="G40" i="12"/>
  <c r="F40" i="12"/>
  <c r="E40" i="12"/>
  <c r="D40" i="12"/>
  <c r="C40" i="12"/>
  <c r="B40" i="12"/>
  <c r="K39" i="12"/>
  <c r="J39" i="12"/>
  <c r="I39" i="12"/>
  <c r="H39" i="12"/>
  <c r="G39" i="12"/>
  <c r="F39" i="12"/>
  <c r="E39" i="12"/>
  <c r="D39" i="12"/>
  <c r="C39" i="12"/>
  <c r="B39" i="12"/>
  <c r="K38" i="12"/>
  <c r="J38" i="12"/>
  <c r="I38" i="12"/>
  <c r="H38" i="12"/>
  <c r="G38" i="12"/>
  <c r="F38" i="12"/>
  <c r="E38" i="12"/>
  <c r="D38" i="12"/>
  <c r="C38" i="12"/>
  <c r="B38" i="12"/>
  <c r="J7" i="10"/>
  <c r="T3" i="10"/>
  <c r="S3" i="10"/>
  <c r="R3" i="10"/>
  <c r="Q3" i="10"/>
  <c r="P3" i="10"/>
  <c r="O3" i="10"/>
  <c r="N3" i="10"/>
  <c r="M3" i="10"/>
  <c r="L3" i="10"/>
  <c r="K3" i="10"/>
  <c r="J3" i="10"/>
  <c r="U2" i="10"/>
  <c r="U7" i="10" s="1"/>
  <c r="T2" i="10"/>
  <c r="T7" i="10" s="1"/>
  <c r="S2" i="10"/>
  <c r="S7" i="10" s="1"/>
  <c r="R2" i="10"/>
  <c r="R7" i="10" s="1"/>
  <c r="Q2" i="10"/>
  <c r="Q7" i="10" s="1"/>
  <c r="P2" i="10"/>
  <c r="P7" i="10" s="1"/>
  <c r="O2" i="10"/>
  <c r="O7" i="10" s="1"/>
  <c r="N2" i="10"/>
  <c r="N7" i="10" s="1"/>
  <c r="M2" i="10"/>
  <c r="M7" i="10" s="1"/>
  <c r="L2" i="10"/>
  <c r="L7" i="10" s="1"/>
  <c r="K2" i="10"/>
  <c r="K7" i="10" s="1"/>
  <c r="I2" i="10"/>
  <c r="I7" i="10" s="1"/>
  <c r="G6" i="10"/>
  <c r="F6" i="10"/>
  <c r="G4" i="10"/>
  <c r="F4" i="10"/>
  <c r="D4" i="10"/>
  <c r="G3" i="10"/>
  <c r="F3" i="10"/>
  <c r="D3" i="10"/>
  <c r="D2" i="10"/>
  <c r="I12" i="14" l="1"/>
  <c r="F39" i="14" s="1"/>
  <c r="K17" i="14"/>
  <c r="H44" i="14" s="1"/>
  <c r="Z5" i="15"/>
  <c r="Z9" i="15"/>
  <c r="Z13" i="15"/>
  <c r="Z34" i="15"/>
  <c r="AD34" i="15" s="1"/>
  <c r="Y35" i="15"/>
  <c r="AC35" i="15" s="1"/>
  <c r="Z38" i="15"/>
  <c r="AD38" i="15" s="1"/>
  <c r="Z42" i="15"/>
  <c r="AD42" i="15" s="1"/>
  <c r="Y43" i="15"/>
  <c r="AC43" i="15" s="1"/>
  <c r="W4" i="16"/>
  <c r="W9" i="16"/>
  <c r="V34" i="16"/>
  <c r="Z34" i="16" s="1"/>
  <c r="I10" i="14"/>
  <c r="F37" i="14" s="1"/>
  <c r="I24" i="14"/>
  <c r="F51" i="14" s="1"/>
  <c r="Z46" i="15"/>
  <c r="AD46" i="15" s="1"/>
  <c r="V29" i="16"/>
  <c r="Z29" i="16" s="1"/>
  <c r="W37" i="16"/>
  <c r="AA37" i="16" s="1"/>
  <c r="T8" i="10"/>
  <c r="I8" i="14"/>
  <c r="F35" i="14" s="1"/>
  <c r="J13" i="14"/>
  <c r="G40" i="14" s="1"/>
  <c r="K14" i="14"/>
  <c r="H41" i="14" s="1"/>
  <c r="K15" i="14"/>
  <c r="H42" i="14" s="1"/>
  <c r="I21" i="14"/>
  <c r="F48" i="14" s="1"/>
  <c r="J26" i="14"/>
  <c r="G53" i="14" s="1"/>
  <c r="Z4" i="15"/>
  <c r="Z8" i="15"/>
  <c r="Z12" i="15"/>
  <c r="Z16" i="15"/>
  <c r="Y37" i="15"/>
  <c r="AC37" i="15" s="1"/>
  <c r="Z41" i="15"/>
  <c r="AD41" i="15" s="1"/>
  <c r="Y45" i="15"/>
  <c r="AC45" i="15" s="1"/>
  <c r="AE45" i="15" s="1"/>
  <c r="W7" i="16"/>
  <c r="W32" i="16"/>
  <c r="AA32" i="16" s="1"/>
  <c r="J15" i="14"/>
  <c r="G42" i="14" s="1"/>
  <c r="W35" i="16"/>
  <c r="AA35" i="16" s="1"/>
  <c r="AB35" i="16" s="1"/>
  <c r="M14" i="12"/>
  <c r="J6" i="14"/>
  <c r="G33" i="14" s="1"/>
  <c r="J8" i="14"/>
  <c r="G35" i="14" s="1"/>
  <c r="K13" i="14"/>
  <c r="H40" i="14" s="1"/>
  <c r="J21" i="14"/>
  <c r="G48" i="14" s="1"/>
  <c r="K23" i="14"/>
  <c r="H50" i="14" s="1"/>
  <c r="Z3" i="15"/>
  <c r="Z11" i="15"/>
  <c r="Y39" i="15"/>
  <c r="AC39" i="15" s="1"/>
  <c r="AE39" i="15" s="1"/>
  <c r="Y44" i="15"/>
  <c r="AC44" i="15" s="1"/>
  <c r="Y47" i="15"/>
  <c r="AC47" i="15" s="1"/>
  <c r="AE47" i="15" s="1"/>
  <c r="W2" i="16"/>
  <c r="V8" i="16"/>
  <c r="V38" i="16"/>
  <c r="Z38" i="16" s="1"/>
  <c r="R14" i="13"/>
  <c r="K11" i="14"/>
  <c r="H38" i="14" s="1"/>
  <c r="K22" i="14"/>
  <c r="H49" i="14" s="1"/>
  <c r="W3" i="16"/>
  <c r="V10" i="16"/>
  <c r="W33" i="16"/>
  <c r="AA33" i="16" s="1"/>
  <c r="R11" i="13"/>
  <c r="I13" i="14"/>
  <c r="F40" i="14" s="1"/>
  <c r="K16" i="14"/>
  <c r="H43" i="14" s="1"/>
  <c r="I26" i="14"/>
  <c r="F53" i="14" s="1"/>
  <c r="Z36" i="15"/>
  <c r="AD36" i="15" s="1"/>
  <c r="Z44" i="15"/>
  <c r="AD44" i="15" s="1"/>
  <c r="AE44" i="15" s="1"/>
  <c r="M11" i="12"/>
  <c r="J4" i="14"/>
  <c r="G31" i="14" s="1"/>
  <c r="K9" i="14"/>
  <c r="H36" i="14" s="1"/>
  <c r="I17" i="14"/>
  <c r="F44" i="14" s="1"/>
  <c r="J19" i="14"/>
  <c r="G46" i="14" s="1"/>
  <c r="K25" i="14"/>
  <c r="H52" i="14" s="1"/>
  <c r="Z7" i="15"/>
  <c r="Z15" i="15"/>
  <c r="Y36" i="15"/>
  <c r="AC36" i="15" s="1"/>
  <c r="W30" i="16"/>
  <c r="AA30" i="16" s="1"/>
  <c r="M12" i="12"/>
  <c r="R13" i="13"/>
  <c r="Z2" i="15"/>
  <c r="Z6" i="15"/>
  <c r="Z10" i="15"/>
  <c r="Z14" i="15"/>
  <c r="Z35" i="15"/>
  <c r="AD35" i="15" s="1"/>
  <c r="AE35" i="15" s="1"/>
  <c r="Z37" i="15"/>
  <c r="AD37" i="15" s="1"/>
  <c r="Z43" i="15"/>
  <c r="AD43" i="15" s="1"/>
  <c r="Z45" i="15"/>
  <c r="AD45" i="15" s="1"/>
  <c r="V5" i="16"/>
  <c r="W6" i="16"/>
  <c r="W11" i="16"/>
  <c r="V36" i="16"/>
  <c r="Z36" i="16" s="1"/>
  <c r="V2" i="16"/>
  <c r="W5" i="16"/>
  <c r="V7" i="16"/>
  <c r="W10" i="16"/>
  <c r="V4" i="16"/>
  <c r="V30" i="16"/>
  <c r="Z30" i="16" s="1"/>
  <c r="AB30" i="16" s="1"/>
  <c r="V32" i="16"/>
  <c r="Z32" i="16" s="1"/>
  <c r="V33" i="16"/>
  <c r="Z33" i="16" s="1"/>
  <c r="V35" i="16"/>
  <c r="Z35" i="16" s="1"/>
  <c r="V37" i="16"/>
  <c r="Z37" i="16" s="1"/>
  <c r="V9" i="16"/>
  <c r="W29" i="16"/>
  <c r="AA29" i="16" s="1"/>
  <c r="AB29" i="16" s="1"/>
  <c r="W31" i="16"/>
  <c r="AA31" i="16" s="1"/>
  <c r="AB31" i="16" s="1"/>
  <c r="W34" i="16"/>
  <c r="AA34" i="16" s="1"/>
  <c r="AB34" i="16" s="1"/>
  <c r="W36" i="16"/>
  <c r="AA36" i="16" s="1"/>
  <c r="W38" i="16"/>
  <c r="AA38" i="16" s="1"/>
  <c r="V6" i="16"/>
  <c r="V3" i="16"/>
  <c r="V11" i="16"/>
  <c r="Y2" i="15"/>
  <c r="Y3" i="15"/>
  <c r="Y4" i="15"/>
  <c r="Y5" i="15"/>
  <c r="Y6" i="15"/>
  <c r="Y7" i="15"/>
  <c r="Y8" i="15"/>
  <c r="Y9" i="15"/>
  <c r="Y10" i="15"/>
  <c r="Y11" i="15"/>
  <c r="Y12" i="15"/>
  <c r="Y13" i="15"/>
  <c r="Y14" i="15"/>
  <c r="Y15" i="15"/>
  <c r="Y16" i="15"/>
  <c r="Y34" i="15"/>
  <c r="AC34" i="15" s="1"/>
  <c r="Y42" i="15"/>
  <c r="AC42" i="15" s="1"/>
  <c r="Y40" i="15"/>
  <c r="AC40" i="15" s="1"/>
  <c r="AE40" i="15" s="1"/>
  <c r="Z48" i="15"/>
  <c r="AD48" i="15" s="1"/>
  <c r="AE48" i="15" s="1"/>
  <c r="Y38" i="15"/>
  <c r="AC38" i="15" s="1"/>
  <c r="Y46" i="15"/>
  <c r="AC46" i="15" s="1"/>
  <c r="Y41" i="15"/>
  <c r="AC41" i="15" s="1"/>
  <c r="H45" i="14"/>
  <c r="F45" i="14"/>
  <c r="B24" i="13"/>
  <c r="R24" i="13" s="1"/>
  <c r="B27" i="13"/>
  <c r="R27" i="13" s="1"/>
  <c r="B25" i="13"/>
  <c r="R25" i="13" s="1"/>
  <c r="B26" i="13"/>
  <c r="R26" i="13" s="1"/>
  <c r="M24" i="12"/>
  <c r="M26" i="12"/>
  <c r="M27" i="12"/>
  <c r="B25" i="12"/>
  <c r="M25" i="12" s="1"/>
  <c r="M13" i="12"/>
  <c r="M8" i="10"/>
  <c r="N8" i="10"/>
  <c r="O8" i="10"/>
  <c r="P8" i="10"/>
  <c r="Q8" i="10"/>
  <c r="J8" i="10"/>
  <c r="R8" i="10"/>
  <c r="K8" i="10"/>
  <c r="S8" i="10"/>
  <c r="L8" i="10"/>
  <c r="I27" i="9"/>
  <c r="I26" i="9"/>
  <c r="K25" i="9"/>
  <c r="I25" i="9"/>
  <c r="J24" i="9"/>
  <c r="K24" i="9"/>
  <c r="I24" i="9"/>
  <c r="J23" i="9"/>
  <c r="K23" i="9"/>
  <c r="I23" i="9"/>
  <c r="K22" i="9"/>
  <c r="J22" i="9"/>
  <c r="K21" i="9"/>
  <c r="J21" i="9"/>
  <c r="I20" i="9"/>
  <c r="J19" i="9"/>
  <c r="I19" i="9"/>
  <c r="J18" i="9"/>
  <c r="I18" i="9"/>
  <c r="J17" i="9"/>
  <c r="I17" i="9"/>
  <c r="I16" i="9"/>
  <c r="K16" i="9"/>
  <c r="J16" i="9"/>
  <c r="K15" i="9"/>
  <c r="J15" i="9"/>
  <c r="I15" i="9"/>
  <c r="I14" i="9"/>
  <c r="I13" i="9"/>
  <c r="K12" i="9"/>
  <c r="I12" i="9"/>
  <c r="J11" i="9"/>
  <c r="K11" i="9"/>
  <c r="I11" i="9"/>
  <c r="J10" i="9"/>
  <c r="K10" i="9"/>
  <c r="I10" i="9"/>
  <c r="K9" i="9"/>
  <c r="J9" i="9"/>
  <c r="K8" i="9"/>
  <c r="J8" i="9"/>
  <c r="I7" i="9"/>
  <c r="J6" i="9"/>
  <c r="I6" i="9"/>
  <c r="J5" i="9"/>
  <c r="I5" i="9"/>
  <c r="J4" i="9"/>
  <c r="I4" i="9"/>
  <c r="I3" i="9"/>
  <c r="K3" i="9"/>
  <c r="J3" i="9"/>
  <c r="AB33" i="16" l="1"/>
  <c r="AB37" i="16"/>
  <c r="AB38" i="16"/>
  <c r="AB32" i="16"/>
  <c r="AE43" i="15"/>
  <c r="AE37" i="15"/>
  <c r="AE34" i="15"/>
  <c r="AE42" i="15"/>
  <c r="AE36" i="15"/>
  <c r="AE38" i="15"/>
  <c r="AE41" i="15"/>
  <c r="AE46" i="15"/>
  <c r="J44" i="14"/>
  <c r="J49" i="14"/>
  <c r="C35" i="14"/>
  <c r="K7" i="9"/>
  <c r="K20" i="9"/>
  <c r="K5" i="9"/>
  <c r="I9" i="9"/>
  <c r="J7" i="9"/>
  <c r="J20" i="9"/>
  <c r="AB36" i="16"/>
  <c r="K4" i="9"/>
  <c r="K17" i="9"/>
  <c r="K19" i="9"/>
  <c r="I22" i="9"/>
  <c r="C49" i="14"/>
  <c r="I8" i="9"/>
  <c r="K14" i="9"/>
  <c r="I21" i="9"/>
  <c r="J25" i="9"/>
  <c r="K27" i="9"/>
  <c r="K6" i="9"/>
  <c r="J14" i="9"/>
  <c r="K18" i="9"/>
  <c r="J27" i="9"/>
  <c r="C34" i="14"/>
  <c r="J13" i="9"/>
  <c r="J26" i="9"/>
  <c r="J12" i="9"/>
  <c r="K13" i="9"/>
  <c r="K26" i="9"/>
  <c r="C48" i="14"/>
  <c r="K39" i="14"/>
  <c r="J39" i="14"/>
  <c r="N22" i="9" l="1"/>
  <c r="N8" i="9"/>
  <c r="N21" i="9"/>
  <c r="N9" i="9"/>
  <c r="N27" i="9"/>
  <c r="H53" i="8"/>
  <c r="G52" i="8"/>
  <c r="F52" i="8"/>
  <c r="N51" i="8"/>
  <c r="F51" i="8"/>
  <c r="D51" i="8"/>
  <c r="M50" i="8"/>
  <c r="L50" i="8"/>
  <c r="K50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O53" i="8"/>
  <c r="N53" i="8"/>
  <c r="M53" i="8"/>
  <c r="L53" i="8"/>
  <c r="K53" i="8"/>
  <c r="J53" i="8"/>
  <c r="I53" i="8"/>
  <c r="G53" i="8"/>
  <c r="F53" i="8"/>
  <c r="E53" i="8"/>
  <c r="D53" i="8"/>
  <c r="C53" i="8"/>
  <c r="B53" i="8"/>
  <c r="O52" i="8"/>
  <c r="N52" i="8"/>
  <c r="M52" i="8"/>
  <c r="L52" i="8"/>
  <c r="K52" i="8"/>
  <c r="J52" i="8"/>
  <c r="I52" i="8"/>
  <c r="H52" i="8"/>
  <c r="E52" i="8"/>
  <c r="D52" i="8"/>
  <c r="C52" i="8"/>
  <c r="B52" i="8"/>
  <c r="O51" i="8"/>
  <c r="M51" i="8"/>
  <c r="L51" i="8"/>
  <c r="K51" i="8"/>
  <c r="J51" i="8"/>
  <c r="I51" i="8"/>
  <c r="H51" i="8"/>
  <c r="G51" i="8"/>
  <c r="E51" i="8"/>
  <c r="C51" i="8"/>
  <c r="B51" i="8"/>
  <c r="O50" i="8"/>
  <c r="N50" i="8"/>
  <c r="J50" i="8"/>
  <c r="I50" i="8"/>
  <c r="H50" i="8"/>
  <c r="G50" i="8"/>
  <c r="F50" i="8"/>
  <c r="E50" i="8"/>
  <c r="D50" i="8"/>
  <c r="C50" i="8"/>
  <c r="B50" i="8"/>
  <c r="R14" i="8" l="1"/>
  <c r="R13" i="8"/>
  <c r="R12" i="8"/>
  <c r="R11" i="8"/>
  <c r="B25" i="8"/>
  <c r="R25" i="8" s="1"/>
  <c r="B27" i="8"/>
  <c r="R27" i="8" s="1"/>
  <c r="B24" i="8"/>
  <c r="R24" i="8" s="1"/>
  <c r="B26" i="8"/>
  <c r="R26" i="8" s="1"/>
  <c r="H40" i="7" l="1"/>
  <c r="D39" i="7"/>
  <c r="C38" i="7"/>
  <c r="J24" i="7" l="1"/>
  <c r="F24" i="7"/>
  <c r="J26" i="7"/>
  <c r="C24" i="7"/>
  <c r="I24" i="7"/>
  <c r="E26" i="7"/>
  <c r="F40" i="7"/>
  <c r="J38" i="7"/>
  <c r="E24" i="7"/>
  <c r="J40" i="7"/>
  <c r="C25" i="7"/>
  <c r="C27" i="7"/>
  <c r="C26" i="7"/>
  <c r="G40" i="7"/>
  <c r="J39" i="7"/>
  <c r="H38" i="7"/>
  <c r="C41" i="7"/>
  <c r="H24" i="7"/>
  <c r="D24" i="7"/>
  <c r="G38" i="7"/>
  <c r="I41" i="7"/>
  <c r="E38" i="7"/>
  <c r="G39" i="7"/>
  <c r="K41" i="7"/>
  <c r="I40" i="7"/>
  <c r="K38" i="7"/>
  <c r="H39" i="7"/>
  <c r="I25" i="7"/>
  <c r="F25" i="7"/>
  <c r="K40" i="7"/>
  <c r="J41" i="7"/>
  <c r="F38" i="7"/>
  <c r="D40" i="7"/>
  <c r="D41" i="7"/>
  <c r="I38" i="7"/>
  <c r="D27" i="7"/>
  <c r="C39" i="7"/>
  <c r="K26" i="7"/>
  <c r="F41" i="7"/>
  <c r="C40" i="7"/>
  <c r="K39" i="7"/>
  <c r="G41" i="7"/>
  <c r="E39" i="7"/>
  <c r="E41" i="7"/>
  <c r="E40" i="7"/>
  <c r="I39" i="7"/>
  <c r="F39" i="7"/>
  <c r="D38" i="7"/>
  <c r="H41" i="7"/>
  <c r="F27" i="7" l="1"/>
  <c r="E27" i="7"/>
  <c r="H25" i="7"/>
  <c r="I26" i="7"/>
  <c r="H26" i="7"/>
  <c r="F26" i="7"/>
  <c r="G25" i="7"/>
  <c r="J27" i="7"/>
  <c r="I27" i="7"/>
  <c r="G24" i="7"/>
  <c r="K27" i="7"/>
  <c r="K24" i="7"/>
  <c r="G27" i="7"/>
  <c r="K25" i="7"/>
  <c r="E25" i="7"/>
  <c r="H27" i="7"/>
  <c r="D25" i="7"/>
  <c r="J25" i="7"/>
  <c r="G26" i="7"/>
  <c r="D26" i="7"/>
  <c r="B38" i="7" l="1"/>
  <c r="B41" i="7" l="1"/>
  <c r="B39" i="7"/>
  <c r="B40" i="7"/>
  <c r="B26" i="7" l="1"/>
  <c r="M26" i="7" s="1"/>
  <c r="M13" i="7"/>
  <c r="B24" i="7" l="1"/>
  <c r="M24" i="7" s="1"/>
  <c r="M11" i="7"/>
  <c r="B25" i="7"/>
  <c r="M25" i="7" s="1"/>
  <c r="M12" i="7"/>
  <c r="B27" i="7"/>
  <c r="M27" i="7" s="1"/>
  <c r="M14" i="7"/>
</calcChain>
</file>

<file path=xl/sharedStrings.xml><?xml version="1.0" encoding="utf-8"?>
<sst xmlns="http://schemas.openxmlformats.org/spreadsheetml/2006/main" count="611" uniqueCount="75">
  <si>
    <t>level</t>
  </si>
  <si>
    <t>SK</t>
  </si>
  <si>
    <t>HU</t>
  </si>
  <si>
    <t>CZ</t>
  </si>
  <si>
    <t>PL</t>
  </si>
  <si>
    <t>SI</t>
  </si>
  <si>
    <t>EE</t>
  </si>
  <si>
    <t>LT</t>
  </si>
  <si>
    <t>LV</t>
  </si>
  <si>
    <t>CY</t>
  </si>
  <si>
    <t>MT</t>
  </si>
  <si>
    <t>AS</t>
  </si>
  <si>
    <t>SS</t>
  </si>
  <si>
    <t>LS</t>
  </si>
  <si>
    <t>LA</t>
  </si>
  <si>
    <t>change in OG</t>
  </si>
  <si>
    <t>overall elasticity</t>
  </si>
  <si>
    <t>change in the cyclical component</t>
  </si>
  <si>
    <t>DE</t>
  </si>
  <si>
    <t>FR</t>
  </si>
  <si>
    <t>IT</t>
  </si>
  <si>
    <t>ES</t>
  </si>
  <si>
    <t>UK</t>
  </si>
  <si>
    <t>NL</t>
  </si>
  <si>
    <t>SE</t>
  </si>
  <si>
    <t>FI</t>
  </si>
  <si>
    <t>PT</t>
  </si>
  <si>
    <t>IE</t>
  </si>
  <si>
    <t>LX</t>
  </si>
  <si>
    <t>AT</t>
  </si>
  <si>
    <t>EL</t>
  </si>
  <si>
    <t>BE</t>
  </si>
  <si>
    <t>DK</t>
  </si>
  <si>
    <t>delta</t>
  </si>
  <si>
    <t xml:space="preserve">min </t>
  </si>
  <si>
    <t>max</t>
  </si>
  <si>
    <t>average</t>
  </si>
  <si>
    <t>stdev</t>
  </si>
  <si>
    <t>median</t>
  </si>
  <si>
    <t>zero</t>
  </si>
  <si>
    <t>worsening</t>
  </si>
  <si>
    <t>improving</t>
  </si>
  <si>
    <t>total</t>
  </si>
  <si>
    <t>less</t>
  </si>
  <si>
    <t>more</t>
  </si>
  <si>
    <t>less than -0.5</t>
  </si>
  <si>
    <t>more than 0.5</t>
  </si>
  <si>
    <t>sign</t>
  </si>
  <si>
    <t>overall</t>
  </si>
  <si>
    <t>old</t>
  </si>
  <si>
    <t>new</t>
  </si>
  <si>
    <t>2003s</t>
  </si>
  <si>
    <t>2003a</t>
  </si>
  <si>
    <t>2004s</t>
  </si>
  <si>
    <t>2004a</t>
  </si>
  <si>
    <t>2005s</t>
  </si>
  <si>
    <t>2005a</t>
  </si>
  <si>
    <t>2006s</t>
  </si>
  <si>
    <t>2006a</t>
  </si>
  <si>
    <t>2007s</t>
  </si>
  <si>
    <t>2007a</t>
  </si>
  <si>
    <t>2008s</t>
  </si>
  <si>
    <t>2008a</t>
  </si>
  <si>
    <t>2009s</t>
  </si>
  <si>
    <t>2009a</t>
  </si>
  <si>
    <t>2010s</t>
  </si>
  <si>
    <t>2010a</t>
  </si>
  <si>
    <t>2011s</t>
  </si>
  <si>
    <t>2011a</t>
  </si>
  <si>
    <t>2012s</t>
  </si>
  <si>
    <t>2012a</t>
  </si>
  <si>
    <t>2013s</t>
  </si>
  <si>
    <t>2013a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</si>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</sst>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onstantia"/>
      <family val="1"/>
      <charset val="238"/>
    </font>
    <font>
      <sz val="10"/>
      <color theme="1"/>
      <name val="Constant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1"/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1" fillId="2" borderId="0" xfId="1" applyFill="1" applyAlignment="1">
      <alignment horizontal="center"/>
    </xf>
    <xf numFmtId="0" fontId="1" fillId="3" borderId="0" xfId="1" applyFill="1"/>
    <xf numFmtId="10" fontId="1" fillId="0" borderId="0" xfId="1" applyNumberFormat="1"/>
    <xf numFmtId="0" fontId="1" fillId="0" borderId="0" xfId="1" applyFill="1"/>
  </cellXfs>
  <cellStyles count="2">
    <cellStyle name="Normal 2" xfId="1"/>
    <cellStyle name="Normáln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13B5EA"/>
      <color rgb="FFC8C8C8"/>
      <color rgb="FFD2D2D2"/>
      <color rgb="FF828282"/>
      <color rgb="FFC2EDFA"/>
      <color rgb="FF9BE1F7"/>
      <color rgb="FF78D6F4"/>
      <color rgb="FF5A5A5A"/>
      <color rgb="FF58CDF2"/>
      <color rgb="FF6DD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fig3a!$A$11</c:f>
              <c:strCache>
                <c:ptCount val="1"/>
                <c:pt idx="0">
                  <c:v>AS</c:v>
                </c:pt>
              </c:strCache>
            </c:strRef>
          </c:tx>
          <c:invertIfNegative val="0"/>
          <c:cat>
            <c:strRef>
              <c:f>fig3a!$B$10:$K$10</c:f>
              <c:strCache>
                <c:ptCount val="10"/>
                <c:pt idx="0">
                  <c:v>SK</c:v>
                </c:pt>
                <c:pt idx="1">
                  <c:v>HU</c:v>
                </c:pt>
                <c:pt idx="2">
                  <c:v>CZ</c:v>
                </c:pt>
                <c:pt idx="3">
                  <c:v>PL</c:v>
                </c:pt>
                <c:pt idx="4">
                  <c:v>SI</c:v>
                </c:pt>
                <c:pt idx="5">
                  <c:v>EE</c:v>
                </c:pt>
                <c:pt idx="6">
                  <c:v>LT</c:v>
                </c:pt>
                <c:pt idx="7">
                  <c:v>LV</c:v>
                </c:pt>
                <c:pt idx="8">
                  <c:v>CY</c:v>
                </c:pt>
                <c:pt idx="9">
                  <c:v>MT</c:v>
                </c:pt>
              </c:strCache>
            </c:strRef>
          </c:cat>
          <c:val>
            <c:numRef>
              <c:f>fig3a!$B$11:$K$11</c:f>
              <c:numCache>
                <c:formatCode>General</c:formatCode>
                <c:ptCount val="10"/>
                <c:pt idx="0">
                  <c:v>0.27632271820133075</c:v>
                </c:pt>
                <c:pt idx="1">
                  <c:v>0.27684223419820803</c:v>
                </c:pt>
                <c:pt idx="2">
                  <c:v>0.23491518253903154</c:v>
                </c:pt>
                <c:pt idx="3">
                  <c:v>0.40647154530591689</c:v>
                </c:pt>
                <c:pt idx="4">
                  <c:v>0.62577612854849296</c:v>
                </c:pt>
                <c:pt idx="5">
                  <c:v>0.66230802979997272</c:v>
                </c:pt>
                <c:pt idx="6">
                  <c:v>0.62859539698248912</c:v>
                </c:pt>
                <c:pt idx="7">
                  <c:v>0.66357198410675278</c:v>
                </c:pt>
                <c:pt idx="8">
                  <c:v>0.27140251228792417</c:v>
                </c:pt>
                <c:pt idx="9">
                  <c:v>0.49093276055476665</c:v>
                </c:pt>
              </c:numCache>
            </c:numRef>
          </c:val>
        </c:ser>
        <c:ser>
          <c:idx val="1"/>
          <c:order val="1"/>
          <c:tx>
            <c:strRef>
              <c:f>fig3a!$A$12</c:f>
              <c:strCache>
                <c:ptCount val="1"/>
                <c:pt idx="0">
                  <c:v>SS</c:v>
                </c:pt>
              </c:strCache>
            </c:strRef>
          </c:tx>
          <c:invertIfNegative val="0"/>
          <c:cat>
            <c:strRef>
              <c:f>fig3a!$B$10:$K$10</c:f>
              <c:strCache>
                <c:ptCount val="10"/>
                <c:pt idx="0">
                  <c:v>SK</c:v>
                </c:pt>
                <c:pt idx="1">
                  <c:v>HU</c:v>
                </c:pt>
                <c:pt idx="2">
                  <c:v>CZ</c:v>
                </c:pt>
                <c:pt idx="3">
                  <c:v>PL</c:v>
                </c:pt>
                <c:pt idx="4">
                  <c:v>SI</c:v>
                </c:pt>
                <c:pt idx="5">
                  <c:v>EE</c:v>
                </c:pt>
                <c:pt idx="6">
                  <c:v>LT</c:v>
                </c:pt>
                <c:pt idx="7">
                  <c:v>LV</c:v>
                </c:pt>
                <c:pt idx="8">
                  <c:v>CY</c:v>
                </c:pt>
                <c:pt idx="9">
                  <c:v>MT</c:v>
                </c:pt>
              </c:strCache>
            </c:strRef>
          </c:cat>
          <c:val>
            <c:numRef>
              <c:f>fig3a!$B$12:$K$12</c:f>
              <c:numCache>
                <c:formatCode>General</c:formatCode>
                <c:ptCount val="10"/>
                <c:pt idx="0">
                  <c:v>0.55265165730685073</c:v>
                </c:pt>
                <c:pt idx="1">
                  <c:v>0.40485077019231802</c:v>
                </c:pt>
                <c:pt idx="2">
                  <c:v>0.40654300761722229</c:v>
                </c:pt>
                <c:pt idx="3">
                  <c:v>0.42308214005361738</c:v>
                </c:pt>
                <c:pt idx="4">
                  <c:v>0.89775953658231922</c:v>
                </c:pt>
                <c:pt idx="5">
                  <c:v>0.8003637556849057</c:v>
                </c:pt>
                <c:pt idx="6">
                  <c:v>0.65807431367531655</c:v>
                </c:pt>
                <c:pt idx="7">
                  <c:v>1.0540639875617859</c:v>
                </c:pt>
                <c:pt idx="8">
                  <c:v>0.40842021900707481</c:v>
                </c:pt>
                <c:pt idx="9">
                  <c:v>0.87454093179703818</c:v>
                </c:pt>
              </c:numCache>
            </c:numRef>
          </c:val>
        </c:ser>
        <c:ser>
          <c:idx val="2"/>
          <c:order val="2"/>
          <c:tx>
            <c:strRef>
              <c:f>fig3a!$A$13</c:f>
              <c:strCache>
                <c:ptCount val="1"/>
                <c:pt idx="0">
                  <c:v>LS</c:v>
                </c:pt>
              </c:strCache>
            </c:strRef>
          </c:tx>
          <c:invertIfNegative val="0"/>
          <c:cat>
            <c:strRef>
              <c:f>fig3a!$B$10:$K$10</c:f>
              <c:strCache>
                <c:ptCount val="10"/>
                <c:pt idx="0">
                  <c:v>SK</c:v>
                </c:pt>
                <c:pt idx="1">
                  <c:v>HU</c:v>
                </c:pt>
                <c:pt idx="2">
                  <c:v>CZ</c:v>
                </c:pt>
                <c:pt idx="3">
                  <c:v>PL</c:v>
                </c:pt>
                <c:pt idx="4">
                  <c:v>SI</c:v>
                </c:pt>
                <c:pt idx="5">
                  <c:v>EE</c:v>
                </c:pt>
                <c:pt idx="6">
                  <c:v>LT</c:v>
                </c:pt>
                <c:pt idx="7">
                  <c:v>LV</c:v>
                </c:pt>
                <c:pt idx="8">
                  <c:v>CY</c:v>
                </c:pt>
                <c:pt idx="9">
                  <c:v>MT</c:v>
                </c:pt>
              </c:strCache>
            </c:strRef>
          </c:cat>
          <c:val>
            <c:numRef>
              <c:f>fig3a!$B$13:$K$13</c:f>
              <c:numCache>
                <c:formatCode>General</c:formatCode>
                <c:ptCount val="10"/>
                <c:pt idx="0">
                  <c:v>0.63713590667748055</c:v>
                </c:pt>
                <c:pt idx="1">
                  <c:v>0.52832782765536912</c:v>
                </c:pt>
                <c:pt idx="2">
                  <c:v>0.38769273929739756</c:v>
                </c:pt>
                <c:pt idx="3">
                  <c:v>0.68666035883742671</c:v>
                </c:pt>
                <c:pt idx="4">
                  <c:v>1.0650990463696461</c:v>
                </c:pt>
                <c:pt idx="5">
                  <c:v>1.1652483000013789</c:v>
                </c:pt>
                <c:pt idx="6">
                  <c:v>1.2890873780641265</c:v>
                </c:pt>
                <c:pt idx="7">
                  <c:v>1.0114804044228389</c:v>
                </c:pt>
                <c:pt idx="8">
                  <c:v>0.66628977970682446</c:v>
                </c:pt>
                <c:pt idx="9">
                  <c:v>0.92838543831412634</c:v>
                </c:pt>
              </c:numCache>
            </c:numRef>
          </c:val>
        </c:ser>
        <c:ser>
          <c:idx val="3"/>
          <c:order val="3"/>
          <c:tx>
            <c:strRef>
              <c:f>fig3a!$A$14</c:f>
              <c:strCache>
                <c:ptCount val="1"/>
                <c:pt idx="0">
                  <c:v>LA</c:v>
                </c:pt>
              </c:strCache>
            </c:strRef>
          </c:tx>
          <c:invertIfNegative val="0"/>
          <c:cat>
            <c:strRef>
              <c:f>fig3a!$B$10:$K$10</c:f>
              <c:strCache>
                <c:ptCount val="10"/>
                <c:pt idx="0">
                  <c:v>SK</c:v>
                </c:pt>
                <c:pt idx="1">
                  <c:v>HU</c:v>
                </c:pt>
                <c:pt idx="2">
                  <c:v>CZ</c:v>
                </c:pt>
                <c:pt idx="3">
                  <c:v>PL</c:v>
                </c:pt>
                <c:pt idx="4">
                  <c:v>SI</c:v>
                </c:pt>
                <c:pt idx="5">
                  <c:v>EE</c:v>
                </c:pt>
                <c:pt idx="6">
                  <c:v>LT</c:v>
                </c:pt>
                <c:pt idx="7">
                  <c:v>LV</c:v>
                </c:pt>
                <c:pt idx="8">
                  <c:v>CY</c:v>
                </c:pt>
                <c:pt idx="9">
                  <c:v>MT</c:v>
                </c:pt>
              </c:strCache>
            </c:strRef>
          </c:cat>
          <c:val>
            <c:numRef>
              <c:f>fig3a!$B$14:$K$14</c:f>
              <c:numCache>
                <c:formatCode>General</c:formatCode>
                <c:ptCount val="10"/>
                <c:pt idx="0">
                  <c:v>0.67455012100708278</c:v>
                </c:pt>
                <c:pt idx="1">
                  <c:v>0.42388776924903399</c:v>
                </c:pt>
                <c:pt idx="2">
                  <c:v>0.19404274376722414</c:v>
                </c:pt>
                <c:pt idx="3">
                  <c:v>0.63809835404040705</c:v>
                </c:pt>
                <c:pt idx="4">
                  <c:v>0.65105056587137433</c:v>
                </c:pt>
                <c:pt idx="5">
                  <c:v>1.0980302494526073</c:v>
                </c:pt>
                <c:pt idx="6">
                  <c:v>1.4491740608252659</c:v>
                </c:pt>
                <c:pt idx="7">
                  <c:v>0.83636506980746139</c:v>
                </c:pt>
                <c:pt idx="8">
                  <c:v>0.58469082378308579</c:v>
                </c:pt>
                <c:pt idx="9">
                  <c:v>0.82869684498829554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589728"/>
        <c:axId val="308594040"/>
      </c:barChart>
      <c:catAx>
        <c:axId val="30858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8594040"/>
        <c:crosses val="autoZero"/>
        <c:auto val="1"/>
        <c:lblAlgn val="ctr"/>
        <c:lblOffset val="100"/>
        <c:noMultiLvlLbl val="0"/>
      </c:catAx>
      <c:valAx>
        <c:axId val="308594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8589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fig3b!$A$11</c:f>
              <c:strCache>
                <c:ptCount val="1"/>
                <c:pt idx="0">
                  <c:v>AS</c:v>
                </c:pt>
              </c:strCache>
            </c:strRef>
          </c:tx>
          <c:invertIfNegative val="0"/>
          <c:cat>
            <c:strRef>
              <c:f>fig3b!$B$10:$P$10</c:f>
              <c:strCache>
                <c:ptCount val="1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</c:strCache>
            </c:strRef>
          </c:cat>
          <c:val>
            <c:numRef>
              <c:f>fig3b!$B$11:$P$11</c:f>
              <c:numCache>
                <c:formatCode>General</c:formatCode>
                <c:ptCount val="15"/>
                <c:pt idx="0">
                  <c:v>0.1005979004413176</c:v>
                </c:pt>
                <c:pt idx="1">
                  <c:v>0.30142966757512207</c:v>
                </c:pt>
                <c:pt idx="2">
                  <c:v>0.23499410291022027</c:v>
                </c:pt>
                <c:pt idx="3">
                  <c:v>0.1860812600550851</c:v>
                </c:pt>
                <c:pt idx="4">
                  <c:v>0.24303593068454504</c:v>
                </c:pt>
                <c:pt idx="5">
                  <c:v>0.18320054581849618</c:v>
                </c:pt>
                <c:pt idx="6">
                  <c:v>0.21984287522290735</c:v>
                </c:pt>
                <c:pt idx="7">
                  <c:v>0.42552188213080056</c:v>
                </c:pt>
                <c:pt idx="8">
                  <c:v>0.17381068128962412</c:v>
                </c:pt>
                <c:pt idx="9">
                  <c:v>0.81414216276399654</c:v>
                </c:pt>
                <c:pt idx="10">
                  <c:v>0.63486333221206015</c:v>
                </c:pt>
                <c:pt idx="11">
                  <c:v>0.21294640598531364</c:v>
                </c:pt>
                <c:pt idx="12">
                  <c:v>0.37866911112512686</c:v>
                </c:pt>
                <c:pt idx="13">
                  <c:v>0.14701049060433469</c:v>
                </c:pt>
                <c:pt idx="14">
                  <c:v>0.23979959392090053</c:v>
                </c:pt>
              </c:numCache>
            </c:numRef>
          </c:val>
        </c:ser>
        <c:ser>
          <c:idx val="1"/>
          <c:order val="1"/>
          <c:tx>
            <c:strRef>
              <c:f>fig3b!$A$12</c:f>
              <c:strCache>
                <c:ptCount val="1"/>
                <c:pt idx="0">
                  <c:v>SS</c:v>
                </c:pt>
              </c:strCache>
            </c:strRef>
          </c:tx>
          <c:invertIfNegative val="0"/>
          <c:cat>
            <c:strRef>
              <c:f>fig3b!$B$10:$P$10</c:f>
              <c:strCache>
                <c:ptCount val="1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</c:strCache>
            </c:strRef>
          </c:cat>
          <c:val>
            <c:numRef>
              <c:f>fig3b!$B$12:$P$12</c:f>
              <c:numCache>
                <c:formatCode>General</c:formatCode>
                <c:ptCount val="15"/>
                <c:pt idx="0">
                  <c:v>0.22957847777998097</c:v>
                </c:pt>
                <c:pt idx="1">
                  <c:v>0.4299129356567879</c:v>
                </c:pt>
                <c:pt idx="2">
                  <c:v>0.3137454286450857</c:v>
                </c:pt>
                <c:pt idx="3">
                  <c:v>0.30719594948667273</c:v>
                </c:pt>
                <c:pt idx="4">
                  <c:v>0.35958568291996362</c:v>
                </c:pt>
                <c:pt idx="5">
                  <c:v>0.17454278182294175</c:v>
                </c:pt>
                <c:pt idx="6">
                  <c:v>0.39318234630987625</c:v>
                </c:pt>
                <c:pt idx="7">
                  <c:v>0.5936723858613735</c:v>
                </c:pt>
                <c:pt idx="8">
                  <c:v>0.28753352876973626</c:v>
                </c:pt>
                <c:pt idx="9">
                  <c:v>0.90996266224312883</c:v>
                </c:pt>
                <c:pt idx="10">
                  <c:v>0.55063006117960611</c:v>
                </c:pt>
                <c:pt idx="11">
                  <c:v>0.26604173622525917</c:v>
                </c:pt>
                <c:pt idx="12">
                  <c:v>0.45580031153390366</c:v>
                </c:pt>
                <c:pt idx="13">
                  <c:v>0.22058052241343151</c:v>
                </c:pt>
                <c:pt idx="14">
                  <c:v>0.44614050829207602</c:v>
                </c:pt>
              </c:numCache>
            </c:numRef>
          </c:val>
        </c:ser>
        <c:ser>
          <c:idx val="2"/>
          <c:order val="2"/>
          <c:tx>
            <c:strRef>
              <c:f>fig3b!$A$13</c:f>
              <c:strCache>
                <c:ptCount val="1"/>
                <c:pt idx="0">
                  <c:v>LS</c:v>
                </c:pt>
              </c:strCache>
            </c:strRef>
          </c:tx>
          <c:invertIfNegative val="0"/>
          <c:cat>
            <c:strRef>
              <c:f>fig3b!$B$10:$P$10</c:f>
              <c:strCache>
                <c:ptCount val="1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</c:strCache>
            </c:strRef>
          </c:cat>
          <c:val>
            <c:numRef>
              <c:f>fig3b!$B$13:$P$13</c:f>
              <c:numCache>
                <c:formatCode>General</c:formatCode>
                <c:ptCount val="15"/>
                <c:pt idx="0">
                  <c:v>0.47375332425570083</c:v>
                </c:pt>
                <c:pt idx="1">
                  <c:v>0.68833332178587292</c:v>
                </c:pt>
                <c:pt idx="2">
                  <c:v>0.6361508961869099</c:v>
                </c:pt>
                <c:pt idx="3">
                  <c:v>0.40063924453090644</c:v>
                </c:pt>
                <c:pt idx="4">
                  <c:v>0.8167135068845891</c:v>
                </c:pt>
                <c:pt idx="5">
                  <c:v>0.64980949764742968</c:v>
                </c:pt>
                <c:pt idx="6">
                  <c:v>0.62076247741603308</c:v>
                </c:pt>
                <c:pt idx="7">
                  <c:v>0.61751143106981365</c:v>
                </c:pt>
                <c:pt idx="8">
                  <c:v>0.50780710066369061</c:v>
                </c:pt>
                <c:pt idx="9">
                  <c:v>1.3605214828252918</c:v>
                </c:pt>
                <c:pt idx="10">
                  <c:v>1.1400619263746206</c:v>
                </c:pt>
                <c:pt idx="11">
                  <c:v>0.26762299176400794</c:v>
                </c:pt>
                <c:pt idx="12">
                  <c:v>1.0179996105548312</c:v>
                </c:pt>
                <c:pt idx="13">
                  <c:v>0.47875485362750148</c:v>
                </c:pt>
                <c:pt idx="14">
                  <c:v>0.74314032684818865</c:v>
                </c:pt>
              </c:numCache>
            </c:numRef>
          </c:val>
        </c:ser>
        <c:ser>
          <c:idx val="3"/>
          <c:order val="3"/>
          <c:tx>
            <c:strRef>
              <c:f>fig3b!$A$14</c:f>
              <c:strCache>
                <c:ptCount val="1"/>
                <c:pt idx="0">
                  <c:v>LA</c:v>
                </c:pt>
              </c:strCache>
            </c:strRef>
          </c:tx>
          <c:invertIfNegative val="0"/>
          <c:cat>
            <c:strRef>
              <c:f>fig3b!$B$10:$P$10</c:f>
              <c:strCache>
                <c:ptCount val="1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</c:strCache>
            </c:strRef>
          </c:cat>
          <c:val>
            <c:numRef>
              <c:f>fig3b!$B$14:$P$14</c:f>
              <c:numCache>
                <c:formatCode>General</c:formatCode>
                <c:ptCount val="15"/>
                <c:pt idx="0">
                  <c:v>0.41798533848258762</c:v>
                </c:pt>
                <c:pt idx="1">
                  <c:v>0.40282426554160761</c:v>
                </c:pt>
                <c:pt idx="2">
                  <c:v>0.48032919976424676</c:v>
                </c:pt>
                <c:pt idx="3">
                  <c:v>0.28792787591849051</c:v>
                </c:pt>
                <c:pt idx="4">
                  <c:v>0.61496748914275345</c:v>
                </c:pt>
                <c:pt idx="5">
                  <c:v>0.47036439571937405</c:v>
                </c:pt>
                <c:pt idx="6">
                  <c:v>0.49579163623805034</c:v>
                </c:pt>
                <c:pt idx="7">
                  <c:v>0.51018196672700178</c:v>
                </c:pt>
                <c:pt idx="8">
                  <c:v>0.36289492937555723</c:v>
                </c:pt>
                <c:pt idx="9">
                  <c:v>1.0659418714372555</c:v>
                </c:pt>
                <c:pt idx="10">
                  <c:v>1.1117409735453136</c:v>
                </c:pt>
                <c:pt idx="11">
                  <c:v>0.29476886734437535</c:v>
                </c:pt>
                <c:pt idx="12">
                  <c:v>0.79752172162305091</c:v>
                </c:pt>
                <c:pt idx="13">
                  <c:v>0.41690088842497147</c:v>
                </c:pt>
                <c:pt idx="14">
                  <c:v>0.55377450474435375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53288"/>
        <c:axId val="143652504"/>
      </c:barChart>
      <c:catAx>
        <c:axId val="143653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3652504"/>
        <c:crosses val="autoZero"/>
        <c:auto val="1"/>
        <c:lblAlgn val="ctr"/>
        <c:lblOffset val="100"/>
        <c:noMultiLvlLbl val="0"/>
      </c:catAx>
      <c:valAx>
        <c:axId val="143652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653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'fig4'!$I$2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cat>
            <c:strRef>
              <c:f>'fig4'!$H$3:$H$27</c:f>
              <c:strCache>
                <c:ptCount val="2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  <c:pt idx="15">
                  <c:v>SK</c:v>
                </c:pt>
                <c:pt idx="16">
                  <c:v>HU</c:v>
                </c:pt>
                <c:pt idx="17">
                  <c:v>CZ</c:v>
                </c:pt>
                <c:pt idx="18">
                  <c:v>PL</c:v>
                </c:pt>
                <c:pt idx="19">
                  <c:v>SI</c:v>
                </c:pt>
                <c:pt idx="20">
                  <c:v>EE</c:v>
                </c:pt>
                <c:pt idx="21">
                  <c:v>LT</c:v>
                </c:pt>
                <c:pt idx="22">
                  <c:v>LV</c:v>
                </c:pt>
                <c:pt idx="23">
                  <c:v>CY</c:v>
                </c:pt>
                <c:pt idx="24">
                  <c:v>MT</c:v>
                </c:pt>
              </c:strCache>
            </c:strRef>
          </c:cat>
          <c:val>
            <c:numRef>
              <c:f>'fig4'!$I$3:$I$27</c:f>
              <c:numCache>
                <c:formatCode>General</c:formatCode>
                <c:ptCount val="25"/>
                <c:pt idx="0">
                  <c:v>0.75167195586969271</c:v>
                </c:pt>
                <c:pt idx="1">
                  <c:v>1.4913629972261644</c:v>
                </c:pt>
                <c:pt idx="2">
                  <c:v>1.5167686183366862</c:v>
                </c:pt>
                <c:pt idx="3">
                  <c:v>2.4581825911676161</c:v>
                </c:pt>
                <c:pt idx="4">
                  <c:v>1.5716552755071556</c:v>
                </c:pt>
                <c:pt idx="5">
                  <c:v>2.2436359586651311</c:v>
                </c:pt>
                <c:pt idx="6">
                  <c:v>2.0772839016771627</c:v>
                </c:pt>
                <c:pt idx="7">
                  <c:v>1.8029773604455457</c:v>
                </c:pt>
                <c:pt idx="8">
                  <c:v>1.3811314642870443</c:v>
                </c:pt>
                <c:pt idx="9">
                  <c:v>2.7841759004517685</c:v>
                </c:pt>
                <c:pt idx="10">
                  <c:v>4.1882478289068548</c:v>
                </c:pt>
                <c:pt idx="11">
                  <c:v>0.53435793549527766</c:v>
                </c:pt>
                <c:pt idx="12">
                  <c:v>3.0564947142851735</c:v>
                </c:pt>
                <c:pt idx="13">
                  <c:v>1.0142645930418581</c:v>
                </c:pt>
                <c:pt idx="14">
                  <c:v>1.6617486530702363</c:v>
                </c:pt>
                <c:pt idx="15">
                  <c:v>2.8892745867548753</c:v>
                </c:pt>
                <c:pt idx="16">
                  <c:v>2.0681691869274155</c:v>
                </c:pt>
                <c:pt idx="17">
                  <c:v>1.9812540656835336</c:v>
                </c:pt>
                <c:pt idx="18">
                  <c:v>2.7024771645560053</c:v>
                </c:pt>
                <c:pt idx="19">
                  <c:v>0.85219514654672879</c:v>
                </c:pt>
                <c:pt idx="20">
                  <c:v>3.1411775970756728</c:v>
                </c:pt>
                <c:pt idx="21">
                  <c:v>4.3995871789586634</c:v>
                </c:pt>
                <c:pt idx="22">
                  <c:v>1.842777756365126</c:v>
                </c:pt>
                <c:pt idx="23">
                  <c:v>1.0743591446893186</c:v>
                </c:pt>
                <c:pt idx="24">
                  <c:v>3.3788302965996393</c:v>
                </c:pt>
              </c:numCache>
            </c:numRef>
          </c:val>
        </c:ser>
        <c:ser>
          <c:idx val="1"/>
          <c:order val="1"/>
          <c:tx>
            <c:strRef>
              <c:f>'fig4'!$J$2</c:f>
              <c:strCache>
                <c:ptCount val="1"/>
                <c:pt idx="0">
                  <c:v>2001</c:v>
                </c:pt>
              </c:strCache>
            </c:strRef>
          </c:tx>
          <c:invertIfNegative val="0"/>
          <c:cat>
            <c:strRef>
              <c:f>'fig4'!$H$3:$H$27</c:f>
              <c:strCache>
                <c:ptCount val="2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  <c:pt idx="15">
                  <c:v>SK</c:v>
                </c:pt>
                <c:pt idx="16">
                  <c:v>HU</c:v>
                </c:pt>
                <c:pt idx="17">
                  <c:v>CZ</c:v>
                </c:pt>
                <c:pt idx="18">
                  <c:v>PL</c:v>
                </c:pt>
                <c:pt idx="19">
                  <c:v>SI</c:v>
                </c:pt>
                <c:pt idx="20">
                  <c:v>EE</c:v>
                </c:pt>
                <c:pt idx="21">
                  <c:v>LT</c:v>
                </c:pt>
                <c:pt idx="22">
                  <c:v>LV</c:v>
                </c:pt>
                <c:pt idx="23">
                  <c:v>CY</c:v>
                </c:pt>
                <c:pt idx="24">
                  <c:v>MT</c:v>
                </c:pt>
              </c:strCache>
            </c:strRef>
          </c:cat>
          <c:val>
            <c:numRef>
              <c:f>'fig4'!$J$3:$J$27</c:f>
              <c:numCache>
                <c:formatCode>General</c:formatCode>
                <c:ptCount val="25"/>
                <c:pt idx="0">
                  <c:v>1.1824753635676806</c:v>
                </c:pt>
                <c:pt idx="1">
                  <c:v>1.5911257853909566</c:v>
                </c:pt>
                <c:pt idx="2">
                  <c:v>1.598876773443155</c:v>
                </c:pt>
                <c:pt idx="3">
                  <c:v>2.9345461734845428</c:v>
                </c:pt>
                <c:pt idx="4">
                  <c:v>1.819527712227953</c:v>
                </c:pt>
                <c:pt idx="5">
                  <c:v>1.9315436137470998</c:v>
                </c:pt>
                <c:pt idx="6">
                  <c:v>1.8655888421216349</c:v>
                </c:pt>
                <c:pt idx="7">
                  <c:v>1.7593347032339279</c:v>
                </c:pt>
                <c:pt idx="8">
                  <c:v>1.7667808116991202</c:v>
                </c:pt>
                <c:pt idx="9">
                  <c:v>3.4411625004572954</c:v>
                </c:pt>
                <c:pt idx="10">
                  <c:v>3.052533829972548</c:v>
                </c:pt>
                <c:pt idx="11">
                  <c:v>0.63282460950697672</c:v>
                </c:pt>
                <c:pt idx="12">
                  <c:v>1.5664326564992392</c:v>
                </c:pt>
                <c:pt idx="13">
                  <c:v>1.0983451146308942</c:v>
                </c:pt>
                <c:pt idx="14">
                  <c:v>1.2086159130683178</c:v>
                </c:pt>
                <c:pt idx="15">
                  <c:v>3.1897989141536631</c:v>
                </c:pt>
                <c:pt idx="16">
                  <c:v>1.9518725565889739</c:v>
                </c:pt>
                <c:pt idx="17">
                  <c:v>2.2352540737832474</c:v>
                </c:pt>
                <c:pt idx="18">
                  <c:v>2.0429013518306727</c:v>
                </c:pt>
                <c:pt idx="19">
                  <c:v>1.1224486812461021</c:v>
                </c:pt>
                <c:pt idx="20">
                  <c:v>3.2439196494808531</c:v>
                </c:pt>
                <c:pt idx="21">
                  <c:v>3.5336741035097323</c:v>
                </c:pt>
                <c:pt idx="22">
                  <c:v>2.1496083049714509</c:v>
                </c:pt>
                <c:pt idx="23">
                  <c:v>1.605118875129552</c:v>
                </c:pt>
                <c:pt idx="24">
                  <c:v>3.8210141338917003</c:v>
                </c:pt>
              </c:numCache>
            </c:numRef>
          </c:val>
        </c:ser>
        <c:ser>
          <c:idx val="2"/>
          <c:order val="2"/>
          <c:tx>
            <c:strRef>
              <c:f>'fig4'!$K$2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cat>
            <c:strRef>
              <c:f>'fig4'!$H$3:$H$27</c:f>
              <c:strCache>
                <c:ptCount val="2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  <c:pt idx="15">
                  <c:v>SK</c:v>
                </c:pt>
                <c:pt idx="16">
                  <c:v>HU</c:v>
                </c:pt>
                <c:pt idx="17">
                  <c:v>CZ</c:v>
                </c:pt>
                <c:pt idx="18">
                  <c:v>PL</c:v>
                </c:pt>
                <c:pt idx="19">
                  <c:v>SI</c:v>
                </c:pt>
                <c:pt idx="20">
                  <c:v>EE</c:v>
                </c:pt>
                <c:pt idx="21">
                  <c:v>LT</c:v>
                </c:pt>
                <c:pt idx="22">
                  <c:v>LV</c:v>
                </c:pt>
                <c:pt idx="23">
                  <c:v>CY</c:v>
                </c:pt>
                <c:pt idx="24">
                  <c:v>MT</c:v>
                </c:pt>
              </c:strCache>
            </c:strRef>
          </c:cat>
          <c:val>
            <c:numRef>
              <c:f>'fig4'!$K$3:$K$27</c:f>
              <c:numCache>
                <c:formatCode>General</c:formatCode>
                <c:ptCount val="25"/>
                <c:pt idx="0">
                  <c:v>1.0614210009960348</c:v>
                </c:pt>
                <c:pt idx="1">
                  <c:v>1.940153500556141</c:v>
                </c:pt>
                <c:pt idx="2">
                  <c:v>2.1219509874355227</c:v>
                </c:pt>
                <c:pt idx="3">
                  <c:v>2.6102468329521011</c:v>
                </c:pt>
                <c:pt idx="4">
                  <c:v>2.0104694661129741</c:v>
                </c:pt>
                <c:pt idx="5">
                  <c:v>2.132089414560645</c:v>
                </c:pt>
                <c:pt idx="6">
                  <c:v>1.7012846281385108</c:v>
                </c:pt>
                <c:pt idx="7">
                  <c:v>1.4928196440132435</c:v>
                </c:pt>
                <c:pt idx="8">
                  <c:v>2.4080167294723176</c:v>
                </c:pt>
                <c:pt idx="9">
                  <c:v>4.04857200866513</c:v>
                </c:pt>
                <c:pt idx="10">
                  <c:v>5.3384891344579577</c:v>
                </c:pt>
                <c:pt idx="11">
                  <c:v>0.92714103077904397</c:v>
                </c:pt>
                <c:pt idx="12">
                  <c:v>2.6436251062600391</c:v>
                </c:pt>
                <c:pt idx="13">
                  <c:v>1.0304846837109083</c:v>
                </c:pt>
                <c:pt idx="14">
                  <c:v>1.4666679897344603</c:v>
                </c:pt>
                <c:pt idx="15">
                  <c:v>3.3984056817009223</c:v>
                </c:pt>
                <c:pt idx="16">
                  <c:v>2.4836894776858038</c:v>
                </c:pt>
                <c:pt idx="17">
                  <c:v>2.6873242138317917</c:v>
                </c:pt>
                <c:pt idx="18">
                  <c:v>1.7698878732225642</c:v>
                </c:pt>
                <c:pt idx="19">
                  <c:v>1.6555116990808583</c:v>
                </c:pt>
                <c:pt idx="20">
                  <c:v>5.3542072993424501</c:v>
                </c:pt>
                <c:pt idx="21">
                  <c:v>2.4859408183403486</c:v>
                </c:pt>
                <c:pt idx="22">
                  <c:v>1.8705315609871631</c:v>
                </c:pt>
                <c:pt idx="23">
                  <c:v>2.0576552927528247</c:v>
                </c:pt>
                <c:pt idx="24">
                  <c:v>3.7648809840157726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68672"/>
        <c:axId val="160966712"/>
      </c:barChart>
      <c:catAx>
        <c:axId val="16096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966712"/>
        <c:crosses val="autoZero"/>
        <c:auto val="1"/>
        <c:lblAlgn val="ctr"/>
        <c:lblOffset val="100"/>
        <c:noMultiLvlLbl val="0"/>
      </c:catAx>
      <c:valAx>
        <c:axId val="160966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968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3B5EA"/>
            </a:solidFill>
          </c:spPr>
          <c:invertIfNegative val="0"/>
          <c:cat>
            <c:strRef>
              <c:f>'fig5'!$I$1:$U$1</c:f>
              <c:strCache>
                <c:ptCount val="13"/>
                <c:pt idx="0">
                  <c:v>less</c:v>
                </c:pt>
                <c:pt idx="1">
                  <c:v>-0,5</c:v>
                </c:pt>
                <c:pt idx="2">
                  <c:v>-0,4</c:v>
                </c:pt>
                <c:pt idx="3">
                  <c:v>-0,3</c:v>
                </c:pt>
                <c:pt idx="4">
                  <c:v>-0,2</c:v>
                </c:pt>
                <c:pt idx="5">
                  <c:v>-0,1</c:v>
                </c:pt>
                <c:pt idx="6">
                  <c:v>0</c:v>
                </c:pt>
                <c:pt idx="7">
                  <c:v>0,1</c:v>
                </c:pt>
                <c:pt idx="8">
                  <c:v>0,2</c:v>
                </c:pt>
                <c:pt idx="9">
                  <c:v>0,3</c:v>
                </c:pt>
                <c:pt idx="10">
                  <c:v>0,4</c:v>
                </c:pt>
                <c:pt idx="11">
                  <c:v>0,5</c:v>
                </c:pt>
                <c:pt idx="12">
                  <c:v>more</c:v>
                </c:pt>
              </c:strCache>
            </c:strRef>
          </c:cat>
          <c:val>
            <c:numRef>
              <c:f>'fig5'!$I$7:$U$7</c:f>
              <c:numCache>
                <c:formatCode>General</c:formatCode>
                <c:ptCount val="13"/>
                <c:pt idx="0">
                  <c:v>7.4468085106382975E-2</c:v>
                </c:pt>
                <c:pt idx="1">
                  <c:v>5.3191489361702126E-3</c:v>
                </c:pt>
                <c:pt idx="2">
                  <c:v>1.5957446808510637E-2</c:v>
                </c:pt>
                <c:pt idx="3">
                  <c:v>5.8510638297872342E-2</c:v>
                </c:pt>
                <c:pt idx="4">
                  <c:v>5.3191489361702128E-2</c:v>
                </c:pt>
                <c:pt idx="5">
                  <c:v>0.15425531914893617</c:v>
                </c:pt>
                <c:pt idx="6">
                  <c:v>0.30851063829787234</c:v>
                </c:pt>
                <c:pt idx="7">
                  <c:v>0.13829787234042554</c:v>
                </c:pt>
                <c:pt idx="8">
                  <c:v>6.3829787234042548E-2</c:v>
                </c:pt>
                <c:pt idx="9">
                  <c:v>6.9148936170212769E-2</c:v>
                </c:pt>
                <c:pt idx="10">
                  <c:v>5.3191489361702126E-3</c:v>
                </c:pt>
                <c:pt idx="11">
                  <c:v>2.1276595744680851E-2</c:v>
                </c:pt>
                <c:pt idx="12">
                  <c:v>3.1914893617021274E-2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964328"/>
        <c:axId val="132964720"/>
      </c:barChart>
      <c:catAx>
        <c:axId val="132964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sk-SK"/>
          </a:p>
        </c:txPr>
        <c:crossAx val="132964720"/>
        <c:crosses val="autoZero"/>
        <c:auto val="1"/>
        <c:lblAlgn val="ctr"/>
        <c:lblOffset val="100"/>
        <c:noMultiLvlLbl val="0"/>
      </c:catAx>
      <c:valAx>
        <c:axId val="13296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964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'fig8'!$A$3</c:f>
              <c:strCache>
                <c:ptCount val="1"/>
                <c:pt idx="0">
                  <c:v>AS</c:v>
                </c:pt>
              </c:strCache>
            </c:strRef>
          </c:tx>
          <c:invertIfNegative val="0"/>
          <c:cat>
            <c:strRef>
              <c:f>'fig8'!$B$2:$P$2</c:f>
              <c:strCache>
                <c:ptCount val="1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</c:strCache>
            </c:strRef>
          </c:cat>
          <c:val>
            <c:numRef>
              <c:f>'fig8'!$B$3:$P$3</c:f>
              <c:numCache>
                <c:formatCode>General</c:formatCode>
                <c:ptCount val="15"/>
                <c:pt idx="0">
                  <c:v>0.41157808114267824</c:v>
                </c:pt>
                <c:pt idx="1">
                  <c:v>0.65601845697690575</c:v>
                </c:pt>
                <c:pt idx="2">
                  <c:v>0.36712327180849919</c:v>
                </c:pt>
                <c:pt idx="3">
                  <c:v>0.59561133475814931</c:v>
                </c:pt>
                <c:pt idx="4">
                  <c:v>0.69194955519820422</c:v>
                </c:pt>
                <c:pt idx="5">
                  <c:v>0.4418292598460376</c:v>
                </c:pt>
                <c:pt idx="6">
                  <c:v>0.54918169262333338</c:v>
                </c:pt>
                <c:pt idx="7">
                  <c:v>0.71752523581838246</c:v>
                </c:pt>
                <c:pt idx="8">
                  <c:v>0.50686127135354386</c:v>
                </c:pt>
                <c:pt idx="9">
                  <c:v>0.8380778863232089</c:v>
                </c:pt>
                <c:pt idx="10">
                  <c:v>0.82133277955230966</c:v>
                </c:pt>
                <c:pt idx="11">
                  <c:v>0.23228258881128114</c:v>
                </c:pt>
                <c:pt idx="12">
                  <c:v>0.63497127895570327</c:v>
                </c:pt>
                <c:pt idx="13">
                  <c:v>0.36142573472082906</c:v>
                </c:pt>
                <c:pt idx="14">
                  <c:v>0.44586041687726696</c:v>
                </c:pt>
              </c:numCache>
            </c:numRef>
          </c:val>
        </c:ser>
        <c:ser>
          <c:idx val="1"/>
          <c:order val="1"/>
          <c:tx>
            <c:strRef>
              <c:f>'fig8'!$A$4</c:f>
              <c:strCache>
                <c:ptCount val="1"/>
                <c:pt idx="0">
                  <c:v>SS</c:v>
                </c:pt>
              </c:strCache>
            </c:strRef>
          </c:tx>
          <c:invertIfNegative val="0"/>
          <c:cat>
            <c:strRef>
              <c:f>'fig8'!$B$2:$P$2</c:f>
              <c:strCache>
                <c:ptCount val="1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</c:strCache>
            </c:strRef>
          </c:cat>
          <c:val>
            <c:numRef>
              <c:f>'fig8'!$B$4:$P$4</c:f>
              <c:numCache>
                <c:formatCode>General</c:formatCode>
                <c:ptCount val="15"/>
                <c:pt idx="0">
                  <c:v>0.77709423532910782</c:v>
                </c:pt>
                <c:pt idx="1">
                  <c:v>0.98402953503922952</c:v>
                </c:pt>
                <c:pt idx="2">
                  <c:v>0.8794132045010532</c:v>
                </c:pt>
                <c:pt idx="3">
                  <c:v>0.87109819903023322</c:v>
                </c:pt>
                <c:pt idx="4">
                  <c:v>0.92139041798015719</c:v>
                </c:pt>
                <c:pt idx="5">
                  <c:v>0.73209353078019024</c:v>
                </c:pt>
                <c:pt idx="6">
                  <c:v>1.0080566194540437</c:v>
                </c:pt>
                <c:pt idx="7">
                  <c:v>1.2103969124407685</c:v>
                </c:pt>
                <c:pt idx="8">
                  <c:v>0.86808922423827806</c:v>
                </c:pt>
                <c:pt idx="9">
                  <c:v>1.5271311628165094</c:v>
                </c:pt>
                <c:pt idx="10">
                  <c:v>1.3771385891561254</c:v>
                </c:pt>
                <c:pt idx="11">
                  <c:v>0.34098132452330648</c:v>
                </c:pt>
                <c:pt idx="12">
                  <c:v>1.0811171750646293</c:v>
                </c:pt>
                <c:pt idx="13">
                  <c:v>0.66720451179383389</c:v>
                </c:pt>
                <c:pt idx="14">
                  <c:v>0.65989739559804539</c:v>
                </c:pt>
              </c:numCache>
            </c:numRef>
          </c:val>
        </c:ser>
        <c:ser>
          <c:idx val="2"/>
          <c:order val="2"/>
          <c:tx>
            <c:strRef>
              <c:f>'fig8'!$A$5</c:f>
              <c:strCache>
                <c:ptCount val="1"/>
                <c:pt idx="0">
                  <c:v>LS</c:v>
                </c:pt>
              </c:strCache>
            </c:strRef>
          </c:tx>
          <c:invertIfNegative val="0"/>
          <c:cat>
            <c:strRef>
              <c:f>'fig8'!$B$2:$P$2</c:f>
              <c:strCache>
                <c:ptCount val="1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</c:strCache>
            </c:strRef>
          </c:cat>
          <c:val>
            <c:numRef>
              <c:f>'fig8'!$B$5:$P$5</c:f>
              <c:numCache>
                <c:formatCode>General</c:formatCode>
                <c:ptCount val="15"/>
                <c:pt idx="0">
                  <c:v>0.91019977185075884</c:v>
                </c:pt>
                <c:pt idx="1">
                  <c:v>1.7029209738541582</c:v>
                </c:pt>
                <c:pt idx="2">
                  <c:v>1.9221055469501169</c:v>
                </c:pt>
                <c:pt idx="3">
                  <c:v>1.6534844322333506</c:v>
                </c:pt>
                <c:pt idx="4">
                  <c:v>1.3811757069913955</c:v>
                </c:pt>
                <c:pt idx="5">
                  <c:v>0.89349537511304411</c:v>
                </c:pt>
                <c:pt idx="6">
                  <c:v>1.3192156949034657</c:v>
                </c:pt>
                <c:pt idx="7">
                  <c:v>1.4085852889160713</c:v>
                </c:pt>
                <c:pt idx="8">
                  <c:v>1.2086799369479038</c:v>
                </c:pt>
                <c:pt idx="9">
                  <c:v>1.2444294372810498</c:v>
                </c:pt>
                <c:pt idx="10">
                  <c:v>1.8015740397757383</c:v>
                </c:pt>
                <c:pt idx="11">
                  <c:v>0.44274570125657053</c:v>
                </c:pt>
                <c:pt idx="12">
                  <c:v>1.4796661594641753</c:v>
                </c:pt>
                <c:pt idx="13">
                  <c:v>0.97981073586462963</c:v>
                </c:pt>
                <c:pt idx="14">
                  <c:v>1.6771780959083362</c:v>
                </c:pt>
              </c:numCache>
            </c:numRef>
          </c:val>
        </c:ser>
        <c:ser>
          <c:idx val="3"/>
          <c:order val="3"/>
          <c:tx>
            <c:strRef>
              <c:f>'fig8'!$A$6</c:f>
              <c:strCache>
                <c:ptCount val="1"/>
                <c:pt idx="0">
                  <c:v>LA</c:v>
                </c:pt>
              </c:strCache>
            </c:strRef>
          </c:tx>
          <c:invertIfNegative val="0"/>
          <c:cat>
            <c:strRef>
              <c:f>'fig8'!$B$2:$P$2</c:f>
              <c:strCache>
                <c:ptCount val="1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</c:strCache>
            </c:strRef>
          </c:cat>
          <c:val>
            <c:numRef>
              <c:f>'fig8'!$B$6:$P$6</c:f>
              <c:numCache>
                <c:formatCode>General</c:formatCode>
                <c:ptCount val="15"/>
                <c:pt idx="0">
                  <c:v>0.58020611381555898</c:v>
                </c:pt>
                <c:pt idx="1">
                  <c:v>1.3558439364666823</c:v>
                </c:pt>
                <c:pt idx="2">
                  <c:v>1.5306916043713352</c:v>
                </c:pt>
                <c:pt idx="3">
                  <c:v>1.2436876197625777</c:v>
                </c:pt>
                <c:pt idx="4">
                  <c:v>1.0153982177619245</c:v>
                </c:pt>
                <c:pt idx="5">
                  <c:v>0.92413215854540653</c:v>
                </c:pt>
                <c:pt idx="6">
                  <c:v>0.99199531675562791</c:v>
                </c:pt>
                <c:pt idx="7">
                  <c:v>1.1322349123241771</c:v>
                </c:pt>
                <c:pt idx="8">
                  <c:v>0.79445867645221135</c:v>
                </c:pt>
                <c:pt idx="9">
                  <c:v>1.207147784189831</c:v>
                </c:pt>
                <c:pt idx="10">
                  <c:v>1.3340917107711956</c:v>
                </c:pt>
                <c:pt idx="11">
                  <c:v>0.41744849789912325</c:v>
                </c:pt>
                <c:pt idx="12">
                  <c:v>1.1970743394332861</c:v>
                </c:pt>
                <c:pt idx="13">
                  <c:v>0.7375915519563665</c:v>
                </c:pt>
                <c:pt idx="14">
                  <c:v>1.6457093683593578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79808"/>
        <c:axId val="161081376"/>
      </c:barChart>
      <c:catAx>
        <c:axId val="161079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081376"/>
        <c:crosses val="autoZero"/>
        <c:auto val="1"/>
        <c:lblAlgn val="ctr"/>
        <c:lblOffset val="100"/>
        <c:noMultiLvlLbl val="0"/>
      </c:catAx>
      <c:valAx>
        <c:axId val="16108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079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'fig9'!$A$3</c:f>
              <c:strCache>
                <c:ptCount val="1"/>
                <c:pt idx="0">
                  <c:v>AS</c:v>
                </c:pt>
              </c:strCache>
            </c:strRef>
          </c:tx>
          <c:invertIfNegative val="0"/>
          <c:cat>
            <c:strRef>
              <c:f>'fig9'!$B$2:$K$2</c:f>
              <c:strCache>
                <c:ptCount val="10"/>
                <c:pt idx="0">
                  <c:v>SK</c:v>
                </c:pt>
                <c:pt idx="1">
                  <c:v>HU</c:v>
                </c:pt>
                <c:pt idx="2">
                  <c:v>CZ</c:v>
                </c:pt>
                <c:pt idx="3">
                  <c:v>PL</c:v>
                </c:pt>
                <c:pt idx="4">
                  <c:v>SI</c:v>
                </c:pt>
                <c:pt idx="5">
                  <c:v>EE</c:v>
                </c:pt>
                <c:pt idx="6">
                  <c:v>LT</c:v>
                </c:pt>
                <c:pt idx="7">
                  <c:v>LV</c:v>
                </c:pt>
                <c:pt idx="8">
                  <c:v>CY</c:v>
                </c:pt>
                <c:pt idx="9">
                  <c:v>MT</c:v>
                </c:pt>
              </c:strCache>
            </c:strRef>
          </c:cat>
          <c:val>
            <c:numRef>
              <c:f>'fig9'!$B$3:$K$3</c:f>
              <c:numCache>
                <c:formatCode>General</c:formatCode>
                <c:ptCount val="10"/>
                <c:pt idx="0">
                  <c:v>0.81073900222761974</c:v>
                </c:pt>
                <c:pt idx="1">
                  <c:v>0.54320812643780603</c:v>
                </c:pt>
                <c:pt idx="2">
                  <c:v>0.69123907594489631</c:v>
                </c:pt>
                <c:pt idx="3">
                  <c:v>0.37313193026868618</c:v>
                </c:pt>
                <c:pt idx="4">
                  <c:v>0.92424980006758417</c:v>
                </c:pt>
                <c:pt idx="5">
                  <c:v>1.3368233434123438</c:v>
                </c:pt>
                <c:pt idx="6">
                  <c:v>1.2512663186122874</c:v>
                </c:pt>
                <c:pt idx="7">
                  <c:v>1.5223255523942425</c:v>
                </c:pt>
                <c:pt idx="8">
                  <c:v>0.49200411830151619</c:v>
                </c:pt>
                <c:pt idx="9">
                  <c:v>0.41560837582296539</c:v>
                </c:pt>
              </c:numCache>
            </c:numRef>
          </c:val>
        </c:ser>
        <c:ser>
          <c:idx val="1"/>
          <c:order val="1"/>
          <c:tx>
            <c:strRef>
              <c:f>'fig9'!$A$4</c:f>
              <c:strCache>
                <c:ptCount val="1"/>
                <c:pt idx="0">
                  <c:v>SS</c:v>
                </c:pt>
              </c:strCache>
            </c:strRef>
          </c:tx>
          <c:invertIfNegative val="0"/>
          <c:cat>
            <c:strRef>
              <c:f>'fig9'!$B$2:$K$2</c:f>
              <c:strCache>
                <c:ptCount val="10"/>
                <c:pt idx="0">
                  <c:v>SK</c:v>
                </c:pt>
                <c:pt idx="1">
                  <c:v>HU</c:v>
                </c:pt>
                <c:pt idx="2">
                  <c:v>CZ</c:v>
                </c:pt>
                <c:pt idx="3">
                  <c:v>PL</c:v>
                </c:pt>
                <c:pt idx="4">
                  <c:v>SI</c:v>
                </c:pt>
                <c:pt idx="5">
                  <c:v>EE</c:v>
                </c:pt>
                <c:pt idx="6">
                  <c:v>LT</c:v>
                </c:pt>
                <c:pt idx="7">
                  <c:v>LV</c:v>
                </c:pt>
                <c:pt idx="8">
                  <c:v>CY</c:v>
                </c:pt>
                <c:pt idx="9">
                  <c:v>MT</c:v>
                </c:pt>
              </c:strCache>
            </c:strRef>
          </c:cat>
          <c:val>
            <c:numRef>
              <c:f>'fig9'!$B$4:$K$4</c:f>
              <c:numCache>
                <c:formatCode>General</c:formatCode>
                <c:ptCount val="10"/>
                <c:pt idx="0">
                  <c:v>1.3058337847018961</c:v>
                </c:pt>
                <c:pt idx="1">
                  <c:v>0.97007954425024256</c:v>
                </c:pt>
                <c:pt idx="2">
                  <c:v>1.1133458606829962</c:v>
                </c:pt>
                <c:pt idx="3">
                  <c:v>0.88815835658109932</c:v>
                </c:pt>
                <c:pt idx="4">
                  <c:v>1.5719677284929932</c:v>
                </c:pt>
                <c:pt idx="5">
                  <c:v>1.8671005631294637</c:v>
                </c:pt>
                <c:pt idx="6">
                  <c:v>1.5492226421950557</c:v>
                </c:pt>
                <c:pt idx="7">
                  <c:v>2.4120527899108115</c:v>
                </c:pt>
                <c:pt idx="8">
                  <c:v>0.86850070947448244</c:v>
                </c:pt>
                <c:pt idx="9">
                  <c:v>0.77339391449788875</c:v>
                </c:pt>
              </c:numCache>
            </c:numRef>
          </c:val>
        </c:ser>
        <c:ser>
          <c:idx val="2"/>
          <c:order val="2"/>
          <c:tx>
            <c:strRef>
              <c:f>'fig9'!$A$5</c:f>
              <c:strCache>
                <c:ptCount val="1"/>
                <c:pt idx="0">
                  <c:v>LS</c:v>
                </c:pt>
              </c:strCache>
            </c:strRef>
          </c:tx>
          <c:invertIfNegative val="0"/>
          <c:cat>
            <c:strRef>
              <c:f>'fig9'!$B$2:$K$2</c:f>
              <c:strCache>
                <c:ptCount val="10"/>
                <c:pt idx="0">
                  <c:v>SK</c:v>
                </c:pt>
                <c:pt idx="1">
                  <c:v>HU</c:v>
                </c:pt>
                <c:pt idx="2">
                  <c:v>CZ</c:v>
                </c:pt>
                <c:pt idx="3">
                  <c:v>PL</c:v>
                </c:pt>
                <c:pt idx="4">
                  <c:v>SI</c:v>
                </c:pt>
                <c:pt idx="5">
                  <c:v>EE</c:v>
                </c:pt>
                <c:pt idx="6">
                  <c:v>LT</c:v>
                </c:pt>
                <c:pt idx="7">
                  <c:v>LV</c:v>
                </c:pt>
                <c:pt idx="8">
                  <c:v>CY</c:v>
                </c:pt>
                <c:pt idx="9">
                  <c:v>MT</c:v>
                </c:pt>
              </c:strCache>
            </c:strRef>
          </c:cat>
          <c:val>
            <c:numRef>
              <c:f>'fig9'!$B$5:$K$5</c:f>
              <c:numCache>
                <c:formatCode>General</c:formatCode>
                <c:ptCount val="10"/>
                <c:pt idx="0">
                  <c:v>1.7877316541121975</c:v>
                </c:pt>
                <c:pt idx="1">
                  <c:v>2.1762714069579117</c:v>
                </c:pt>
                <c:pt idx="2">
                  <c:v>1.8416729719256206</c:v>
                </c:pt>
                <c:pt idx="3">
                  <c:v>1.2875352543716154</c:v>
                </c:pt>
                <c:pt idx="4">
                  <c:v>2.3582940772330776</c:v>
                </c:pt>
                <c:pt idx="5">
                  <c:v>3.5623391075727033</c:v>
                </c:pt>
                <c:pt idx="6">
                  <c:v>2.7202826623316483</c:v>
                </c:pt>
                <c:pt idx="7">
                  <c:v>3.5233331619298198</c:v>
                </c:pt>
                <c:pt idx="8">
                  <c:v>1.504603294498057</c:v>
                </c:pt>
                <c:pt idx="9">
                  <c:v>0.94120319813489162</c:v>
                </c:pt>
              </c:numCache>
            </c:numRef>
          </c:val>
        </c:ser>
        <c:ser>
          <c:idx val="3"/>
          <c:order val="3"/>
          <c:tx>
            <c:strRef>
              <c:f>'fig9'!$A$6</c:f>
              <c:strCache>
                <c:ptCount val="1"/>
                <c:pt idx="0">
                  <c:v>LA</c:v>
                </c:pt>
              </c:strCache>
            </c:strRef>
          </c:tx>
          <c:invertIfNegative val="0"/>
          <c:cat>
            <c:strRef>
              <c:f>'fig9'!$B$2:$K$2</c:f>
              <c:strCache>
                <c:ptCount val="10"/>
                <c:pt idx="0">
                  <c:v>SK</c:v>
                </c:pt>
                <c:pt idx="1">
                  <c:v>HU</c:v>
                </c:pt>
                <c:pt idx="2">
                  <c:v>CZ</c:v>
                </c:pt>
                <c:pt idx="3">
                  <c:v>PL</c:v>
                </c:pt>
                <c:pt idx="4">
                  <c:v>SI</c:v>
                </c:pt>
                <c:pt idx="5">
                  <c:v>EE</c:v>
                </c:pt>
                <c:pt idx="6">
                  <c:v>LT</c:v>
                </c:pt>
                <c:pt idx="7">
                  <c:v>LV</c:v>
                </c:pt>
                <c:pt idx="8">
                  <c:v>CY</c:v>
                </c:pt>
                <c:pt idx="9">
                  <c:v>MT</c:v>
                </c:pt>
              </c:strCache>
            </c:strRef>
          </c:cat>
          <c:val>
            <c:numRef>
              <c:f>'fig9'!$B$6:$K$6</c:f>
              <c:numCache>
                <c:formatCode>General</c:formatCode>
                <c:ptCount val="10"/>
                <c:pt idx="0">
                  <c:v>2.0650838127068045</c:v>
                </c:pt>
                <c:pt idx="1">
                  <c:v>1.7063605153528858</c:v>
                </c:pt>
                <c:pt idx="2">
                  <c:v>1.7738939489348444</c:v>
                </c:pt>
                <c:pt idx="3">
                  <c:v>1.1065797849874706</c:v>
                </c:pt>
                <c:pt idx="4">
                  <c:v>1.6934476168762904</c:v>
                </c:pt>
                <c:pt idx="5">
                  <c:v>2.8158529061977422</c:v>
                </c:pt>
                <c:pt idx="6">
                  <c:v>2.7799262864772465</c:v>
                </c:pt>
                <c:pt idx="7">
                  <c:v>3.2038287408793722</c:v>
                </c:pt>
                <c:pt idx="8">
                  <c:v>1.356230000141136</c:v>
                </c:pt>
                <c:pt idx="9">
                  <c:v>0.93936457470995938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61728"/>
        <c:axId val="161660552"/>
      </c:barChart>
      <c:catAx>
        <c:axId val="16166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660552"/>
        <c:crosses val="autoZero"/>
        <c:auto val="1"/>
        <c:lblAlgn val="ctr"/>
        <c:lblOffset val="100"/>
        <c:noMultiLvlLbl val="0"/>
      </c:catAx>
      <c:valAx>
        <c:axId val="161660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661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'fig10'!$I$2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cat>
            <c:strRef>
              <c:f>'fig10'!$H$3:$H$27</c:f>
              <c:strCache>
                <c:ptCount val="2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  <c:pt idx="15">
                  <c:v>SK</c:v>
                </c:pt>
                <c:pt idx="16">
                  <c:v>HU</c:v>
                </c:pt>
                <c:pt idx="17">
                  <c:v>CZ</c:v>
                </c:pt>
                <c:pt idx="18">
                  <c:v>PL</c:v>
                </c:pt>
                <c:pt idx="19">
                  <c:v>SI</c:v>
                </c:pt>
                <c:pt idx="20">
                  <c:v>EE</c:v>
                </c:pt>
                <c:pt idx="21">
                  <c:v>LT</c:v>
                </c:pt>
                <c:pt idx="22">
                  <c:v>LV</c:v>
                </c:pt>
                <c:pt idx="23">
                  <c:v>CY</c:v>
                </c:pt>
                <c:pt idx="24">
                  <c:v>MT</c:v>
                </c:pt>
              </c:strCache>
            </c:strRef>
          </c:cat>
          <c:val>
            <c:numRef>
              <c:f>'fig10'!$I$3:$I$27</c:f>
              <c:numCache>
                <c:formatCode>General</c:formatCode>
                <c:ptCount val="25"/>
                <c:pt idx="0">
                  <c:v>0.15675894343242502</c:v>
                </c:pt>
                <c:pt idx="1">
                  <c:v>0.35038934883575035</c:v>
                </c:pt>
                <c:pt idx="2">
                  <c:v>0.57883945827750249</c:v>
                </c:pt>
                <c:pt idx="3">
                  <c:v>0.44965962809563909</c:v>
                </c:pt>
                <c:pt idx="4">
                  <c:v>0.33068208313699232</c:v>
                </c:pt>
                <c:pt idx="5">
                  <c:v>0.26291250335639949</c:v>
                </c:pt>
                <c:pt idx="6">
                  <c:v>0.23785619416688963</c:v>
                </c:pt>
                <c:pt idx="7">
                  <c:v>0.49942383515382727</c:v>
                </c:pt>
                <c:pt idx="8">
                  <c:v>0.25964201097633977</c:v>
                </c:pt>
                <c:pt idx="9">
                  <c:v>0.57676699332468218</c:v>
                </c:pt>
                <c:pt idx="10">
                  <c:v>0.59291176345559515</c:v>
                </c:pt>
                <c:pt idx="11">
                  <c:v>0.15928986167786685</c:v>
                </c:pt>
                <c:pt idx="12">
                  <c:v>0.39502617664749734</c:v>
                </c:pt>
                <c:pt idx="13">
                  <c:v>0.27166920992996391</c:v>
                </c:pt>
                <c:pt idx="14">
                  <c:v>0.55311016195995766</c:v>
                </c:pt>
                <c:pt idx="15">
                  <c:v>0.88505193945399196</c:v>
                </c:pt>
                <c:pt idx="16">
                  <c:v>0.32020653307925495</c:v>
                </c:pt>
                <c:pt idx="17">
                  <c:v>0.34002781055282283</c:v>
                </c:pt>
                <c:pt idx="18">
                  <c:v>0.55671674919734504</c:v>
                </c:pt>
                <c:pt idx="19">
                  <c:v>0.78628347469283</c:v>
                </c:pt>
                <c:pt idx="20">
                  <c:v>1.1150810656870827</c:v>
                </c:pt>
                <c:pt idx="21">
                  <c:v>0.46444334879418614</c:v>
                </c:pt>
                <c:pt idx="22">
                  <c:v>0.53456960064000392</c:v>
                </c:pt>
                <c:pt idx="23">
                  <c:v>0.26466848737417337</c:v>
                </c:pt>
                <c:pt idx="24">
                  <c:v>0.38269696437387224</c:v>
                </c:pt>
              </c:numCache>
            </c:numRef>
          </c:val>
        </c:ser>
        <c:ser>
          <c:idx val="1"/>
          <c:order val="1"/>
          <c:tx>
            <c:strRef>
              <c:f>'fig10'!$J$2</c:f>
              <c:strCache>
                <c:ptCount val="1"/>
                <c:pt idx="0">
                  <c:v>2001</c:v>
                </c:pt>
              </c:strCache>
            </c:strRef>
          </c:tx>
          <c:invertIfNegative val="0"/>
          <c:cat>
            <c:strRef>
              <c:f>'fig10'!$H$3:$H$27</c:f>
              <c:strCache>
                <c:ptCount val="2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  <c:pt idx="15">
                  <c:v>SK</c:v>
                </c:pt>
                <c:pt idx="16">
                  <c:v>HU</c:v>
                </c:pt>
                <c:pt idx="17">
                  <c:v>CZ</c:v>
                </c:pt>
                <c:pt idx="18">
                  <c:v>PL</c:v>
                </c:pt>
                <c:pt idx="19">
                  <c:v>SI</c:v>
                </c:pt>
                <c:pt idx="20">
                  <c:v>EE</c:v>
                </c:pt>
                <c:pt idx="21">
                  <c:v>LT</c:v>
                </c:pt>
                <c:pt idx="22">
                  <c:v>LV</c:v>
                </c:pt>
                <c:pt idx="23">
                  <c:v>CY</c:v>
                </c:pt>
                <c:pt idx="24">
                  <c:v>MT</c:v>
                </c:pt>
              </c:strCache>
            </c:strRef>
          </c:cat>
          <c:val>
            <c:numRef>
              <c:f>'fig10'!$J$3:$J$27</c:f>
              <c:numCache>
                <c:formatCode>General</c:formatCode>
                <c:ptCount val="25"/>
                <c:pt idx="0">
                  <c:v>0.38955820513756545</c:v>
                </c:pt>
                <c:pt idx="1">
                  <c:v>0.3163710886934803</c:v>
                </c:pt>
                <c:pt idx="2">
                  <c:v>0.48061951728202157</c:v>
                </c:pt>
                <c:pt idx="3">
                  <c:v>0.32092431637553531</c:v>
                </c:pt>
                <c:pt idx="4">
                  <c:v>0.37814923369556003</c:v>
                </c:pt>
                <c:pt idx="5">
                  <c:v>0.2866842893331164</c:v>
                </c:pt>
                <c:pt idx="6">
                  <c:v>0.27931123656661339</c:v>
                </c:pt>
                <c:pt idx="7">
                  <c:v>0.85914927405587038</c:v>
                </c:pt>
                <c:pt idx="8">
                  <c:v>0.38590524479013233</c:v>
                </c:pt>
                <c:pt idx="9">
                  <c:v>0.60231783954777462</c:v>
                </c:pt>
                <c:pt idx="10">
                  <c:v>0.82294079217120042</c:v>
                </c:pt>
                <c:pt idx="11">
                  <c:v>0.3341842487495994</c:v>
                </c:pt>
                <c:pt idx="12">
                  <c:v>1.2774079595575867</c:v>
                </c:pt>
                <c:pt idx="13">
                  <c:v>0.28814117230208058</c:v>
                </c:pt>
                <c:pt idx="14">
                  <c:v>0.55669017621631456</c:v>
                </c:pt>
                <c:pt idx="15">
                  <c:v>0.4175132148251775</c:v>
                </c:pt>
                <c:pt idx="16">
                  <c:v>0.30759964324503741</c:v>
                </c:pt>
                <c:pt idx="17">
                  <c:v>0.39962467891977571</c:v>
                </c:pt>
                <c:pt idx="18">
                  <c:v>0.75353894199540661</c:v>
                </c:pt>
                <c:pt idx="19">
                  <c:v>0.30384131163134498</c:v>
                </c:pt>
                <c:pt idx="20">
                  <c:v>0.68865912358680381</c:v>
                </c:pt>
                <c:pt idx="21">
                  <c:v>0.57466162785609376</c:v>
                </c:pt>
                <c:pt idx="22">
                  <c:v>0.24768344601850434</c:v>
                </c:pt>
                <c:pt idx="23">
                  <c:v>0.21230389217609336</c:v>
                </c:pt>
                <c:pt idx="24">
                  <c:v>1.1497277538473303</c:v>
                </c:pt>
              </c:numCache>
            </c:numRef>
          </c:val>
        </c:ser>
        <c:ser>
          <c:idx val="2"/>
          <c:order val="2"/>
          <c:tx>
            <c:strRef>
              <c:f>'fig10'!$K$2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cat>
            <c:strRef>
              <c:f>'fig10'!$H$3:$H$27</c:f>
              <c:strCache>
                <c:ptCount val="25"/>
                <c:pt idx="0">
                  <c:v>DE</c:v>
                </c:pt>
                <c:pt idx="1">
                  <c:v>FR</c:v>
                </c:pt>
                <c:pt idx="2">
                  <c:v>IT</c:v>
                </c:pt>
                <c:pt idx="3">
                  <c:v>ES</c:v>
                </c:pt>
                <c:pt idx="4">
                  <c:v>UK</c:v>
                </c:pt>
                <c:pt idx="5">
                  <c:v>NL</c:v>
                </c:pt>
                <c:pt idx="6">
                  <c:v>SE</c:v>
                </c:pt>
                <c:pt idx="7">
                  <c:v>FI</c:v>
                </c:pt>
                <c:pt idx="8">
                  <c:v>PT</c:v>
                </c:pt>
                <c:pt idx="9">
                  <c:v>IE</c:v>
                </c:pt>
                <c:pt idx="10">
                  <c:v>LX</c:v>
                </c:pt>
                <c:pt idx="11">
                  <c:v>AT</c:v>
                </c:pt>
                <c:pt idx="12">
                  <c:v>EL</c:v>
                </c:pt>
                <c:pt idx="13">
                  <c:v>BE</c:v>
                </c:pt>
                <c:pt idx="14">
                  <c:v>DK</c:v>
                </c:pt>
                <c:pt idx="15">
                  <c:v>SK</c:v>
                </c:pt>
                <c:pt idx="16">
                  <c:v>HU</c:v>
                </c:pt>
                <c:pt idx="17">
                  <c:v>CZ</c:v>
                </c:pt>
                <c:pt idx="18">
                  <c:v>PL</c:v>
                </c:pt>
                <c:pt idx="19">
                  <c:v>SI</c:v>
                </c:pt>
                <c:pt idx="20">
                  <c:v>EE</c:v>
                </c:pt>
                <c:pt idx="21">
                  <c:v>LT</c:v>
                </c:pt>
                <c:pt idx="22">
                  <c:v>LV</c:v>
                </c:pt>
                <c:pt idx="23">
                  <c:v>CY</c:v>
                </c:pt>
                <c:pt idx="24">
                  <c:v>MT</c:v>
                </c:pt>
              </c:strCache>
            </c:strRef>
          </c:cat>
          <c:val>
            <c:numRef>
              <c:f>'fig10'!$K$3:$K$27</c:f>
              <c:numCache>
                <c:formatCode>General</c:formatCode>
                <c:ptCount val="25"/>
                <c:pt idx="0">
                  <c:v>0.29904173103180787</c:v>
                </c:pt>
                <c:pt idx="1">
                  <c:v>0.21646656096183836</c:v>
                </c:pt>
                <c:pt idx="2">
                  <c:v>0.44684267105583042</c:v>
                </c:pt>
                <c:pt idx="3">
                  <c:v>0.21042801663663668</c:v>
                </c:pt>
                <c:pt idx="4">
                  <c:v>0.30296829710435458</c:v>
                </c:pt>
                <c:pt idx="5">
                  <c:v>0.42287001794928336</c:v>
                </c:pt>
                <c:pt idx="6">
                  <c:v>0.43906282129988122</c:v>
                </c:pt>
                <c:pt idx="7">
                  <c:v>0.53473870751911123</c:v>
                </c:pt>
                <c:pt idx="8">
                  <c:v>0.379607534508411</c:v>
                </c:pt>
                <c:pt idx="9">
                  <c:v>0.65309316551707375</c:v>
                </c:pt>
                <c:pt idx="10">
                  <c:v>2.5481964031244315</c:v>
                </c:pt>
                <c:pt idx="11">
                  <c:v>0.38722337447719152</c:v>
                </c:pt>
                <c:pt idx="12">
                  <c:v>0.93395215321973901</c:v>
                </c:pt>
                <c:pt idx="13">
                  <c:v>0.40313769307493819</c:v>
                </c:pt>
                <c:pt idx="14">
                  <c:v>0.94808568061854781</c:v>
                </c:pt>
                <c:pt idx="15">
                  <c:v>0.35032480944605771</c:v>
                </c:pt>
                <c:pt idx="16">
                  <c:v>0.68534660855604002</c:v>
                </c:pt>
                <c:pt idx="17">
                  <c:v>0.29539804354059135</c:v>
                </c:pt>
                <c:pt idx="18">
                  <c:v>0.52951607538936085</c:v>
                </c:pt>
                <c:pt idx="19">
                  <c:v>0.46920047142275578</c:v>
                </c:pt>
                <c:pt idx="20">
                  <c:v>0.83046699741015895</c:v>
                </c:pt>
                <c:pt idx="21">
                  <c:v>0.51445671993322784</c:v>
                </c:pt>
                <c:pt idx="22">
                  <c:v>0.37624797045819269</c:v>
                </c:pt>
                <c:pt idx="23">
                  <c:v>0.29606308056872715</c:v>
                </c:pt>
                <c:pt idx="24">
                  <c:v>0.45788970519694416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81768"/>
        <c:axId val="161659768"/>
      </c:barChart>
      <c:catAx>
        <c:axId val="161081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659768"/>
        <c:crosses val="autoZero"/>
        <c:auto val="1"/>
        <c:lblAlgn val="ctr"/>
        <c:lblOffset val="100"/>
        <c:noMultiLvlLbl val="0"/>
      </c:catAx>
      <c:valAx>
        <c:axId val="161659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081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'fig11'!$A$34</c:f>
              <c:strCache>
                <c:ptCount val="1"/>
                <c:pt idx="0">
                  <c:v>DE</c:v>
                </c:pt>
              </c:strCache>
            </c:strRef>
          </c:tx>
          <c:marker>
            <c:symbol val="none"/>
          </c:marker>
          <c:cat>
            <c:strRef>
              <c:f>'fig11'!$B$33:$W$33</c:f>
              <c:strCache>
                <c:ptCount val="22"/>
                <c:pt idx="0">
                  <c:v>2003s</c:v>
                </c:pt>
                <c:pt idx="1">
                  <c:v>2003a</c:v>
                </c:pt>
                <c:pt idx="2">
                  <c:v>2004s</c:v>
                </c:pt>
                <c:pt idx="3">
                  <c:v>2004a</c:v>
                </c:pt>
                <c:pt idx="4">
                  <c:v>2005s</c:v>
                </c:pt>
                <c:pt idx="5">
                  <c:v>2005a</c:v>
                </c:pt>
                <c:pt idx="6">
                  <c:v>2006s</c:v>
                </c:pt>
                <c:pt idx="7">
                  <c:v>2006a</c:v>
                </c:pt>
                <c:pt idx="8">
                  <c:v>2007s</c:v>
                </c:pt>
                <c:pt idx="9">
                  <c:v>2007a</c:v>
                </c:pt>
                <c:pt idx="10">
                  <c:v>2008s</c:v>
                </c:pt>
                <c:pt idx="11">
                  <c:v>2008a</c:v>
                </c:pt>
                <c:pt idx="12">
                  <c:v>2009s</c:v>
                </c:pt>
                <c:pt idx="13">
                  <c:v>2009a</c:v>
                </c:pt>
                <c:pt idx="14">
                  <c:v>2010s</c:v>
                </c:pt>
                <c:pt idx="15">
                  <c:v>2010a</c:v>
                </c:pt>
                <c:pt idx="16">
                  <c:v>2011s</c:v>
                </c:pt>
                <c:pt idx="17">
                  <c:v>2011a</c:v>
                </c:pt>
                <c:pt idx="18">
                  <c:v>2012s</c:v>
                </c:pt>
                <c:pt idx="19">
                  <c:v>2012a</c:v>
                </c:pt>
                <c:pt idx="20">
                  <c:v>2013s</c:v>
                </c:pt>
                <c:pt idx="21">
                  <c:v>2013a</c:v>
                </c:pt>
              </c:strCache>
            </c:strRef>
          </c:cat>
          <c:val>
            <c:numRef>
              <c:f>'fig11'!$B$34:$W$34</c:f>
              <c:numCache>
                <c:formatCode>General</c:formatCode>
                <c:ptCount val="22"/>
                <c:pt idx="0">
                  <c:v>-0.75859656275671927</c:v>
                </c:pt>
                <c:pt idx="1">
                  <c:v>-0.43491531641373093</c:v>
                </c:pt>
                <c:pt idx="2">
                  <c:v>-0.44852158525812147</c:v>
                </c:pt>
                <c:pt idx="3">
                  <c:v>-0.45460166616277942</c:v>
                </c:pt>
                <c:pt idx="4">
                  <c:v>-0.31956542843312175</c:v>
                </c:pt>
                <c:pt idx="5">
                  <c:v>-3.5397371076273387E-2</c:v>
                </c:pt>
                <c:pt idx="6">
                  <c:v>-6.1208443045068783E-2</c:v>
                </c:pt>
                <c:pt idx="7">
                  <c:v>-0.13062369310319344</c:v>
                </c:pt>
                <c:pt idx="8">
                  <c:v>-0.22689042576773399</c:v>
                </c:pt>
                <c:pt idx="9">
                  <c:v>-0.21473986023818892</c:v>
                </c:pt>
                <c:pt idx="10">
                  <c:v>-0.19937553534887797</c:v>
                </c:pt>
                <c:pt idx="11">
                  <c:v>-0.20152870919136756</c:v>
                </c:pt>
                <c:pt idx="12">
                  <c:v>-8.776931793463838E-2</c:v>
                </c:pt>
                <c:pt idx="13">
                  <c:v>-0.11167956100000009</c:v>
                </c:pt>
                <c:pt idx="14">
                  <c:v>-0.10977869779156268</c:v>
                </c:pt>
                <c:pt idx="15">
                  <c:v>-0.37651926410331438</c:v>
                </c:pt>
                <c:pt idx="16">
                  <c:v>-0.43447613725804413</c:v>
                </c:pt>
                <c:pt idx="17">
                  <c:v>5.2430551600757269E-3</c:v>
                </c:pt>
                <c:pt idx="18">
                  <c:v>2.9334144719950217E-4</c:v>
                </c:pt>
                <c:pt idx="19">
                  <c:v>-3.6513564382945063E-3</c:v>
                </c:pt>
                <c:pt idx="20">
                  <c:v>-1.8863999999999992E-2</c:v>
                </c:pt>
                <c:pt idx="21">
                  <c:v>-2.7911999999999937E-2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'fig11'!$A$35</c:f>
              <c:strCache>
                <c:ptCount val="1"/>
                <c:pt idx="0">
                  <c:v>FR</c:v>
                </c:pt>
              </c:strCache>
            </c:strRef>
          </c:tx>
          <c:marker>
            <c:symbol val="none"/>
          </c:marker>
          <c:cat>
            <c:strRef>
              <c:f>'fig11'!$B$33:$W$33</c:f>
              <c:strCache>
                <c:ptCount val="22"/>
                <c:pt idx="0">
                  <c:v>2003s</c:v>
                </c:pt>
                <c:pt idx="1">
                  <c:v>2003a</c:v>
                </c:pt>
                <c:pt idx="2">
                  <c:v>2004s</c:v>
                </c:pt>
                <c:pt idx="3">
                  <c:v>2004a</c:v>
                </c:pt>
                <c:pt idx="4">
                  <c:v>2005s</c:v>
                </c:pt>
                <c:pt idx="5">
                  <c:v>2005a</c:v>
                </c:pt>
                <c:pt idx="6">
                  <c:v>2006s</c:v>
                </c:pt>
                <c:pt idx="7">
                  <c:v>2006a</c:v>
                </c:pt>
                <c:pt idx="8">
                  <c:v>2007s</c:v>
                </c:pt>
                <c:pt idx="9">
                  <c:v>2007a</c:v>
                </c:pt>
                <c:pt idx="10">
                  <c:v>2008s</c:v>
                </c:pt>
                <c:pt idx="11">
                  <c:v>2008a</c:v>
                </c:pt>
                <c:pt idx="12">
                  <c:v>2009s</c:v>
                </c:pt>
                <c:pt idx="13">
                  <c:v>2009a</c:v>
                </c:pt>
                <c:pt idx="14">
                  <c:v>2010s</c:v>
                </c:pt>
                <c:pt idx="15">
                  <c:v>2010a</c:v>
                </c:pt>
                <c:pt idx="16">
                  <c:v>2011s</c:v>
                </c:pt>
                <c:pt idx="17">
                  <c:v>2011a</c:v>
                </c:pt>
                <c:pt idx="18">
                  <c:v>2012s</c:v>
                </c:pt>
                <c:pt idx="19">
                  <c:v>2012a</c:v>
                </c:pt>
                <c:pt idx="20">
                  <c:v>2013s</c:v>
                </c:pt>
                <c:pt idx="21">
                  <c:v>2013a</c:v>
                </c:pt>
              </c:strCache>
            </c:strRef>
          </c:cat>
          <c:val>
            <c:numRef>
              <c:f>'fig11'!$B$35:$W$35</c:f>
              <c:numCache>
                <c:formatCode>General</c:formatCode>
                <c:ptCount val="22"/>
                <c:pt idx="0">
                  <c:v>-0.65951193494138138</c:v>
                </c:pt>
                <c:pt idx="1">
                  <c:v>-0.34587380430941561</c:v>
                </c:pt>
                <c:pt idx="2">
                  <c:v>-0.33289596655734499</c:v>
                </c:pt>
                <c:pt idx="3">
                  <c:v>-0.27104106072786127</c:v>
                </c:pt>
                <c:pt idx="4">
                  <c:v>-0.19064793357344012</c:v>
                </c:pt>
                <c:pt idx="5">
                  <c:v>-0.35903737682805303</c:v>
                </c:pt>
                <c:pt idx="6">
                  <c:v>-0.3037196574866563</c:v>
                </c:pt>
                <c:pt idx="7">
                  <c:v>-0.46031770238799119</c:v>
                </c:pt>
                <c:pt idx="8">
                  <c:v>-0.43960543108769734</c:v>
                </c:pt>
                <c:pt idx="9">
                  <c:v>-0.45609090259270957</c:v>
                </c:pt>
                <c:pt idx="10">
                  <c:v>-0.44127575173216194</c:v>
                </c:pt>
                <c:pt idx="11">
                  <c:v>-0.40773238509728138</c:v>
                </c:pt>
                <c:pt idx="12">
                  <c:v>-8.848835355748097E-2</c:v>
                </c:pt>
                <c:pt idx="13">
                  <c:v>-0.13499308200000004</c:v>
                </c:pt>
                <c:pt idx="14">
                  <c:v>-0.12877903127359591</c:v>
                </c:pt>
                <c:pt idx="15">
                  <c:v>-0.11102461066752056</c:v>
                </c:pt>
                <c:pt idx="16">
                  <c:v>-7.3378039827609598E-2</c:v>
                </c:pt>
                <c:pt idx="17">
                  <c:v>-1.3856651893462413E-2</c:v>
                </c:pt>
                <c:pt idx="18">
                  <c:v>-5.9837781357607867E-2</c:v>
                </c:pt>
                <c:pt idx="19">
                  <c:v>-7.8910754715422193E-2</c:v>
                </c:pt>
                <c:pt idx="20">
                  <c:v>-0.10092800000000013</c:v>
                </c:pt>
                <c:pt idx="21">
                  <c:v>-9.4516000000000044E-2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'fig11'!$A$36</c:f>
              <c:strCache>
                <c:ptCount val="1"/>
                <c:pt idx="0">
                  <c:v>IT</c:v>
                </c:pt>
              </c:strCache>
            </c:strRef>
          </c:tx>
          <c:marker>
            <c:symbol val="none"/>
          </c:marker>
          <c:cat>
            <c:strRef>
              <c:f>'fig11'!$B$33:$W$33</c:f>
              <c:strCache>
                <c:ptCount val="22"/>
                <c:pt idx="0">
                  <c:v>2003s</c:v>
                </c:pt>
                <c:pt idx="1">
                  <c:v>2003a</c:v>
                </c:pt>
                <c:pt idx="2">
                  <c:v>2004s</c:v>
                </c:pt>
                <c:pt idx="3">
                  <c:v>2004a</c:v>
                </c:pt>
                <c:pt idx="4">
                  <c:v>2005s</c:v>
                </c:pt>
                <c:pt idx="5">
                  <c:v>2005a</c:v>
                </c:pt>
                <c:pt idx="6">
                  <c:v>2006s</c:v>
                </c:pt>
                <c:pt idx="7">
                  <c:v>2006a</c:v>
                </c:pt>
                <c:pt idx="8">
                  <c:v>2007s</c:v>
                </c:pt>
                <c:pt idx="9">
                  <c:v>2007a</c:v>
                </c:pt>
                <c:pt idx="10">
                  <c:v>2008s</c:v>
                </c:pt>
                <c:pt idx="11">
                  <c:v>2008a</c:v>
                </c:pt>
                <c:pt idx="12">
                  <c:v>2009s</c:v>
                </c:pt>
                <c:pt idx="13">
                  <c:v>2009a</c:v>
                </c:pt>
                <c:pt idx="14">
                  <c:v>2010s</c:v>
                </c:pt>
                <c:pt idx="15">
                  <c:v>2010a</c:v>
                </c:pt>
                <c:pt idx="16">
                  <c:v>2011s</c:v>
                </c:pt>
                <c:pt idx="17">
                  <c:v>2011a</c:v>
                </c:pt>
                <c:pt idx="18">
                  <c:v>2012s</c:v>
                </c:pt>
                <c:pt idx="19">
                  <c:v>2012a</c:v>
                </c:pt>
                <c:pt idx="20">
                  <c:v>2013s</c:v>
                </c:pt>
                <c:pt idx="21">
                  <c:v>2013a</c:v>
                </c:pt>
              </c:strCache>
            </c:strRef>
          </c:cat>
          <c:val>
            <c:numRef>
              <c:f>'fig11'!$B$36:$W$36</c:f>
              <c:numCache>
                <c:formatCode>General</c:formatCode>
                <c:ptCount val="22"/>
                <c:pt idx="0">
                  <c:v>-0.32527284867811534</c:v>
                </c:pt>
                <c:pt idx="1">
                  <c:v>-0.17171244632132598</c:v>
                </c:pt>
                <c:pt idx="2">
                  <c:v>-0.18178328867854976</c:v>
                </c:pt>
                <c:pt idx="3">
                  <c:v>-0.11119627853504177</c:v>
                </c:pt>
                <c:pt idx="4">
                  <c:v>3.4185923432539234E-2</c:v>
                </c:pt>
                <c:pt idx="5">
                  <c:v>-3.2083363576296264E-2</c:v>
                </c:pt>
                <c:pt idx="6">
                  <c:v>0.30922018370804771</c:v>
                </c:pt>
                <c:pt idx="7">
                  <c:v>0.30681119592943507</c:v>
                </c:pt>
                <c:pt idx="8">
                  <c:v>0.23776178921020019</c:v>
                </c:pt>
                <c:pt idx="9">
                  <c:v>0.23116202177619893</c:v>
                </c:pt>
                <c:pt idx="10">
                  <c:v>0.26174094551429938</c:v>
                </c:pt>
                <c:pt idx="11">
                  <c:v>0.40227659800000004</c:v>
                </c:pt>
                <c:pt idx="12">
                  <c:v>0.45654922020705868</c:v>
                </c:pt>
                <c:pt idx="13">
                  <c:v>0.62963265774815813</c:v>
                </c:pt>
                <c:pt idx="14">
                  <c:v>0.63596618588592779</c:v>
                </c:pt>
                <c:pt idx="15">
                  <c:v>0.39982142442078761</c:v>
                </c:pt>
                <c:pt idx="16">
                  <c:v>0.35145108022065497</c:v>
                </c:pt>
                <c:pt idx="17">
                  <c:v>0.30891024980748139</c:v>
                </c:pt>
                <c:pt idx="18">
                  <c:v>0.24693546081053785</c:v>
                </c:pt>
                <c:pt idx="19">
                  <c:v>0.23187420976171769</c:v>
                </c:pt>
                <c:pt idx="20">
                  <c:v>0.24710999999999972</c:v>
                </c:pt>
                <c:pt idx="21">
                  <c:v>0.15054799999999968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'fig11'!$A$37</c:f>
              <c:strCache>
                <c:ptCount val="1"/>
                <c:pt idx="0">
                  <c:v>ES</c:v>
                </c:pt>
              </c:strCache>
            </c:strRef>
          </c:tx>
          <c:marker>
            <c:symbol val="none"/>
          </c:marker>
          <c:cat>
            <c:strRef>
              <c:f>'fig11'!$B$33:$W$33</c:f>
              <c:strCache>
                <c:ptCount val="22"/>
                <c:pt idx="0">
                  <c:v>2003s</c:v>
                </c:pt>
                <c:pt idx="1">
                  <c:v>2003a</c:v>
                </c:pt>
                <c:pt idx="2">
                  <c:v>2004s</c:v>
                </c:pt>
                <c:pt idx="3">
                  <c:v>2004a</c:v>
                </c:pt>
                <c:pt idx="4">
                  <c:v>2005s</c:v>
                </c:pt>
                <c:pt idx="5">
                  <c:v>2005a</c:v>
                </c:pt>
                <c:pt idx="6">
                  <c:v>2006s</c:v>
                </c:pt>
                <c:pt idx="7">
                  <c:v>2006a</c:v>
                </c:pt>
                <c:pt idx="8">
                  <c:v>2007s</c:v>
                </c:pt>
                <c:pt idx="9">
                  <c:v>2007a</c:v>
                </c:pt>
                <c:pt idx="10">
                  <c:v>2008s</c:v>
                </c:pt>
                <c:pt idx="11">
                  <c:v>2008a</c:v>
                </c:pt>
                <c:pt idx="12">
                  <c:v>2009s</c:v>
                </c:pt>
                <c:pt idx="13">
                  <c:v>2009a</c:v>
                </c:pt>
                <c:pt idx="14">
                  <c:v>2010s</c:v>
                </c:pt>
                <c:pt idx="15">
                  <c:v>2010a</c:v>
                </c:pt>
                <c:pt idx="16">
                  <c:v>2011s</c:v>
                </c:pt>
                <c:pt idx="17">
                  <c:v>2011a</c:v>
                </c:pt>
                <c:pt idx="18">
                  <c:v>2012s</c:v>
                </c:pt>
                <c:pt idx="19">
                  <c:v>2012a</c:v>
                </c:pt>
                <c:pt idx="20">
                  <c:v>2013s</c:v>
                </c:pt>
                <c:pt idx="21">
                  <c:v>2013a</c:v>
                </c:pt>
              </c:strCache>
            </c:strRef>
          </c:cat>
          <c:val>
            <c:numRef>
              <c:f>'fig11'!$B$37:$W$37</c:f>
              <c:numCache>
                <c:formatCode>General</c:formatCode>
                <c:ptCount val="22"/>
                <c:pt idx="0">
                  <c:v>-0.64481482785470057</c:v>
                </c:pt>
                <c:pt idx="1">
                  <c:v>-0.69472419548153308</c:v>
                </c:pt>
                <c:pt idx="2">
                  <c:v>-0.78056426977424209</c:v>
                </c:pt>
                <c:pt idx="3">
                  <c:v>-0.68985858231692676</c:v>
                </c:pt>
                <c:pt idx="4">
                  <c:v>-0.70730606171918176</c:v>
                </c:pt>
                <c:pt idx="5">
                  <c:v>-9.9750586861713231E-2</c:v>
                </c:pt>
                <c:pt idx="6">
                  <c:v>-3.4228650296252994E-2</c:v>
                </c:pt>
                <c:pt idx="7">
                  <c:v>-3.4255980565234267E-2</c:v>
                </c:pt>
                <c:pt idx="8">
                  <c:v>-5.6931502481694096E-2</c:v>
                </c:pt>
                <c:pt idx="9">
                  <c:v>-0.21666275996476969</c:v>
                </c:pt>
                <c:pt idx="10">
                  <c:v>-0.19104604141226833</c:v>
                </c:pt>
                <c:pt idx="11">
                  <c:v>-0.14496065171529793</c:v>
                </c:pt>
                <c:pt idx="12">
                  <c:v>-0.32004791256108334</c:v>
                </c:pt>
                <c:pt idx="13">
                  <c:v>-0.37077446699999994</c:v>
                </c:pt>
                <c:pt idx="14">
                  <c:v>-0.30189175734467444</c:v>
                </c:pt>
                <c:pt idx="15">
                  <c:v>-0.28320487349469126</c:v>
                </c:pt>
                <c:pt idx="16">
                  <c:v>-0.28221255571692083</c:v>
                </c:pt>
                <c:pt idx="17">
                  <c:v>-6.7436735118375779E-2</c:v>
                </c:pt>
                <c:pt idx="18">
                  <c:v>-0.22071385420479039</c:v>
                </c:pt>
                <c:pt idx="19">
                  <c:v>-0.16177532841448183</c:v>
                </c:pt>
                <c:pt idx="20">
                  <c:v>-0.16804900000000034</c:v>
                </c:pt>
                <c:pt idx="21">
                  <c:v>-0.21349499999999999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'fig11'!$A$38</c:f>
              <c:strCache>
                <c:ptCount val="1"/>
                <c:pt idx="0">
                  <c:v>UK</c:v>
                </c:pt>
              </c:strCache>
            </c:strRef>
          </c:tx>
          <c:marker>
            <c:symbol val="none"/>
          </c:marker>
          <c:cat>
            <c:strRef>
              <c:f>'fig11'!$B$33:$W$33</c:f>
              <c:strCache>
                <c:ptCount val="22"/>
                <c:pt idx="0">
                  <c:v>2003s</c:v>
                </c:pt>
                <c:pt idx="1">
                  <c:v>2003a</c:v>
                </c:pt>
                <c:pt idx="2">
                  <c:v>2004s</c:v>
                </c:pt>
                <c:pt idx="3">
                  <c:v>2004a</c:v>
                </c:pt>
                <c:pt idx="4">
                  <c:v>2005s</c:v>
                </c:pt>
                <c:pt idx="5">
                  <c:v>2005a</c:v>
                </c:pt>
                <c:pt idx="6">
                  <c:v>2006s</c:v>
                </c:pt>
                <c:pt idx="7">
                  <c:v>2006a</c:v>
                </c:pt>
                <c:pt idx="8">
                  <c:v>2007s</c:v>
                </c:pt>
                <c:pt idx="9">
                  <c:v>2007a</c:v>
                </c:pt>
                <c:pt idx="10">
                  <c:v>2008s</c:v>
                </c:pt>
                <c:pt idx="11">
                  <c:v>2008a</c:v>
                </c:pt>
                <c:pt idx="12">
                  <c:v>2009s</c:v>
                </c:pt>
                <c:pt idx="13">
                  <c:v>2009a</c:v>
                </c:pt>
                <c:pt idx="14">
                  <c:v>2010s</c:v>
                </c:pt>
                <c:pt idx="15">
                  <c:v>2010a</c:v>
                </c:pt>
                <c:pt idx="16">
                  <c:v>2011s</c:v>
                </c:pt>
                <c:pt idx="17">
                  <c:v>2011a</c:v>
                </c:pt>
                <c:pt idx="18">
                  <c:v>2012s</c:v>
                </c:pt>
                <c:pt idx="19">
                  <c:v>2012a</c:v>
                </c:pt>
                <c:pt idx="20">
                  <c:v>2013s</c:v>
                </c:pt>
                <c:pt idx="21">
                  <c:v>2013a</c:v>
                </c:pt>
              </c:strCache>
            </c:strRef>
          </c:cat>
          <c:val>
            <c:numRef>
              <c:f>'fig11'!$B$38:$W$38</c:f>
              <c:numCache>
                <c:formatCode>General</c:formatCode>
                <c:ptCount val="22"/>
                <c:pt idx="0">
                  <c:v>-0.6423415267818644</c:v>
                </c:pt>
                <c:pt idx="1">
                  <c:v>-0.72299986016222118</c:v>
                </c:pt>
                <c:pt idx="2">
                  <c:v>-0.71787922801211934</c:v>
                </c:pt>
                <c:pt idx="3">
                  <c:v>-0.55904983824064391</c:v>
                </c:pt>
                <c:pt idx="4">
                  <c:v>-0.55405569924924514</c:v>
                </c:pt>
                <c:pt idx="5">
                  <c:v>-0.61166675253374603</c:v>
                </c:pt>
                <c:pt idx="6">
                  <c:v>-0.60665597984017605</c:v>
                </c:pt>
                <c:pt idx="7">
                  <c:v>-0.46971427827193768</c:v>
                </c:pt>
                <c:pt idx="8">
                  <c:v>-0.51637570109959174</c:v>
                </c:pt>
                <c:pt idx="9">
                  <c:v>-0.51956017614027683</c:v>
                </c:pt>
                <c:pt idx="10">
                  <c:v>-0.53482126695434395</c:v>
                </c:pt>
                <c:pt idx="11">
                  <c:v>-0.47839898680794857</c:v>
                </c:pt>
                <c:pt idx="12">
                  <c:v>-0.42099948903677742</c:v>
                </c:pt>
                <c:pt idx="13">
                  <c:v>-0.40333036</c:v>
                </c:pt>
                <c:pt idx="14">
                  <c:v>-0.40734334228782476</c:v>
                </c:pt>
                <c:pt idx="15">
                  <c:v>-0.41078373669856116</c:v>
                </c:pt>
                <c:pt idx="16">
                  <c:v>-0.39446909006106701</c:v>
                </c:pt>
                <c:pt idx="17">
                  <c:v>-1.8507681677237819E-2</c:v>
                </c:pt>
                <c:pt idx="18">
                  <c:v>-3.5355279729953892E-2</c:v>
                </c:pt>
                <c:pt idx="19">
                  <c:v>-0.19712343041766722</c:v>
                </c:pt>
                <c:pt idx="20">
                  <c:v>-0.30806900000000004</c:v>
                </c:pt>
                <c:pt idx="21">
                  <c:v>-0.91886299999999987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'fig11'!$A$41</c:f>
              <c:strCache>
                <c:ptCount val="1"/>
                <c:pt idx="0">
                  <c:v>FI</c:v>
                </c:pt>
              </c:strCache>
            </c:strRef>
          </c:tx>
          <c:marker>
            <c:symbol val="none"/>
          </c:marker>
          <c:cat>
            <c:strRef>
              <c:f>'fig11'!$B$33:$W$33</c:f>
              <c:strCache>
                <c:ptCount val="22"/>
                <c:pt idx="0">
                  <c:v>2003s</c:v>
                </c:pt>
                <c:pt idx="1">
                  <c:v>2003a</c:v>
                </c:pt>
                <c:pt idx="2">
                  <c:v>2004s</c:v>
                </c:pt>
                <c:pt idx="3">
                  <c:v>2004a</c:v>
                </c:pt>
                <c:pt idx="4">
                  <c:v>2005s</c:v>
                </c:pt>
                <c:pt idx="5">
                  <c:v>2005a</c:v>
                </c:pt>
                <c:pt idx="6">
                  <c:v>2006s</c:v>
                </c:pt>
                <c:pt idx="7">
                  <c:v>2006a</c:v>
                </c:pt>
                <c:pt idx="8">
                  <c:v>2007s</c:v>
                </c:pt>
                <c:pt idx="9">
                  <c:v>2007a</c:v>
                </c:pt>
                <c:pt idx="10">
                  <c:v>2008s</c:v>
                </c:pt>
                <c:pt idx="11">
                  <c:v>2008a</c:v>
                </c:pt>
                <c:pt idx="12">
                  <c:v>2009s</c:v>
                </c:pt>
                <c:pt idx="13">
                  <c:v>2009a</c:v>
                </c:pt>
                <c:pt idx="14">
                  <c:v>2010s</c:v>
                </c:pt>
                <c:pt idx="15">
                  <c:v>2010a</c:v>
                </c:pt>
                <c:pt idx="16">
                  <c:v>2011s</c:v>
                </c:pt>
                <c:pt idx="17">
                  <c:v>2011a</c:v>
                </c:pt>
                <c:pt idx="18">
                  <c:v>2012s</c:v>
                </c:pt>
                <c:pt idx="19">
                  <c:v>2012a</c:v>
                </c:pt>
                <c:pt idx="20">
                  <c:v>2013s</c:v>
                </c:pt>
                <c:pt idx="21">
                  <c:v>2013a</c:v>
                </c:pt>
              </c:strCache>
            </c:strRef>
          </c:cat>
          <c:val>
            <c:numRef>
              <c:f>'fig11'!$B$41:$W$41</c:f>
              <c:numCache>
                <c:formatCode>General</c:formatCode>
                <c:ptCount val="22"/>
                <c:pt idx="0">
                  <c:v>-2.9139686800289111</c:v>
                </c:pt>
                <c:pt idx="1">
                  <c:v>-2.4250078941331799</c:v>
                </c:pt>
                <c:pt idx="2">
                  <c:v>-2.4488536846650311</c:v>
                </c:pt>
                <c:pt idx="3">
                  <c:v>-2.531933055147273</c:v>
                </c:pt>
                <c:pt idx="4">
                  <c:v>-2.6709073083294177</c:v>
                </c:pt>
                <c:pt idx="5">
                  <c:v>-2.6204928073376932</c:v>
                </c:pt>
                <c:pt idx="6">
                  <c:v>-2.6955881085566125</c:v>
                </c:pt>
                <c:pt idx="7">
                  <c:v>-1.3110564880202569</c:v>
                </c:pt>
                <c:pt idx="8">
                  <c:v>-1.338596060085373</c:v>
                </c:pt>
                <c:pt idx="9">
                  <c:v>-1.3043407678793084</c:v>
                </c:pt>
                <c:pt idx="10">
                  <c:v>-1.2510334693388137</c:v>
                </c:pt>
                <c:pt idx="11">
                  <c:v>-1.2366589878285206</c:v>
                </c:pt>
                <c:pt idx="12">
                  <c:v>-1.1956701319171703</c:v>
                </c:pt>
                <c:pt idx="13">
                  <c:v>-1.1994074729999997</c:v>
                </c:pt>
                <c:pt idx="14">
                  <c:v>-1.6153950289474084</c:v>
                </c:pt>
                <c:pt idx="15">
                  <c:v>-1.5362131387424371</c:v>
                </c:pt>
                <c:pt idx="16">
                  <c:v>-1.6006970915228624</c:v>
                </c:pt>
                <c:pt idx="17">
                  <c:v>-1.5944426216916163</c:v>
                </c:pt>
                <c:pt idx="18">
                  <c:v>-1.6227235165959142</c:v>
                </c:pt>
                <c:pt idx="19">
                  <c:v>-1.6149065477319091</c:v>
                </c:pt>
                <c:pt idx="20">
                  <c:v>-1.6119599999999998</c:v>
                </c:pt>
                <c:pt idx="21">
                  <c:v>-1.622695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'fig11'!$A$42</c:f>
              <c:strCache>
                <c:ptCount val="1"/>
                <c:pt idx="0">
                  <c:v>PT</c:v>
                </c:pt>
              </c:strCache>
            </c:strRef>
          </c:tx>
          <c:marker>
            <c:symbol val="none"/>
          </c:marker>
          <c:cat>
            <c:strRef>
              <c:f>'fig11'!$B$33:$W$33</c:f>
              <c:strCache>
                <c:ptCount val="22"/>
                <c:pt idx="0">
                  <c:v>2003s</c:v>
                </c:pt>
                <c:pt idx="1">
                  <c:v>2003a</c:v>
                </c:pt>
                <c:pt idx="2">
                  <c:v>2004s</c:v>
                </c:pt>
                <c:pt idx="3">
                  <c:v>2004a</c:v>
                </c:pt>
                <c:pt idx="4">
                  <c:v>2005s</c:v>
                </c:pt>
                <c:pt idx="5">
                  <c:v>2005a</c:v>
                </c:pt>
                <c:pt idx="6">
                  <c:v>2006s</c:v>
                </c:pt>
                <c:pt idx="7">
                  <c:v>2006a</c:v>
                </c:pt>
                <c:pt idx="8">
                  <c:v>2007s</c:v>
                </c:pt>
                <c:pt idx="9">
                  <c:v>2007a</c:v>
                </c:pt>
                <c:pt idx="10">
                  <c:v>2008s</c:v>
                </c:pt>
                <c:pt idx="11">
                  <c:v>2008a</c:v>
                </c:pt>
                <c:pt idx="12">
                  <c:v>2009s</c:v>
                </c:pt>
                <c:pt idx="13">
                  <c:v>2009a</c:v>
                </c:pt>
                <c:pt idx="14">
                  <c:v>2010s</c:v>
                </c:pt>
                <c:pt idx="15">
                  <c:v>2010a</c:v>
                </c:pt>
                <c:pt idx="16">
                  <c:v>2011s</c:v>
                </c:pt>
                <c:pt idx="17">
                  <c:v>2011a</c:v>
                </c:pt>
                <c:pt idx="18">
                  <c:v>2012s</c:v>
                </c:pt>
                <c:pt idx="19">
                  <c:v>2012a</c:v>
                </c:pt>
                <c:pt idx="20">
                  <c:v>2013s</c:v>
                </c:pt>
                <c:pt idx="21">
                  <c:v>2013a</c:v>
                </c:pt>
              </c:strCache>
            </c:strRef>
          </c:cat>
          <c:val>
            <c:numRef>
              <c:f>'fig11'!$B$42:$W$42</c:f>
              <c:numCache>
                <c:formatCode>General</c:formatCode>
                <c:ptCount val="22"/>
                <c:pt idx="0">
                  <c:v>-1.1535572715352549</c:v>
                </c:pt>
                <c:pt idx="1">
                  <c:v>-1.1138400081842859</c:v>
                </c:pt>
                <c:pt idx="2">
                  <c:v>-0.74073561793412956</c:v>
                </c:pt>
                <c:pt idx="3">
                  <c:v>-0.7386168949323757</c:v>
                </c:pt>
                <c:pt idx="4">
                  <c:v>-0.61896491616806326</c:v>
                </c:pt>
                <c:pt idx="5">
                  <c:v>-0.29599006089051638</c:v>
                </c:pt>
                <c:pt idx="6">
                  <c:v>-0.42123635878883459</c:v>
                </c:pt>
                <c:pt idx="7">
                  <c:v>-0.44816827623399558</c:v>
                </c:pt>
                <c:pt idx="8">
                  <c:v>-0.51562844105079719</c:v>
                </c:pt>
                <c:pt idx="9">
                  <c:v>-0.53250583301975851</c:v>
                </c:pt>
                <c:pt idx="10">
                  <c:v>-0.51931432612264405</c:v>
                </c:pt>
                <c:pt idx="11">
                  <c:v>-0.47040229954631307</c:v>
                </c:pt>
                <c:pt idx="12">
                  <c:v>-0.59172309592270267</c:v>
                </c:pt>
                <c:pt idx="13">
                  <c:v>-0.54391929900000013</c:v>
                </c:pt>
                <c:pt idx="14">
                  <c:v>-0.47088723026456059</c:v>
                </c:pt>
                <c:pt idx="15">
                  <c:v>-0.63867855818380281</c:v>
                </c:pt>
                <c:pt idx="16">
                  <c:v>-0.70916524010098403</c:v>
                </c:pt>
                <c:pt idx="17">
                  <c:v>-0.74305630786830612</c:v>
                </c:pt>
                <c:pt idx="18">
                  <c:v>-0.77291065553006799</c:v>
                </c:pt>
                <c:pt idx="19">
                  <c:v>-0.76790792412317899</c:v>
                </c:pt>
                <c:pt idx="20">
                  <c:v>-0.79875300000000005</c:v>
                </c:pt>
                <c:pt idx="21">
                  <c:v>-0.766038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'fig11'!$A$44</c:f>
              <c:strCache>
                <c:ptCount val="1"/>
                <c:pt idx="0">
                  <c:v>LX</c:v>
                </c:pt>
              </c:strCache>
            </c:strRef>
          </c:tx>
          <c:marker>
            <c:symbol val="none"/>
          </c:marker>
          <c:cat>
            <c:strRef>
              <c:f>'fig11'!$B$33:$W$33</c:f>
              <c:strCache>
                <c:ptCount val="22"/>
                <c:pt idx="0">
                  <c:v>2003s</c:v>
                </c:pt>
                <c:pt idx="1">
                  <c:v>2003a</c:v>
                </c:pt>
                <c:pt idx="2">
                  <c:v>2004s</c:v>
                </c:pt>
                <c:pt idx="3">
                  <c:v>2004a</c:v>
                </c:pt>
                <c:pt idx="4">
                  <c:v>2005s</c:v>
                </c:pt>
                <c:pt idx="5">
                  <c:v>2005a</c:v>
                </c:pt>
                <c:pt idx="6">
                  <c:v>2006s</c:v>
                </c:pt>
                <c:pt idx="7">
                  <c:v>2006a</c:v>
                </c:pt>
                <c:pt idx="8">
                  <c:v>2007s</c:v>
                </c:pt>
                <c:pt idx="9">
                  <c:v>2007a</c:v>
                </c:pt>
                <c:pt idx="10">
                  <c:v>2008s</c:v>
                </c:pt>
                <c:pt idx="11">
                  <c:v>2008a</c:v>
                </c:pt>
                <c:pt idx="12">
                  <c:v>2009s</c:v>
                </c:pt>
                <c:pt idx="13">
                  <c:v>2009a</c:v>
                </c:pt>
                <c:pt idx="14">
                  <c:v>2010s</c:v>
                </c:pt>
                <c:pt idx="15">
                  <c:v>2010a</c:v>
                </c:pt>
                <c:pt idx="16">
                  <c:v>2011s</c:v>
                </c:pt>
                <c:pt idx="17">
                  <c:v>2011a</c:v>
                </c:pt>
                <c:pt idx="18">
                  <c:v>2012s</c:v>
                </c:pt>
                <c:pt idx="19">
                  <c:v>2012a</c:v>
                </c:pt>
                <c:pt idx="20">
                  <c:v>2013s</c:v>
                </c:pt>
                <c:pt idx="21">
                  <c:v>2013a</c:v>
                </c:pt>
              </c:strCache>
            </c:strRef>
          </c:cat>
          <c:val>
            <c:numRef>
              <c:f>'fig11'!$B$44:$W$44</c:f>
              <c:numCache>
                <c:formatCode>General</c:formatCode>
                <c:ptCount val="22"/>
                <c:pt idx="0">
                  <c:v>-3.9392071205840873</c:v>
                </c:pt>
                <c:pt idx="1">
                  <c:v>-3.7087441837253987</c:v>
                </c:pt>
                <c:pt idx="2">
                  <c:v>-3.9121963521799419</c:v>
                </c:pt>
                <c:pt idx="3">
                  <c:v>-3.7959131964542259</c:v>
                </c:pt>
                <c:pt idx="4">
                  <c:v>-3.8414255122312557</c:v>
                </c:pt>
                <c:pt idx="5">
                  <c:v>-3.9799899982705389</c:v>
                </c:pt>
                <c:pt idx="6">
                  <c:v>-2.5977615127601439</c:v>
                </c:pt>
                <c:pt idx="7">
                  <c:v>-2.3707057783919572</c:v>
                </c:pt>
                <c:pt idx="8">
                  <c:v>-2.4229118029436725</c:v>
                </c:pt>
                <c:pt idx="9">
                  <c:v>-2.640723614461904</c:v>
                </c:pt>
                <c:pt idx="10">
                  <c:v>-2.4849347469190652</c:v>
                </c:pt>
                <c:pt idx="11">
                  <c:v>-2.35773822077463</c:v>
                </c:pt>
                <c:pt idx="12">
                  <c:v>-2.3005189938395176</c:v>
                </c:pt>
                <c:pt idx="13">
                  <c:v>-2.3197465310000003</c:v>
                </c:pt>
                <c:pt idx="14">
                  <c:v>-2.4044806249287287</c:v>
                </c:pt>
                <c:pt idx="15">
                  <c:v>-2.3813746048038542</c:v>
                </c:pt>
                <c:pt idx="16">
                  <c:v>-2.4758982548642505</c:v>
                </c:pt>
                <c:pt idx="17">
                  <c:v>-2.5142496689718907</c:v>
                </c:pt>
                <c:pt idx="18">
                  <c:v>-2.5580930329889284</c:v>
                </c:pt>
                <c:pt idx="19">
                  <c:v>-2.521249204446252</c:v>
                </c:pt>
                <c:pt idx="20">
                  <c:v>-2.4441890000000002</c:v>
                </c:pt>
                <c:pt idx="21">
                  <c:v>-2.4549149999999997</c:v>
                </c:pt>
              </c:numCache>
            </c:numRef>
          </c:val>
          <c:smooth val="0"/>
        </c:ser>
        <c:ser>
          <c:idx val="12"/>
          <c:order val="8"/>
          <c:tx>
            <c:strRef>
              <c:f>'fig11'!$A$46</c:f>
              <c:strCache>
                <c:ptCount val="1"/>
                <c:pt idx="0">
                  <c:v>EL</c:v>
                </c:pt>
              </c:strCache>
            </c:strRef>
          </c:tx>
          <c:marker>
            <c:symbol val="none"/>
          </c:marker>
          <c:cat>
            <c:strRef>
              <c:f>'fig11'!$B$33:$W$33</c:f>
              <c:strCache>
                <c:ptCount val="22"/>
                <c:pt idx="0">
                  <c:v>2003s</c:v>
                </c:pt>
                <c:pt idx="1">
                  <c:v>2003a</c:v>
                </c:pt>
                <c:pt idx="2">
                  <c:v>2004s</c:v>
                </c:pt>
                <c:pt idx="3">
                  <c:v>2004a</c:v>
                </c:pt>
                <c:pt idx="4">
                  <c:v>2005s</c:v>
                </c:pt>
                <c:pt idx="5">
                  <c:v>2005a</c:v>
                </c:pt>
                <c:pt idx="6">
                  <c:v>2006s</c:v>
                </c:pt>
                <c:pt idx="7">
                  <c:v>2006a</c:v>
                </c:pt>
                <c:pt idx="8">
                  <c:v>2007s</c:v>
                </c:pt>
                <c:pt idx="9">
                  <c:v>2007a</c:v>
                </c:pt>
                <c:pt idx="10">
                  <c:v>2008s</c:v>
                </c:pt>
                <c:pt idx="11">
                  <c:v>2008a</c:v>
                </c:pt>
                <c:pt idx="12">
                  <c:v>2009s</c:v>
                </c:pt>
                <c:pt idx="13">
                  <c:v>2009a</c:v>
                </c:pt>
                <c:pt idx="14">
                  <c:v>2010s</c:v>
                </c:pt>
                <c:pt idx="15">
                  <c:v>2010a</c:v>
                </c:pt>
                <c:pt idx="16">
                  <c:v>2011s</c:v>
                </c:pt>
                <c:pt idx="17">
                  <c:v>2011a</c:v>
                </c:pt>
                <c:pt idx="18">
                  <c:v>2012s</c:v>
                </c:pt>
                <c:pt idx="19">
                  <c:v>2012a</c:v>
                </c:pt>
                <c:pt idx="20">
                  <c:v>2013s</c:v>
                </c:pt>
                <c:pt idx="21">
                  <c:v>2013a</c:v>
                </c:pt>
              </c:strCache>
            </c:strRef>
          </c:cat>
          <c:val>
            <c:numRef>
              <c:f>'fig11'!$B$46:$W$46</c:f>
              <c:numCache>
                <c:formatCode>General</c:formatCode>
                <c:ptCount val="22"/>
                <c:pt idx="0">
                  <c:v>0.91365340971554243</c:v>
                </c:pt>
                <c:pt idx="1">
                  <c:v>0.73654496245857404</c:v>
                </c:pt>
                <c:pt idx="2">
                  <c:v>0.77477003281326562</c:v>
                </c:pt>
                <c:pt idx="3">
                  <c:v>0.91012698703908379</c:v>
                </c:pt>
                <c:pt idx="4">
                  <c:v>0.79827598569018887</c:v>
                </c:pt>
                <c:pt idx="5">
                  <c:v>1.0153958977299316</c:v>
                </c:pt>
                <c:pt idx="6">
                  <c:v>1.3109029295546804</c:v>
                </c:pt>
                <c:pt idx="7">
                  <c:v>1.2160580174833679</c:v>
                </c:pt>
                <c:pt idx="8">
                  <c:v>1.1852476537000167</c:v>
                </c:pt>
                <c:pt idx="9">
                  <c:v>2.2281771850176435</c:v>
                </c:pt>
                <c:pt idx="10">
                  <c:v>0.72675148392279398</c:v>
                </c:pt>
                <c:pt idx="11">
                  <c:v>0.42319935962327193</c:v>
                </c:pt>
                <c:pt idx="12">
                  <c:v>0.60583602507031653</c:v>
                </c:pt>
                <c:pt idx="13">
                  <c:v>0.63260673000000001</c:v>
                </c:pt>
                <c:pt idx="14">
                  <c:v>0.4147967717270995</c:v>
                </c:pt>
                <c:pt idx="15">
                  <c:v>-5.7481820552629515E-2</c:v>
                </c:pt>
                <c:pt idx="16">
                  <c:v>-0.14580213207255888</c:v>
                </c:pt>
                <c:pt idx="17">
                  <c:v>-0.2070991346358686</c:v>
                </c:pt>
                <c:pt idx="18">
                  <c:v>-0.23941922759624923</c:v>
                </c:pt>
                <c:pt idx="19">
                  <c:v>-0.44453907792618708</c:v>
                </c:pt>
                <c:pt idx="20">
                  <c:v>-0.69589799999999991</c:v>
                </c:pt>
                <c:pt idx="21">
                  <c:v>-0.74253900000000006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'fig11'!$A$48</c:f>
              <c:strCache>
                <c:ptCount val="1"/>
                <c:pt idx="0">
                  <c:v>DK</c:v>
                </c:pt>
              </c:strCache>
            </c:strRef>
          </c:tx>
          <c:marker>
            <c:symbol val="none"/>
          </c:marker>
          <c:cat>
            <c:strRef>
              <c:f>'fig11'!$B$33:$W$33</c:f>
              <c:strCache>
                <c:ptCount val="22"/>
                <c:pt idx="0">
                  <c:v>2003s</c:v>
                </c:pt>
                <c:pt idx="1">
                  <c:v>2003a</c:v>
                </c:pt>
                <c:pt idx="2">
                  <c:v>2004s</c:v>
                </c:pt>
                <c:pt idx="3">
                  <c:v>2004a</c:v>
                </c:pt>
                <c:pt idx="4">
                  <c:v>2005s</c:v>
                </c:pt>
                <c:pt idx="5">
                  <c:v>2005a</c:v>
                </c:pt>
                <c:pt idx="6">
                  <c:v>2006s</c:v>
                </c:pt>
                <c:pt idx="7">
                  <c:v>2006a</c:v>
                </c:pt>
                <c:pt idx="8">
                  <c:v>2007s</c:v>
                </c:pt>
                <c:pt idx="9">
                  <c:v>2007a</c:v>
                </c:pt>
                <c:pt idx="10">
                  <c:v>2008s</c:v>
                </c:pt>
                <c:pt idx="11">
                  <c:v>2008a</c:v>
                </c:pt>
                <c:pt idx="12">
                  <c:v>2009s</c:v>
                </c:pt>
                <c:pt idx="13">
                  <c:v>2009a</c:v>
                </c:pt>
                <c:pt idx="14">
                  <c:v>2010s</c:v>
                </c:pt>
                <c:pt idx="15">
                  <c:v>2010a</c:v>
                </c:pt>
                <c:pt idx="16">
                  <c:v>2011s</c:v>
                </c:pt>
                <c:pt idx="17">
                  <c:v>2011a</c:v>
                </c:pt>
                <c:pt idx="18">
                  <c:v>2012s</c:v>
                </c:pt>
                <c:pt idx="19">
                  <c:v>2012a</c:v>
                </c:pt>
                <c:pt idx="20">
                  <c:v>2013s</c:v>
                </c:pt>
                <c:pt idx="21">
                  <c:v>2013a</c:v>
                </c:pt>
              </c:strCache>
            </c:strRef>
          </c:cat>
          <c:val>
            <c:numRef>
              <c:f>'fig11'!$B$48:$W$48</c:f>
              <c:numCache>
                <c:formatCode>General</c:formatCode>
                <c:ptCount val="22"/>
                <c:pt idx="0">
                  <c:v>-0.75699925999808126</c:v>
                </c:pt>
                <c:pt idx="1">
                  <c:v>-0.82583604078256823</c:v>
                </c:pt>
                <c:pt idx="2">
                  <c:v>-0.51606677422071368</c:v>
                </c:pt>
                <c:pt idx="3">
                  <c:v>-0.55975207516656411</c:v>
                </c:pt>
                <c:pt idx="4">
                  <c:v>-0.52302689639132094</c:v>
                </c:pt>
                <c:pt idx="5">
                  <c:v>-1.3562778952054932</c:v>
                </c:pt>
                <c:pt idx="6">
                  <c:v>-1.3725131991688899</c:v>
                </c:pt>
                <c:pt idx="7">
                  <c:v>-1.3127308962308515</c:v>
                </c:pt>
                <c:pt idx="8">
                  <c:v>-1.3526065294662715</c:v>
                </c:pt>
                <c:pt idx="9">
                  <c:v>-1.3313529577817507</c:v>
                </c:pt>
                <c:pt idx="10">
                  <c:v>-1.3232150513055707</c:v>
                </c:pt>
                <c:pt idx="11">
                  <c:v>-1.2889877739119093</c:v>
                </c:pt>
                <c:pt idx="12">
                  <c:v>-1.2277031326329846</c:v>
                </c:pt>
                <c:pt idx="13">
                  <c:v>-1.2624074459999999</c:v>
                </c:pt>
                <c:pt idx="14">
                  <c:v>-1.2517719075941347</c:v>
                </c:pt>
                <c:pt idx="15">
                  <c:v>-1.1639770557194229</c:v>
                </c:pt>
                <c:pt idx="16">
                  <c:v>-1.2047203839086862</c:v>
                </c:pt>
                <c:pt idx="17">
                  <c:v>-1.2426557119451731</c:v>
                </c:pt>
                <c:pt idx="18">
                  <c:v>-1.2363675625014281</c:v>
                </c:pt>
                <c:pt idx="19">
                  <c:v>-1.190446982368476</c:v>
                </c:pt>
                <c:pt idx="20">
                  <c:v>-1.2112859999999999</c:v>
                </c:pt>
                <c:pt idx="21">
                  <c:v>-1.2101319999999998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662800"/>
        <c:axId val="246664368"/>
      </c:lineChart>
      <c:catAx>
        <c:axId val="24666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246664368"/>
        <c:crosses val="autoZero"/>
        <c:auto val="1"/>
        <c:lblAlgn val="ctr"/>
        <c:lblOffset val="100"/>
        <c:noMultiLvlLbl val="0"/>
      </c:catAx>
      <c:valAx>
        <c:axId val="24666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662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'fig12'!$A$29</c:f>
              <c:strCache>
                <c:ptCount val="1"/>
                <c:pt idx="0">
                  <c:v>SK</c:v>
                </c:pt>
              </c:strCache>
            </c:strRef>
          </c:tx>
          <c:marker>
            <c:symbol val="none"/>
          </c:marker>
          <c:cat>
            <c:strRef>
              <c:f>'fig12'!$B$28:$T$28</c:f>
              <c:strCache>
                <c:ptCount val="19"/>
                <c:pt idx="0">
                  <c:v>2004a</c:v>
                </c:pt>
                <c:pt idx="1">
                  <c:v>2005s</c:v>
                </c:pt>
                <c:pt idx="2">
                  <c:v>2005a</c:v>
                </c:pt>
                <c:pt idx="3">
                  <c:v>2006s</c:v>
                </c:pt>
                <c:pt idx="4">
                  <c:v>2006a</c:v>
                </c:pt>
                <c:pt idx="5">
                  <c:v>2007s</c:v>
                </c:pt>
                <c:pt idx="6">
                  <c:v>2007a</c:v>
                </c:pt>
                <c:pt idx="7">
                  <c:v>2008s</c:v>
                </c:pt>
                <c:pt idx="8">
                  <c:v>2008a</c:v>
                </c:pt>
                <c:pt idx="9">
                  <c:v>2009s</c:v>
                </c:pt>
                <c:pt idx="10">
                  <c:v>2009a</c:v>
                </c:pt>
                <c:pt idx="11">
                  <c:v>2010s</c:v>
                </c:pt>
                <c:pt idx="12">
                  <c:v>2010a</c:v>
                </c:pt>
                <c:pt idx="13">
                  <c:v>2011s</c:v>
                </c:pt>
                <c:pt idx="14">
                  <c:v>2011a</c:v>
                </c:pt>
                <c:pt idx="15">
                  <c:v>2012s</c:v>
                </c:pt>
                <c:pt idx="16">
                  <c:v>2012a</c:v>
                </c:pt>
                <c:pt idx="17">
                  <c:v>2013s</c:v>
                </c:pt>
                <c:pt idx="18">
                  <c:v>2013a</c:v>
                </c:pt>
              </c:strCache>
            </c:strRef>
          </c:cat>
          <c:val>
            <c:numRef>
              <c:f>'fig12'!$B$29:$T$29</c:f>
              <c:numCache>
                <c:formatCode>General</c:formatCode>
                <c:ptCount val="19"/>
                <c:pt idx="0">
                  <c:v>0.92037426499279595</c:v>
                </c:pt>
                <c:pt idx="1">
                  <c:v>5.791049654162439E-2</c:v>
                </c:pt>
                <c:pt idx="2">
                  <c:v>-6.5014950958297568E-2</c:v>
                </c:pt>
                <c:pt idx="3">
                  <c:v>-6.5244123750529681E-2</c:v>
                </c:pt>
                <c:pt idx="4">
                  <c:v>-0.20612658429675079</c:v>
                </c:pt>
                <c:pt idx="5">
                  <c:v>8.5893134923664682E-2</c:v>
                </c:pt>
                <c:pt idx="6">
                  <c:v>9.9160803022901867E-2</c:v>
                </c:pt>
                <c:pt idx="7">
                  <c:v>0.7117674974455368</c:v>
                </c:pt>
                <c:pt idx="8">
                  <c:v>0.79387734170701707</c:v>
                </c:pt>
                <c:pt idx="9">
                  <c:v>0.92289893590868921</c:v>
                </c:pt>
                <c:pt idx="10">
                  <c:v>0.96158275400000015</c:v>
                </c:pt>
                <c:pt idx="11">
                  <c:v>0.69471605720923257</c:v>
                </c:pt>
                <c:pt idx="12">
                  <c:v>0.67897256847759824</c:v>
                </c:pt>
                <c:pt idx="13">
                  <c:v>0.71311826648359222</c:v>
                </c:pt>
                <c:pt idx="14">
                  <c:v>0.72064450777468148</c:v>
                </c:pt>
                <c:pt idx="15">
                  <c:v>0.7324081688825812</c:v>
                </c:pt>
                <c:pt idx="16">
                  <c:v>0.95401273288919786</c:v>
                </c:pt>
                <c:pt idx="17">
                  <c:v>1.0018899999999999</c:v>
                </c:pt>
                <c:pt idx="18">
                  <c:v>0.58317899999999989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'fig12'!$A$30</c:f>
              <c:strCache>
                <c:ptCount val="1"/>
                <c:pt idx="0">
                  <c:v>HU</c:v>
                </c:pt>
              </c:strCache>
            </c:strRef>
          </c:tx>
          <c:marker>
            <c:symbol val="none"/>
          </c:marker>
          <c:cat>
            <c:strRef>
              <c:f>'fig12'!$B$28:$T$28</c:f>
              <c:strCache>
                <c:ptCount val="19"/>
                <c:pt idx="0">
                  <c:v>2004a</c:v>
                </c:pt>
                <c:pt idx="1">
                  <c:v>2005s</c:v>
                </c:pt>
                <c:pt idx="2">
                  <c:v>2005a</c:v>
                </c:pt>
                <c:pt idx="3">
                  <c:v>2006s</c:v>
                </c:pt>
                <c:pt idx="4">
                  <c:v>2006a</c:v>
                </c:pt>
                <c:pt idx="5">
                  <c:v>2007s</c:v>
                </c:pt>
                <c:pt idx="6">
                  <c:v>2007a</c:v>
                </c:pt>
                <c:pt idx="7">
                  <c:v>2008s</c:v>
                </c:pt>
                <c:pt idx="8">
                  <c:v>2008a</c:v>
                </c:pt>
                <c:pt idx="9">
                  <c:v>2009s</c:v>
                </c:pt>
                <c:pt idx="10">
                  <c:v>2009a</c:v>
                </c:pt>
                <c:pt idx="11">
                  <c:v>2010s</c:v>
                </c:pt>
                <c:pt idx="12">
                  <c:v>2010a</c:v>
                </c:pt>
                <c:pt idx="13">
                  <c:v>2011s</c:v>
                </c:pt>
                <c:pt idx="14">
                  <c:v>2011a</c:v>
                </c:pt>
                <c:pt idx="15">
                  <c:v>2012s</c:v>
                </c:pt>
                <c:pt idx="16">
                  <c:v>2012a</c:v>
                </c:pt>
                <c:pt idx="17">
                  <c:v>2013s</c:v>
                </c:pt>
                <c:pt idx="18">
                  <c:v>2013a</c:v>
                </c:pt>
              </c:strCache>
            </c:strRef>
          </c:cat>
          <c:val>
            <c:numRef>
              <c:f>'fig12'!$B$30:$T$30</c:f>
              <c:numCache>
                <c:formatCode>General</c:formatCode>
                <c:ptCount val="19"/>
                <c:pt idx="0">
                  <c:v>-0.42854668563918619</c:v>
                </c:pt>
                <c:pt idx="1">
                  <c:v>-0.42527328208126214</c:v>
                </c:pt>
                <c:pt idx="2">
                  <c:v>-0.57837503744664343</c:v>
                </c:pt>
                <c:pt idx="3">
                  <c:v>-0.53907239290708064</c:v>
                </c:pt>
                <c:pt idx="4">
                  <c:v>-6.1395427482102694E-2</c:v>
                </c:pt>
                <c:pt idx="5">
                  <c:v>-0.10245960056324277</c:v>
                </c:pt>
                <c:pt idx="6">
                  <c:v>-7.040555315582786E-2</c:v>
                </c:pt>
                <c:pt idx="7">
                  <c:v>3.1288457452927076E-2</c:v>
                </c:pt>
                <c:pt idx="8">
                  <c:v>-0.10561238061733702</c:v>
                </c:pt>
                <c:pt idx="9">
                  <c:v>-4.6494461294599443E-2</c:v>
                </c:pt>
                <c:pt idx="10">
                  <c:v>0.23814563600000002</c:v>
                </c:pt>
                <c:pt idx="11">
                  <c:v>0.25782344576236182</c:v>
                </c:pt>
                <c:pt idx="12">
                  <c:v>0.56404010647992386</c:v>
                </c:pt>
                <c:pt idx="13">
                  <c:v>0.25240239293524702</c:v>
                </c:pt>
                <c:pt idx="14">
                  <c:v>0.91150889419692183</c:v>
                </c:pt>
                <c:pt idx="15">
                  <c:v>0.82843168333025519</c:v>
                </c:pt>
                <c:pt idx="16">
                  <c:v>0.72524338084596351</c:v>
                </c:pt>
                <c:pt idx="17">
                  <c:v>0.90293800000000013</c:v>
                </c:pt>
                <c:pt idx="18">
                  <c:v>0.85187600000000008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'fig12'!$A$31</c:f>
              <c:strCache>
                <c:ptCount val="1"/>
                <c:pt idx="0">
                  <c:v>CZ</c:v>
                </c:pt>
              </c:strCache>
            </c:strRef>
          </c:tx>
          <c:marker>
            <c:symbol val="none"/>
          </c:marker>
          <c:cat>
            <c:strRef>
              <c:f>'fig12'!$B$28:$T$28</c:f>
              <c:strCache>
                <c:ptCount val="19"/>
                <c:pt idx="0">
                  <c:v>2004a</c:v>
                </c:pt>
                <c:pt idx="1">
                  <c:v>2005s</c:v>
                </c:pt>
                <c:pt idx="2">
                  <c:v>2005a</c:v>
                </c:pt>
                <c:pt idx="3">
                  <c:v>2006s</c:v>
                </c:pt>
                <c:pt idx="4">
                  <c:v>2006a</c:v>
                </c:pt>
                <c:pt idx="5">
                  <c:v>2007s</c:v>
                </c:pt>
                <c:pt idx="6">
                  <c:v>2007a</c:v>
                </c:pt>
                <c:pt idx="7">
                  <c:v>2008s</c:v>
                </c:pt>
                <c:pt idx="8">
                  <c:v>2008a</c:v>
                </c:pt>
                <c:pt idx="9">
                  <c:v>2009s</c:v>
                </c:pt>
                <c:pt idx="10">
                  <c:v>2009a</c:v>
                </c:pt>
                <c:pt idx="11">
                  <c:v>2010s</c:v>
                </c:pt>
                <c:pt idx="12">
                  <c:v>2010a</c:v>
                </c:pt>
                <c:pt idx="13">
                  <c:v>2011s</c:v>
                </c:pt>
                <c:pt idx="14">
                  <c:v>2011a</c:v>
                </c:pt>
                <c:pt idx="15">
                  <c:v>2012s</c:v>
                </c:pt>
                <c:pt idx="16">
                  <c:v>2012a</c:v>
                </c:pt>
                <c:pt idx="17">
                  <c:v>2013s</c:v>
                </c:pt>
                <c:pt idx="18">
                  <c:v>2013a</c:v>
                </c:pt>
              </c:strCache>
            </c:strRef>
          </c:cat>
          <c:val>
            <c:numRef>
              <c:f>'fig12'!$B$31:$T$31</c:f>
              <c:numCache>
                <c:formatCode>General</c:formatCode>
                <c:ptCount val="19"/>
                <c:pt idx="0">
                  <c:v>-0.56887544930702694</c:v>
                </c:pt>
                <c:pt idx="1">
                  <c:v>-0.70891745000044581</c:v>
                </c:pt>
                <c:pt idx="2">
                  <c:v>-1.0847665040918719</c:v>
                </c:pt>
                <c:pt idx="3">
                  <c:v>-1.3135360906502469</c:v>
                </c:pt>
                <c:pt idx="4">
                  <c:v>-1.1413299928137111</c:v>
                </c:pt>
                <c:pt idx="5">
                  <c:v>-1.1274757617382503</c:v>
                </c:pt>
                <c:pt idx="6">
                  <c:v>-1.1944901439919775</c:v>
                </c:pt>
                <c:pt idx="7">
                  <c:v>-1.1891824179491417</c:v>
                </c:pt>
                <c:pt idx="8">
                  <c:v>-1.2024163362790552</c:v>
                </c:pt>
                <c:pt idx="9">
                  <c:v>-0.72473530356139682</c:v>
                </c:pt>
                <c:pt idx="10">
                  <c:v>-0.71186810499999975</c:v>
                </c:pt>
                <c:pt idx="11">
                  <c:v>-0.73354515805377218</c:v>
                </c:pt>
                <c:pt idx="12">
                  <c:v>-0.68704921897765336</c:v>
                </c:pt>
                <c:pt idx="13">
                  <c:v>-0.69007142442267799</c:v>
                </c:pt>
                <c:pt idx="14">
                  <c:v>-0.67600451921759896</c:v>
                </c:pt>
                <c:pt idx="15">
                  <c:v>-0.72471535484787131</c:v>
                </c:pt>
                <c:pt idx="16">
                  <c:v>-0.7690161332665757</c:v>
                </c:pt>
                <c:pt idx="17">
                  <c:v>-0.51516300000000004</c:v>
                </c:pt>
                <c:pt idx="18">
                  <c:v>-0.52724399999999993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'fig12'!$A$32</c:f>
              <c:strCache>
                <c:ptCount val="1"/>
                <c:pt idx="0">
                  <c:v>PL</c:v>
                </c:pt>
              </c:strCache>
            </c:strRef>
          </c:tx>
          <c:marker>
            <c:symbol val="none"/>
          </c:marker>
          <c:cat>
            <c:strRef>
              <c:f>'fig12'!$B$28:$T$28</c:f>
              <c:strCache>
                <c:ptCount val="19"/>
                <c:pt idx="0">
                  <c:v>2004a</c:v>
                </c:pt>
                <c:pt idx="1">
                  <c:v>2005s</c:v>
                </c:pt>
                <c:pt idx="2">
                  <c:v>2005a</c:v>
                </c:pt>
                <c:pt idx="3">
                  <c:v>2006s</c:v>
                </c:pt>
                <c:pt idx="4">
                  <c:v>2006a</c:v>
                </c:pt>
                <c:pt idx="5">
                  <c:v>2007s</c:v>
                </c:pt>
                <c:pt idx="6">
                  <c:v>2007a</c:v>
                </c:pt>
                <c:pt idx="7">
                  <c:v>2008s</c:v>
                </c:pt>
                <c:pt idx="8">
                  <c:v>2008a</c:v>
                </c:pt>
                <c:pt idx="9">
                  <c:v>2009s</c:v>
                </c:pt>
                <c:pt idx="10">
                  <c:v>2009a</c:v>
                </c:pt>
                <c:pt idx="11">
                  <c:v>2010s</c:v>
                </c:pt>
                <c:pt idx="12">
                  <c:v>2010a</c:v>
                </c:pt>
                <c:pt idx="13">
                  <c:v>2011s</c:v>
                </c:pt>
                <c:pt idx="14">
                  <c:v>2011a</c:v>
                </c:pt>
                <c:pt idx="15">
                  <c:v>2012s</c:v>
                </c:pt>
                <c:pt idx="16">
                  <c:v>2012a</c:v>
                </c:pt>
                <c:pt idx="17">
                  <c:v>2013s</c:v>
                </c:pt>
                <c:pt idx="18">
                  <c:v>2013a</c:v>
                </c:pt>
              </c:strCache>
            </c:strRef>
          </c:cat>
          <c:val>
            <c:numRef>
              <c:f>'fig12'!$B$32:$T$32</c:f>
              <c:numCache>
                <c:formatCode>General</c:formatCode>
                <c:ptCount val="19"/>
                <c:pt idx="0">
                  <c:v>-1.2166887719303632</c:v>
                </c:pt>
                <c:pt idx="1">
                  <c:v>-1.0625695644361111</c:v>
                </c:pt>
                <c:pt idx="2">
                  <c:v>-1.0201418115265981</c:v>
                </c:pt>
                <c:pt idx="3">
                  <c:v>-1.4240826819460373</c:v>
                </c:pt>
                <c:pt idx="4">
                  <c:v>-1.3981199753899887</c:v>
                </c:pt>
                <c:pt idx="5">
                  <c:v>-1.4000395405060262</c:v>
                </c:pt>
                <c:pt idx="6">
                  <c:v>-1.4897022505384716</c:v>
                </c:pt>
                <c:pt idx="7">
                  <c:v>-1.4690136932805076</c:v>
                </c:pt>
                <c:pt idx="8">
                  <c:v>-1.5295608223953594</c:v>
                </c:pt>
                <c:pt idx="9">
                  <c:v>-1.4175839406969426</c:v>
                </c:pt>
                <c:pt idx="10">
                  <c:v>-1.4709975630000001</c:v>
                </c:pt>
                <c:pt idx="11">
                  <c:v>-1.5069113730823758</c:v>
                </c:pt>
                <c:pt idx="12">
                  <c:v>-1.1826796296057096</c:v>
                </c:pt>
                <c:pt idx="13">
                  <c:v>-1.4571246798743331</c:v>
                </c:pt>
                <c:pt idx="14">
                  <c:v>-1.4844104546255732</c:v>
                </c:pt>
                <c:pt idx="15">
                  <c:v>-1.4907311792666467</c:v>
                </c:pt>
                <c:pt idx="16">
                  <c:v>-2.1734266214115783</c:v>
                </c:pt>
                <c:pt idx="17">
                  <c:v>-2.3439320000000001</c:v>
                </c:pt>
                <c:pt idx="18">
                  <c:v>-2.2437559999999999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'fig12'!$A$33</c:f>
              <c:strCache>
                <c:ptCount val="1"/>
                <c:pt idx="0">
                  <c:v>SI</c:v>
                </c:pt>
              </c:strCache>
            </c:strRef>
          </c:tx>
          <c:marker>
            <c:symbol val="none"/>
          </c:marker>
          <c:cat>
            <c:strRef>
              <c:f>'fig12'!$B$28:$T$28</c:f>
              <c:strCache>
                <c:ptCount val="19"/>
                <c:pt idx="0">
                  <c:v>2004a</c:v>
                </c:pt>
                <c:pt idx="1">
                  <c:v>2005s</c:v>
                </c:pt>
                <c:pt idx="2">
                  <c:v>2005a</c:v>
                </c:pt>
                <c:pt idx="3">
                  <c:v>2006s</c:v>
                </c:pt>
                <c:pt idx="4">
                  <c:v>2006a</c:v>
                </c:pt>
                <c:pt idx="5">
                  <c:v>2007s</c:v>
                </c:pt>
                <c:pt idx="6">
                  <c:v>2007a</c:v>
                </c:pt>
                <c:pt idx="7">
                  <c:v>2008s</c:v>
                </c:pt>
                <c:pt idx="8">
                  <c:v>2008a</c:v>
                </c:pt>
                <c:pt idx="9">
                  <c:v>2009s</c:v>
                </c:pt>
                <c:pt idx="10">
                  <c:v>2009a</c:v>
                </c:pt>
                <c:pt idx="11">
                  <c:v>2010s</c:v>
                </c:pt>
                <c:pt idx="12">
                  <c:v>2010a</c:v>
                </c:pt>
                <c:pt idx="13">
                  <c:v>2011s</c:v>
                </c:pt>
                <c:pt idx="14">
                  <c:v>2011a</c:v>
                </c:pt>
                <c:pt idx="15">
                  <c:v>2012s</c:v>
                </c:pt>
                <c:pt idx="16">
                  <c:v>2012a</c:v>
                </c:pt>
                <c:pt idx="17">
                  <c:v>2013s</c:v>
                </c:pt>
                <c:pt idx="18">
                  <c:v>2013a</c:v>
                </c:pt>
              </c:strCache>
            </c:strRef>
          </c:cat>
          <c:val>
            <c:numRef>
              <c:f>'fig12'!$B$33:$T$33</c:f>
              <c:numCache>
                <c:formatCode>General</c:formatCode>
                <c:ptCount val="19"/>
                <c:pt idx="0">
                  <c:v>-0.28705258253468591</c:v>
                </c:pt>
                <c:pt idx="1">
                  <c:v>-0.35354556275124516</c:v>
                </c:pt>
                <c:pt idx="2">
                  <c:v>-0.22539514298645091</c:v>
                </c:pt>
                <c:pt idx="3">
                  <c:v>-0.26818478934271806</c:v>
                </c:pt>
                <c:pt idx="4">
                  <c:v>-0.3466243815281711</c:v>
                </c:pt>
                <c:pt idx="5">
                  <c:v>-0.35259542092097584</c:v>
                </c:pt>
                <c:pt idx="6">
                  <c:v>-0.44226647866523194</c:v>
                </c:pt>
                <c:pt idx="7">
                  <c:v>-0.31465414118628798</c:v>
                </c:pt>
                <c:pt idx="8">
                  <c:v>-2.1343985999233706E-2</c:v>
                </c:pt>
                <c:pt idx="9">
                  <c:v>6.9707963308418552E-2</c:v>
                </c:pt>
                <c:pt idx="10">
                  <c:v>0.13160458700000005</c:v>
                </c:pt>
                <c:pt idx="11">
                  <c:v>0.16804143530568805</c:v>
                </c:pt>
                <c:pt idx="12">
                  <c:v>0.13698021499317647</c:v>
                </c:pt>
                <c:pt idx="13">
                  <c:v>0.53523450346550927</c:v>
                </c:pt>
                <c:pt idx="14">
                  <c:v>0.21671091755632865</c:v>
                </c:pt>
                <c:pt idx="15">
                  <c:v>0.18671288886440429</c:v>
                </c:pt>
                <c:pt idx="16">
                  <c:v>7.2829170887223071E-2</c:v>
                </c:pt>
                <c:pt idx="17">
                  <c:v>0.25903899999999996</c:v>
                </c:pt>
                <c:pt idx="18">
                  <c:v>0.47435000000000005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'fig12'!$A$34</c:f>
              <c:strCache>
                <c:ptCount val="1"/>
                <c:pt idx="0">
                  <c:v>EE</c:v>
                </c:pt>
              </c:strCache>
            </c:strRef>
          </c:tx>
          <c:marker>
            <c:symbol val="none"/>
          </c:marker>
          <c:cat>
            <c:strRef>
              <c:f>'fig12'!$B$28:$T$28</c:f>
              <c:strCache>
                <c:ptCount val="19"/>
                <c:pt idx="0">
                  <c:v>2004a</c:v>
                </c:pt>
                <c:pt idx="1">
                  <c:v>2005s</c:v>
                </c:pt>
                <c:pt idx="2">
                  <c:v>2005a</c:v>
                </c:pt>
                <c:pt idx="3">
                  <c:v>2006s</c:v>
                </c:pt>
                <c:pt idx="4">
                  <c:v>2006a</c:v>
                </c:pt>
                <c:pt idx="5">
                  <c:v>2007s</c:v>
                </c:pt>
                <c:pt idx="6">
                  <c:v>2007a</c:v>
                </c:pt>
                <c:pt idx="7">
                  <c:v>2008s</c:v>
                </c:pt>
                <c:pt idx="8">
                  <c:v>2008a</c:v>
                </c:pt>
                <c:pt idx="9">
                  <c:v>2009s</c:v>
                </c:pt>
                <c:pt idx="10">
                  <c:v>2009a</c:v>
                </c:pt>
                <c:pt idx="11">
                  <c:v>2010s</c:v>
                </c:pt>
                <c:pt idx="12">
                  <c:v>2010a</c:v>
                </c:pt>
                <c:pt idx="13">
                  <c:v>2011s</c:v>
                </c:pt>
                <c:pt idx="14">
                  <c:v>2011a</c:v>
                </c:pt>
                <c:pt idx="15">
                  <c:v>2012s</c:v>
                </c:pt>
                <c:pt idx="16">
                  <c:v>2012a</c:v>
                </c:pt>
                <c:pt idx="17">
                  <c:v>2013s</c:v>
                </c:pt>
                <c:pt idx="18">
                  <c:v>2013a</c:v>
                </c:pt>
              </c:strCache>
            </c:strRef>
          </c:cat>
          <c:val>
            <c:numRef>
              <c:f>'fig12'!$B$34:$T$34</c:f>
              <c:numCache>
                <c:formatCode>General</c:formatCode>
                <c:ptCount val="19"/>
                <c:pt idx="0">
                  <c:v>0.96329543290081254</c:v>
                </c:pt>
                <c:pt idx="1">
                  <c:v>1.1243330819744934</c:v>
                </c:pt>
                <c:pt idx="2">
                  <c:v>0.61016119317037765</c:v>
                </c:pt>
                <c:pt idx="3">
                  <c:v>0.43695350501989916</c:v>
                </c:pt>
                <c:pt idx="4">
                  <c:v>0.64633715145709925</c:v>
                </c:pt>
                <c:pt idx="5">
                  <c:v>0.52658481283732739</c:v>
                </c:pt>
                <c:pt idx="6">
                  <c:v>0.60844814256397761</c:v>
                </c:pt>
                <c:pt idx="7">
                  <c:v>0.5572744145145192</c:v>
                </c:pt>
                <c:pt idx="8">
                  <c:v>0.94487944470456053</c:v>
                </c:pt>
                <c:pt idx="9">
                  <c:v>0.93319985695305974</c:v>
                </c:pt>
                <c:pt idx="10">
                  <c:v>0.95502246300000004</c:v>
                </c:pt>
                <c:pt idx="11">
                  <c:v>0.87371822905033536</c:v>
                </c:pt>
                <c:pt idx="12">
                  <c:v>1.0533607786121557</c:v>
                </c:pt>
                <c:pt idx="13">
                  <c:v>2.1789416797594496</c:v>
                </c:pt>
                <c:pt idx="14">
                  <c:v>3.1158793031171861</c:v>
                </c:pt>
                <c:pt idx="15">
                  <c:v>1.0332929663307011</c:v>
                </c:pt>
                <c:pt idx="16">
                  <c:v>0.5082018879339234</c:v>
                </c:pt>
                <c:pt idx="17">
                  <c:v>0.56943299999999963</c:v>
                </c:pt>
                <c:pt idx="18">
                  <c:v>0.54624199999999989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'fig12'!$A$35</c:f>
              <c:strCache>
                <c:ptCount val="1"/>
                <c:pt idx="0">
                  <c:v>LT</c:v>
                </c:pt>
              </c:strCache>
            </c:strRef>
          </c:tx>
          <c:marker>
            <c:symbol val="none"/>
          </c:marker>
          <c:cat>
            <c:strRef>
              <c:f>'fig12'!$B$28:$T$28</c:f>
              <c:strCache>
                <c:ptCount val="19"/>
                <c:pt idx="0">
                  <c:v>2004a</c:v>
                </c:pt>
                <c:pt idx="1">
                  <c:v>2005s</c:v>
                </c:pt>
                <c:pt idx="2">
                  <c:v>2005a</c:v>
                </c:pt>
                <c:pt idx="3">
                  <c:v>2006s</c:v>
                </c:pt>
                <c:pt idx="4">
                  <c:v>2006a</c:v>
                </c:pt>
                <c:pt idx="5">
                  <c:v>2007s</c:v>
                </c:pt>
                <c:pt idx="6">
                  <c:v>2007a</c:v>
                </c:pt>
                <c:pt idx="7">
                  <c:v>2008s</c:v>
                </c:pt>
                <c:pt idx="8">
                  <c:v>2008a</c:v>
                </c:pt>
                <c:pt idx="9">
                  <c:v>2009s</c:v>
                </c:pt>
                <c:pt idx="10">
                  <c:v>2009a</c:v>
                </c:pt>
                <c:pt idx="11">
                  <c:v>2010s</c:v>
                </c:pt>
                <c:pt idx="12">
                  <c:v>2010a</c:v>
                </c:pt>
                <c:pt idx="13">
                  <c:v>2011s</c:v>
                </c:pt>
                <c:pt idx="14">
                  <c:v>2011a</c:v>
                </c:pt>
                <c:pt idx="15">
                  <c:v>2012s</c:v>
                </c:pt>
                <c:pt idx="16">
                  <c:v>2012a</c:v>
                </c:pt>
                <c:pt idx="17">
                  <c:v>2013s</c:v>
                </c:pt>
                <c:pt idx="18">
                  <c:v>2013a</c:v>
                </c:pt>
              </c:strCache>
            </c:strRef>
          </c:cat>
          <c:val>
            <c:numRef>
              <c:f>'fig12'!$B$35:$T$35</c:f>
              <c:numCache>
                <c:formatCode>General</c:formatCode>
                <c:ptCount val="19"/>
                <c:pt idx="0">
                  <c:v>1.2033445799509601</c:v>
                </c:pt>
                <c:pt idx="1">
                  <c:v>1.2019254639359156</c:v>
                </c:pt>
                <c:pt idx="2">
                  <c:v>0.96928484336467058</c:v>
                </c:pt>
                <c:pt idx="3">
                  <c:v>0.94302622032438332</c:v>
                </c:pt>
                <c:pt idx="4">
                  <c:v>0.72079334637679127</c:v>
                </c:pt>
                <c:pt idx="5">
                  <c:v>0.67971803381519091</c:v>
                </c:pt>
                <c:pt idx="6">
                  <c:v>0.40639041876037174</c:v>
                </c:pt>
                <c:pt idx="7">
                  <c:v>0.9881595137402055</c:v>
                </c:pt>
                <c:pt idx="8">
                  <c:v>1.0714009000369895</c:v>
                </c:pt>
                <c:pt idx="9">
                  <c:v>1.6600667656574752</c:v>
                </c:pt>
                <c:pt idx="10">
                  <c:v>1.8082866999999998</c:v>
                </c:pt>
                <c:pt idx="11">
                  <c:v>1.7246509558823786</c:v>
                </c:pt>
                <c:pt idx="12">
                  <c:v>2.0871633135559065</c:v>
                </c:pt>
                <c:pt idx="13">
                  <c:v>2.1210136445393379</c:v>
                </c:pt>
                <c:pt idx="14">
                  <c:v>2.1057271147817636</c:v>
                </c:pt>
                <c:pt idx="15">
                  <c:v>2.3117856777723267</c:v>
                </c:pt>
                <c:pt idx="16">
                  <c:v>1.7097158240596659</c:v>
                </c:pt>
                <c:pt idx="17">
                  <c:v>1.1066160000000003</c:v>
                </c:pt>
                <c:pt idx="18">
                  <c:v>0.85700300000000018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'fig12'!$A$36</c:f>
              <c:strCache>
                <c:ptCount val="1"/>
                <c:pt idx="0">
                  <c:v>LV</c:v>
                </c:pt>
              </c:strCache>
            </c:strRef>
          </c:tx>
          <c:marker>
            <c:symbol val="none"/>
          </c:marker>
          <c:cat>
            <c:strRef>
              <c:f>'fig12'!$B$28:$T$28</c:f>
              <c:strCache>
                <c:ptCount val="19"/>
                <c:pt idx="0">
                  <c:v>2004a</c:v>
                </c:pt>
                <c:pt idx="1">
                  <c:v>2005s</c:v>
                </c:pt>
                <c:pt idx="2">
                  <c:v>2005a</c:v>
                </c:pt>
                <c:pt idx="3">
                  <c:v>2006s</c:v>
                </c:pt>
                <c:pt idx="4">
                  <c:v>2006a</c:v>
                </c:pt>
                <c:pt idx="5">
                  <c:v>2007s</c:v>
                </c:pt>
                <c:pt idx="6">
                  <c:v>2007a</c:v>
                </c:pt>
                <c:pt idx="7">
                  <c:v>2008s</c:v>
                </c:pt>
                <c:pt idx="8">
                  <c:v>2008a</c:v>
                </c:pt>
                <c:pt idx="9">
                  <c:v>2009s</c:v>
                </c:pt>
                <c:pt idx="10">
                  <c:v>2009a</c:v>
                </c:pt>
                <c:pt idx="11">
                  <c:v>2010s</c:v>
                </c:pt>
                <c:pt idx="12">
                  <c:v>2010a</c:v>
                </c:pt>
                <c:pt idx="13">
                  <c:v>2011s</c:v>
                </c:pt>
                <c:pt idx="14">
                  <c:v>2011a</c:v>
                </c:pt>
                <c:pt idx="15">
                  <c:v>2012s</c:v>
                </c:pt>
                <c:pt idx="16">
                  <c:v>2012a</c:v>
                </c:pt>
                <c:pt idx="17">
                  <c:v>2013s</c:v>
                </c:pt>
                <c:pt idx="18">
                  <c:v>2013a</c:v>
                </c:pt>
              </c:strCache>
            </c:strRef>
          </c:cat>
          <c:val>
            <c:numRef>
              <c:f>'fig12'!$B$36:$T$36</c:f>
              <c:numCache>
                <c:formatCode>General</c:formatCode>
                <c:ptCount val="19"/>
                <c:pt idx="0">
                  <c:v>-0.37390561506301934</c:v>
                </c:pt>
                <c:pt idx="1">
                  <c:v>-0.31699685363835162</c:v>
                </c:pt>
                <c:pt idx="2">
                  <c:v>-0.46148893140313119</c:v>
                </c:pt>
                <c:pt idx="3">
                  <c:v>-0.36416022458362063</c:v>
                </c:pt>
                <c:pt idx="4">
                  <c:v>-0.51880658046605799</c:v>
                </c:pt>
                <c:pt idx="5">
                  <c:v>-0.63057675163640248</c:v>
                </c:pt>
                <c:pt idx="6">
                  <c:v>-0.60399615211399471</c:v>
                </c:pt>
                <c:pt idx="7">
                  <c:v>-0.56694535205829011</c:v>
                </c:pt>
                <c:pt idx="8">
                  <c:v>-0.33165574902099815</c:v>
                </c:pt>
                <c:pt idx="9">
                  <c:v>-4.3217313945742575E-2</c:v>
                </c:pt>
                <c:pt idx="10">
                  <c:v>-0.11054092400000004</c:v>
                </c:pt>
                <c:pt idx="11">
                  <c:v>-0.12370258007581292</c:v>
                </c:pt>
                <c:pt idx="12">
                  <c:v>-0.23316813335927389</c:v>
                </c:pt>
                <c:pt idx="13">
                  <c:v>-0.21739672917349129</c:v>
                </c:pt>
                <c:pt idx="14">
                  <c:v>0.56282607160831333</c:v>
                </c:pt>
                <c:pt idx="15">
                  <c:v>0.59216248820371797</c:v>
                </c:pt>
                <c:pt idx="16">
                  <c:v>0.6601881160593015</c:v>
                </c:pt>
                <c:pt idx="17">
                  <c:v>0.71316599999999997</c:v>
                </c:pt>
                <c:pt idx="18">
                  <c:v>0.69533099999999992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'fig12'!$A$38</c:f>
              <c:strCache>
                <c:ptCount val="1"/>
                <c:pt idx="0">
                  <c:v>MT</c:v>
                </c:pt>
              </c:strCache>
            </c:strRef>
          </c:tx>
          <c:marker>
            <c:symbol val="none"/>
          </c:marker>
          <c:cat>
            <c:strRef>
              <c:f>'fig12'!$B$28:$T$28</c:f>
              <c:strCache>
                <c:ptCount val="19"/>
                <c:pt idx="0">
                  <c:v>2004a</c:v>
                </c:pt>
                <c:pt idx="1">
                  <c:v>2005s</c:v>
                </c:pt>
                <c:pt idx="2">
                  <c:v>2005a</c:v>
                </c:pt>
                <c:pt idx="3">
                  <c:v>2006s</c:v>
                </c:pt>
                <c:pt idx="4">
                  <c:v>2006a</c:v>
                </c:pt>
                <c:pt idx="5">
                  <c:v>2007s</c:v>
                </c:pt>
                <c:pt idx="6">
                  <c:v>2007a</c:v>
                </c:pt>
                <c:pt idx="7">
                  <c:v>2008s</c:v>
                </c:pt>
                <c:pt idx="8">
                  <c:v>2008a</c:v>
                </c:pt>
                <c:pt idx="9">
                  <c:v>2009s</c:v>
                </c:pt>
                <c:pt idx="10">
                  <c:v>2009a</c:v>
                </c:pt>
                <c:pt idx="11">
                  <c:v>2010s</c:v>
                </c:pt>
                <c:pt idx="12">
                  <c:v>2010a</c:v>
                </c:pt>
                <c:pt idx="13">
                  <c:v>2011s</c:v>
                </c:pt>
                <c:pt idx="14">
                  <c:v>2011a</c:v>
                </c:pt>
                <c:pt idx="15">
                  <c:v>2012s</c:v>
                </c:pt>
                <c:pt idx="16">
                  <c:v>2012a</c:v>
                </c:pt>
                <c:pt idx="17">
                  <c:v>2013s</c:v>
                </c:pt>
                <c:pt idx="18">
                  <c:v>2013a</c:v>
                </c:pt>
              </c:strCache>
            </c:strRef>
          </c:cat>
          <c:val>
            <c:numRef>
              <c:f>'fig12'!$B$38:$T$38</c:f>
              <c:numCache>
                <c:formatCode>General</c:formatCode>
                <c:ptCount val="19"/>
                <c:pt idx="0">
                  <c:v>0.83111270676577975</c:v>
                </c:pt>
                <c:pt idx="1">
                  <c:v>1.6128958199011612</c:v>
                </c:pt>
                <c:pt idx="2">
                  <c:v>0.34097997213187181</c:v>
                </c:pt>
                <c:pt idx="3">
                  <c:v>0.67197646016934343</c:v>
                </c:pt>
                <c:pt idx="4">
                  <c:v>1.2057266829717195</c:v>
                </c:pt>
                <c:pt idx="5">
                  <c:v>0.58287865020569818</c:v>
                </c:pt>
                <c:pt idx="6">
                  <c:v>0.94233365990616935</c:v>
                </c:pt>
                <c:pt idx="7">
                  <c:v>0.87844721115257762</c:v>
                </c:pt>
                <c:pt idx="8">
                  <c:v>0.69734713161694328</c:v>
                </c:pt>
                <c:pt idx="9">
                  <c:v>0.53377027411795064</c:v>
                </c:pt>
                <c:pt idx="10">
                  <c:v>0.542938425</c:v>
                </c:pt>
                <c:pt idx="11">
                  <c:v>0.8934383787137401</c:v>
                </c:pt>
                <c:pt idx="12">
                  <c:v>0.85322920402501889</c:v>
                </c:pt>
                <c:pt idx="13">
                  <c:v>0.89895968457400777</c:v>
                </c:pt>
                <c:pt idx="14">
                  <c:v>1.2351624395105176</c:v>
                </c:pt>
                <c:pt idx="15">
                  <c:v>1.2102887276483232</c:v>
                </c:pt>
                <c:pt idx="16">
                  <c:v>1.2142389767005657</c:v>
                </c:pt>
                <c:pt idx="17">
                  <c:v>1.4833050000000001</c:v>
                </c:pt>
                <c:pt idx="18">
                  <c:v>1.480227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660160"/>
        <c:axId val="161659376"/>
      </c:lineChart>
      <c:catAx>
        <c:axId val="16166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61659376"/>
        <c:crosses val="autoZero"/>
        <c:auto val="1"/>
        <c:lblAlgn val="ctr"/>
        <c:lblOffset val="100"/>
        <c:noMultiLvlLbl val="0"/>
      </c:catAx>
      <c:valAx>
        <c:axId val="16165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660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352425</xdr:colOff>
      <xdr:row>26</xdr:row>
      <xdr:rowOff>133350</xdr:rowOff>
    </xdr:to>
    <xdr:pic>
      <xdr:nvPicPr>
        <xdr:cNvPr id="15" name="Obrázok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7667625" cy="489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0</xdr:rowOff>
    </xdr:from>
    <xdr:to>
      <xdr:col>9</xdr:col>
      <xdr:colOff>304800</xdr:colOff>
      <xdr:row>31</xdr:row>
      <xdr:rowOff>76200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9</xdr:col>
      <xdr:colOff>304800</xdr:colOff>
      <xdr:row>26</xdr:row>
      <xdr:rowOff>76200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6</xdr:row>
      <xdr:rowOff>83100</xdr:rowOff>
    </xdr:to>
    <xdr:sp macro="" textlink="">
      <xdr:nvSpPr>
        <xdr:cNvPr id="10" name="Rovnoramenný trojuholník 9"/>
        <xdr:cNvSpPr/>
      </xdr:nvSpPr>
      <xdr:spPr>
        <a:xfrm>
          <a:off x="1428750" y="219075"/>
          <a:ext cx="2358000" cy="1178475"/>
        </a:xfrm>
        <a:prstGeom prst="triangle">
          <a:avLst/>
        </a:prstGeom>
        <a:gradFill>
          <a:gsLst>
            <a:gs pos="0">
              <a:srgbClr val="78D6F4"/>
            </a:gs>
            <a:gs pos="100000">
              <a:srgbClr val="13B5EA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sk-SK" sz="1100" b="1">
              <a:solidFill>
                <a:schemeClr val="bg1"/>
              </a:solidFill>
              <a:latin typeface="Constantia" panose="02030602050306030303" pitchFamily="18" charset="0"/>
            </a:rPr>
            <a:t>Self-Imposed</a:t>
          </a:r>
        </a:p>
        <a:p>
          <a:pPr algn="ctr"/>
          <a:r>
            <a:rPr lang="sk-SK" sz="1100" b="1">
              <a:solidFill>
                <a:schemeClr val="bg1"/>
              </a:solidFill>
              <a:latin typeface="Constantia" panose="02030602050306030303" pitchFamily="18" charset="0"/>
            </a:rPr>
            <a:t>Budget</a:t>
          </a:r>
        </a:p>
        <a:p>
          <a:pPr algn="ctr"/>
          <a:r>
            <a:rPr lang="sk-SK" sz="1100" b="1">
              <a:solidFill>
                <a:schemeClr val="bg1"/>
              </a:solidFill>
              <a:latin typeface="Constantia" panose="02030602050306030303" pitchFamily="18" charset="0"/>
            </a:rPr>
            <a:t>Constraints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6</xdr:row>
      <xdr:rowOff>83100</xdr:rowOff>
    </xdr:to>
    <xdr:sp macro="" textlink="">
      <xdr:nvSpPr>
        <xdr:cNvPr id="11" name="Rovnoramenný trojuholník 10"/>
        <xdr:cNvSpPr/>
      </xdr:nvSpPr>
      <xdr:spPr>
        <a:xfrm>
          <a:off x="4019550" y="219075"/>
          <a:ext cx="2358000" cy="1178475"/>
        </a:xfrm>
        <a:prstGeom prst="triangle">
          <a:avLst/>
        </a:prstGeom>
        <a:gradFill>
          <a:gsLst>
            <a:gs pos="0">
              <a:srgbClr val="828282"/>
            </a:gs>
            <a:gs pos="100000">
              <a:srgbClr val="5A5A5A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sk-SK" sz="1100" b="1">
              <a:solidFill>
                <a:schemeClr val="lt1"/>
              </a:solidFill>
              <a:effectLst/>
              <a:latin typeface="Constantia" panose="02030602050306030303" pitchFamily="18" charset="0"/>
              <a:ea typeface="+mn-ea"/>
              <a:cs typeface="+mn-cs"/>
            </a:rPr>
            <a:t>"Center</a:t>
          </a:r>
          <a:r>
            <a:rPr lang="sk-SK" sz="1100" b="1" baseline="0">
              <a:solidFill>
                <a:schemeClr val="lt1"/>
              </a:solidFill>
              <a:effectLst/>
              <a:latin typeface="Constantia" panose="02030602050306030303" pitchFamily="18" charset="0"/>
              <a:ea typeface="+mn-ea"/>
              <a:cs typeface="+mn-cs"/>
            </a:rPr>
            <a:t>-</a:t>
          </a:r>
          <a:r>
            <a:rPr lang="sk-SK" sz="1100" b="1">
              <a:solidFill>
                <a:schemeClr val="lt1"/>
              </a:solidFill>
              <a:effectLst/>
              <a:latin typeface="Constantia" panose="02030602050306030303" pitchFamily="18" charset="0"/>
              <a:ea typeface="+mn-ea"/>
              <a:cs typeface="+mn-cs"/>
            </a:rPr>
            <a:t>Based"</a:t>
          </a:r>
          <a:endParaRPr lang="sk-SK">
            <a:effectLst/>
            <a:latin typeface="Constantia" panose="02030602050306030303" pitchFamily="18" charset="0"/>
          </a:endParaRPr>
        </a:p>
        <a:p>
          <a:pPr algn="ctr"/>
          <a:r>
            <a:rPr lang="sk-SK" sz="1100" b="1">
              <a:solidFill>
                <a:schemeClr val="lt1"/>
              </a:solidFill>
              <a:effectLst/>
              <a:latin typeface="Constantia" panose="02030602050306030303" pitchFamily="18" charset="0"/>
              <a:ea typeface="+mn-ea"/>
              <a:cs typeface="+mn-cs"/>
            </a:rPr>
            <a:t>Budget</a:t>
          </a:r>
          <a:endParaRPr lang="sk-SK">
            <a:effectLst/>
            <a:latin typeface="Constantia" panose="02030602050306030303" pitchFamily="18" charset="0"/>
          </a:endParaRPr>
        </a:p>
        <a:p>
          <a:pPr algn="ctr"/>
          <a:r>
            <a:rPr lang="sk-SK" sz="1100" b="1">
              <a:solidFill>
                <a:schemeClr val="lt1"/>
              </a:solidFill>
              <a:effectLst/>
              <a:latin typeface="Constantia" panose="02030602050306030303" pitchFamily="18" charset="0"/>
              <a:ea typeface="+mn-ea"/>
              <a:cs typeface="+mn-cs"/>
            </a:rPr>
            <a:t>Constraints</a:t>
          </a:r>
          <a:endParaRPr lang="sk-SK">
            <a:effectLst/>
            <a:latin typeface="Constantia" panose="02030602050306030303" pitchFamily="18" charset="0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533400</xdr:colOff>
      <xdr:row>14</xdr:row>
      <xdr:rowOff>161925</xdr:rowOff>
    </xdr:to>
    <xdr:pic>
      <xdr:nvPicPr>
        <xdr:cNvPr id="6" name="Obrázo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0"/>
          <a:ext cx="4819650" cy="263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21</xdr:col>
      <xdr:colOff>304800</xdr:colOff>
      <xdr:row>15</xdr:row>
      <xdr:rowOff>76200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26</xdr:col>
      <xdr:colOff>304800</xdr:colOff>
      <xdr:row>15</xdr:row>
      <xdr:rowOff>76200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27</xdr:col>
      <xdr:colOff>214313</xdr:colOff>
      <xdr:row>15</xdr:row>
      <xdr:rowOff>76200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21</xdr:col>
      <xdr:colOff>461964</xdr:colOff>
      <xdr:row>34</xdr:row>
      <xdr:rowOff>104775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26</xdr:col>
      <xdr:colOff>304800</xdr:colOff>
      <xdr:row>15</xdr:row>
      <xdr:rowOff>76200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21</xdr:col>
      <xdr:colOff>304800</xdr:colOff>
      <xdr:row>15</xdr:row>
      <xdr:rowOff>76200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22</xdr:col>
      <xdr:colOff>261938</xdr:colOff>
      <xdr:row>15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zoomScaleNormal="100" workbookViewId="0"/>
  </sheetViews>
  <sheetFormatPr defaultRowHeight="15" customHeight="1" x14ac:dyDescent="0.2"/>
  <cols>
    <col min="1" max="16384" width="9.140625" style="2"/>
  </cols>
  <sheetData/>
  <pageMargins left="0.7" right="0.7" top="0.75" bottom="0.75" header="0.3" footer="0.3"/>
  <pageSetup paperSize="9" scale="4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workbookViewId="0"/>
  </sheetViews>
  <sheetFormatPr defaultRowHeight="15" x14ac:dyDescent="0.25"/>
  <cols>
    <col min="1" max="16384" width="9.140625" style="3"/>
  </cols>
  <sheetData>
    <row r="1" spans="1:26" x14ac:dyDescent="0.25">
      <c r="B1" s="3" t="s">
        <v>51</v>
      </c>
      <c r="C1" s="3" t="s">
        <v>52</v>
      </c>
      <c r="D1" s="3" t="s">
        <v>53</v>
      </c>
      <c r="E1" s="3" t="s">
        <v>54</v>
      </c>
      <c r="F1" s="3" t="s">
        <v>55</v>
      </c>
      <c r="G1" s="3" t="s">
        <v>56</v>
      </c>
      <c r="H1" s="3" t="s">
        <v>57</v>
      </c>
      <c r="I1" s="3" t="s">
        <v>58</v>
      </c>
      <c r="J1" s="3" t="s">
        <v>59</v>
      </c>
      <c r="K1" s="3" t="s">
        <v>60</v>
      </c>
      <c r="L1" s="3" t="s">
        <v>61</v>
      </c>
      <c r="M1" s="3" t="s">
        <v>62</v>
      </c>
      <c r="N1" s="3" t="s">
        <v>63</v>
      </c>
      <c r="O1" s="3" t="s">
        <v>64</v>
      </c>
      <c r="P1" s="3" t="s">
        <v>65</v>
      </c>
      <c r="Q1" s="3" t="s">
        <v>66</v>
      </c>
      <c r="R1" s="3" t="s">
        <v>67</v>
      </c>
      <c r="S1" s="3" t="s">
        <v>68</v>
      </c>
      <c r="T1" s="3" t="s">
        <v>69</v>
      </c>
      <c r="U1" s="3" t="s">
        <v>70</v>
      </c>
      <c r="V1" s="3" t="s">
        <v>71</v>
      </c>
      <c r="W1" s="3" t="s">
        <v>72</v>
      </c>
      <c r="Y1" s="3" t="s">
        <v>73</v>
      </c>
      <c r="Z1" s="3" t="s">
        <v>74</v>
      </c>
    </row>
    <row r="2" spans="1:26" x14ac:dyDescent="0.25">
      <c r="A2" s="3" t="s">
        <v>18</v>
      </c>
      <c r="B2" s="3">
        <v>0.38372563643231938</v>
      </c>
      <c r="C2" s="3">
        <v>0.81532366601551054</v>
      </c>
      <c r="D2" s="3">
        <v>0.79450329392685148</v>
      </c>
      <c r="E2" s="3">
        <v>0.53840367389130783</v>
      </c>
      <c r="F2" s="3">
        <v>0.71391304028980418</v>
      </c>
      <c r="G2" s="3">
        <v>1.1094017067719397</v>
      </c>
      <c r="H2" s="3">
        <v>0.98219621164730153</v>
      </c>
      <c r="I2" s="3">
        <v>1.152100513385057</v>
      </c>
      <c r="J2" s="3">
        <v>1.1323929386680032</v>
      </c>
      <c r="K2" s="3">
        <v>1.2067777365983856</v>
      </c>
      <c r="L2" s="3">
        <v>1.1352506499979542</v>
      </c>
      <c r="M2" s="3">
        <v>1.0308607298501027</v>
      </c>
      <c r="N2" s="3">
        <v>1.2547109936099199</v>
      </c>
      <c r="O2" s="3">
        <v>1.2639557509999999</v>
      </c>
      <c r="P2" s="3">
        <v>1.2440707934443518</v>
      </c>
      <c r="Q2" s="3">
        <v>1.3186748971434348</v>
      </c>
      <c r="R2" s="3">
        <v>1.3102011586657358</v>
      </c>
      <c r="S2" s="3">
        <v>1.3773801957871701</v>
      </c>
      <c r="T2" s="3">
        <v>1.3717521753310979</v>
      </c>
      <c r="U2" s="3">
        <v>1.3559683634410513</v>
      </c>
      <c r="V2" s="3">
        <v>1.566201</v>
      </c>
      <c r="W2" s="3">
        <v>1.5638700000000001</v>
      </c>
      <c r="Y2" s="3">
        <f>MIN(B2:W2)</f>
        <v>0.38372563643231938</v>
      </c>
      <c r="Z2" s="3">
        <f>MAX(B2:W2)</f>
        <v>1.566201</v>
      </c>
    </row>
    <row r="3" spans="1:26" x14ac:dyDescent="0.25">
      <c r="A3" s="3" t="s">
        <v>19</v>
      </c>
      <c r="B3" s="3">
        <v>1.4856435228952414</v>
      </c>
      <c r="C3" s="3">
        <v>2.1433829529351245</v>
      </c>
      <c r="D3" s="3">
        <v>1.9531302477991286</v>
      </c>
      <c r="E3" s="3">
        <v>1.6702846621834189</v>
      </c>
      <c r="F3" s="3">
        <v>1.8415087238530248</v>
      </c>
      <c r="G3" s="3">
        <v>1.9381192866546382</v>
      </c>
      <c r="H3" s="3">
        <v>2.0852596487972441</v>
      </c>
      <c r="I3" s="3">
        <v>1.8970883186624432</v>
      </c>
      <c r="J3" s="3">
        <v>1.9630854687565202</v>
      </c>
      <c r="K3" s="3">
        <v>1.7669901320969794</v>
      </c>
      <c r="L3" s="3">
        <v>1.7529299290353517</v>
      </c>
      <c r="M3" s="3">
        <v>1.6285979539267137</v>
      </c>
      <c r="N3" s="3">
        <v>1.5702959973301622</v>
      </c>
      <c r="O3" s="3">
        <v>1.7741742199999999</v>
      </c>
      <c r="P3" s="3">
        <v>1.7902116497680698</v>
      </c>
      <c r="Q3" s="3">
        <v>2.943549646441368</v>
      </c>
      <c r="R3" s="3">
        <v>3.076769308286198</v>
      </c>
      <c r="S3" s="3">
        <v>2.7867911884437602</v>
      </c>
      <c r="T3" s="3">
        <v>2.8629259225795067</v>
      </c>
      <c r="U3" s="3">
        <v>2.7744792495091986</v>
      </c>
      <c r="V3" s="3">
        <v>2.8600319999999999</v>
      </c>
      <c r="W3" s="3">
        <v>2.7154319999999998</v>
      </c>
      <c r="Y3" s="3">
        <f t="shared" ref="Y3:Y16" si="0">MIN(B3:W3)</f>
        <v>1.4856435228952414</v>
      </c>
      <c r="Z3" s="3">
        <f t="shared" ref="Z3:Z16" si="1">MAX(B3:W3)</f>
        <v>3.076769308286198</v>
      </c>
    </row>
    <row r="4" spans="1:26" x14ac:dyDescent="0.25">
      <c r="A4" s="3" t="s">
        <v>20</v>
      </c>
      <c r="B4" s="3">
        <v>0.97015722655684478</v>
      </c>
      <c r="C4" s="3">
        <v>1.3051744992614189</v>
      </c>
      <c r="D4" s="3">
        <v>1.2689807202885595</v>
      </c>
      <c r="E4" s="3">
        <v>1.5456868762337761</v>
      </c>
      <c r="F4" s="3">
        <v>2.0622454268021784</v>
      </c>
      <c r="G4" s="3">
        <v>1.811685895553361</v>
      </c>
      <c r="H4" s="3">
        <v>2.1182391197180017</v>
      </c>
      <c r="I4" s="3">
        <v>2.1040982674319864</v>
      </c>
      <c r="J4" s="3">
        <v>2.093259320271379</v>
      </c>
      <c r="K4" s="3">
        <v>2.1417279128400413</v>
      </c>
      <c r="L4" s="3">
        <v>1.9804908030865542</v>
      </c>
      <c r="M4" s="3">
        <v>1.577509166</v>
      </c>
      <c r="N4" s="3">
        <v>1.3949014745504806</v>
      </c>
      <c r="O4" s="3">
        <v>1.5313500394114721</v>
      </c>
      <c r="P4" s="3">
        <v>1.5787484160795451</v>
      </c>
      <c r="Q4" s="3">
        <v>1.5760477297304565</v>
      </c>
      <c r="R4" s="3">
        <v>2.1981094460180151</v>
      </c>
      <c r="S4" s="3">
        <v>2.2132409586920643</v>
      </c>
      <c r="T4" s="3">
        <v>2.1658820086035036</v>
      </c>
      <c r="U4" s="3">
        <v>2.359374652766788</v>
      </c>
      <c r="V4" s="3">
        <v>2.4682629999999999</v>
      </c>
      <c r="W4" s="3">
        <v>2.5690339999999998</v>
      </c>
      <c r="Y4" s="3">
        <f t="shared" si="0"/>
        <v>0.97015722655684478</v>
      </c>
      <c r="Z4" s="3">
        <f t="shared" si="1"/>
        <v>2.5690339999999998</v>
      </c>
    </row>
    <row r="5" spans="1:26" x14ac:dyDescent="0.25">
      <c r="A5" s="3" t="s">
        <v>21</v>
      </c>
      <c r="B5" s="3">
        <v>0.90646375492760001</v>
      </c>
      <c r="C5" s="3">
        <v>0.75187877113149781</v>
      </c>
      <c r="D5" s="3">
        <v>0.10704283907372325</v>
      </c>
      <c r="E5" s="3">
        <v>-0.32646217348454298</v>
      </c>
      <c r="F5" s="3">
        <v>0.40367581302032107</v>
      </c>
      <c r="G5" s="3">
        <v>2.3705026207333724</v>
      </c>
      <c r="H5" s="3">
        <v>2.2546782192192971</v>
      </c>
      <c r="I5" s="3">
        <v>2.192881497702337</v>
      </c>
      <c r="J5" s="3">
        <v>2.1477551657749672</v>
      </c>
      <c r="K5" s="3">
        <v>1.8889463353908509</v>
      </c>
      <c r="L5" s="3">
        <v>1.8669272224498545</v>
      </c>
      <c r="M5" s="3">
        <v>1.718397074521727</v>
      </c>
      <c r="N5" s="3">
        <v>0.99289154734891749</v>
      </c>
      <c r="O5" s="3">
        <v>1.1547816790000001</v>
      </c>
      <c r="P5" s="3">
        <v>1.1799680086823416</v>
      </c>
      <c r="Q5" s="3">
        <v>2.0737075343148392</v>
      </c>
      <c r="R5" s="3">
        <v>2.3219542372406199</v>
      </c>
      <c r="S5" s="3">
        <v>2.5155436822336563</v>
      </c>
      <c r="T5" s="3">
        <v>2.4475340393222522</v>
      </c>
      <c r="U5" s="3">
        <v>2.5344628480509446</v>
      </c>
      <c r="V5" s="3">
        <v>2.4457879999999999</v>
      </c>
      <c r="W5" s="3">
        <v>2.6080839999999998</v>
      </c>
      <c r="Y5" s="3">
        <f t="shared" si="0"/>
        <v>-0.32646217348454298</v>
      </c>
      <c r="Z5" s="3">
        <f t="shared" si="1"/>
        <v>2.6080839999999998</v>
      </c>
    </row>
    <row r="6" spans="1:26" x14ac:dyDescent="0.25">
      <c r="A6" s="3" t="s">
        <v>22</v>
      </c>
      <c r="B6" s="3">
        <v>0.16686134623233873</v>
      </c>
      <c r="C6" s="3">
        <v>0.73427164987978077</v>
      </c>
      <c r="D6" s="3">
        <v>0.72393944566113699</v>
      </c>
      <c r="E6" s="3">
        <v>0.80232663503365664</v>
      </c>
      <c r="F6" s="3">
        <v>0.77202803887235216</v>
      </c>
      <c r="G6" s="3">
        <v>0.82743697619795942</v>
      </c>
      <c r="H6" s="3">
        <v>0.85529702975719601</v>
      </c>
      <c r="I6" s="3">
        <v>0.71905709076121038</v>
      </c>
      <c r="J6" s="3">
        <v>0.75011697932183541</v>
      </c>
      <c r="K6" s="3">
        <v>0.71689744997720517</v>
      </c>
      <c r="L6" s="3">
        <v>0.64962683803362342</v>
      </c>
      <c r="M6" s="3">
        <v>0.82241971113223844</v>
      </c>
      <c r="N6" s="3">
        <v>0.82777116364916026</v>
      </c>
      <c r="O6" s="3">
        <v>0.82660011799999999</v>
      </c>
      <c r="P6" s="3">
        <v>0.81609387474250727</v>
      </c>
      <c r="Q6" s="3">
        <v>1.7815835312183337</v>
      </c>
      <c r="R6" s="3">
        <v>1.9863890584602917</v>
      </c>
      <c r="S6" s="3">
        <v>1.7532118377783679</v>
      </c>
      <c r="T6" s="3">
        <v>1.6434726710050862</v>
      </c>
      <c r="U6" s="3">
        <v>1.1354230564133649</v>
      </c>
      <c r="V6" s="3">
        <v>0.78005899999999995</v>
      </c>
      <c r="W6" s="3">
        <v>0.24305099999999999</v>
      </c>
      <c r="Y6" s="3">
        <f t="shared" si="0"/>
        <v>0.16686134623233873</v>
      </c>
      <c r="Z6" s="3">
        <f t="shared" si="1"/>
        <v>1.9863890584602917</v>
      </c>
    </row>
    <row r="7" spans="1:26" x14ac:dyDescent="0.25">
      <c r="A7" s="3" t="s">
        <v>23</v>
      </c>
      <c r="B7" s="3">
        <v>1.8019003625781016</v>
      </c>
      <c r="C7" s="3">
        <v>2.6364625239671424</v>
      </c>
      <c r="D7" s="3">
        <v>3.1276118338843029</v>
      </c>
      <c r="E7" s="3">
        <v>1.8471457489617205</v>
      </c>
      <c r="F7" s="3">
        <v>2.0944844089764825</v>
      </c>
      <c r="G7" s="3">
        <v>2.2063680826333254</v>
      </c>
      <c r="H7" s="3">
        <v>1.9804292912471988</v>
      </c>
      <c r="I7" s="3">
        <v>2.1634437690500219</v>
      </c>
      <c r="J7" s="3">
        <v>2.1934419046738762</v>
      </c>
      <c r="K7" s="3">
        <v>2.0243667669324727</v>
      </c>
      <c r="L7" s="3">
        <v>1.9507198936610681</v>
      </c>
      <c r="M7" s="3">
        <v>1.7662255890982914</v>
      </c>
      <c r="N7" s="3">
        <v>1.3247027328002536</v>
      </c>
      <c r="O7" s="3">
        <v>1.307872932</v>
      </c>
      <c r="P7" s="3">
        <v>1.3684521578887887</v>
      </c>
      <c r="Q7" s="3">
        <v>1.5356142381672155</v>
      </c>
      <c r="R7" s="3">
        <v>1.196068220137203</v>
      </c>
      <c r="S7" s="3">
        <v>1.6097068883926813</v>
      </c>
      <c r="T7" s="3">
        <v>1.642911330628527</v>
      </c>
      <c r="U7" s="3">
        <v>1.5385858425165377</v>
      </c>
      <c r="V7" s="3">
        <v>1.3336220000000001</v>
      </c>
      <c r="W7" s="3">
        <v>1.3319700000000001</v>
      </c>
      <c r="Y7" s="3">
        <f t="shared" si="0"/>
        <v>1.196068220137203</v>
      </c>
      <c r="Z7" s="3">
        <f t="shared" si="1"/>
        <v>3.1276118338843029</v>
      </c>
    </row>
    <row r="8" spans="1:26" x14ac:dyDescent="0.25">
      <c r="A8" s="3" t="s">
        <v>24</v>
      </c>
      <c r="B8" s="3">
        <v>1.2734258552734801</v>
      </c>
      <c r="C8" s="3">
        <v>1.368719360736903</v>
      </c>
      <c r="D8" s="3">
        <v>1.2687502681237639</v>
      </c>
      <c r="E8" s="3">
        <v>-0.48517292748813112</v>
      </c>
      <c r="F8" s="3">
        <v>-0.49686948138473186</v>
      </c>
      <c r="G8" s="3">
        <v>0.24044401777392199</v>
      </c>
      <c r="H8" s="3">
        <v>0.29846594609268529</v>
      </c>
      <c r="I8" s="3">
        <v>0.1198579781179987</v>
      </c>
      <c r="J8" s="3">
        <v>8.6867502078891157E-2</v>
      </c>
      <c r="K8" s="3">
        <v>0.35013994751815769</v>
      </c>
      <c r="L8" s="3">
        <v>9.3193131347679703E-2</v>
      </c>
      <c r="M8" s="3">
        <v>-6.9792288785341938E-3</v>
      </c>
      <c r="N8" s="3">
        <v>-0.22691390618732044</v>
      </c>
      <c r="O8" s="3">
        <v>-7.6628556E-2</v>
      </c>
      <c r="P8" s="3">
        <v>-3.7186182848336635E-2</v>
      </c>
      <c r="Q8" s="3">
        <v>0.23587294624569655</v>
      </c>
      <c r="R8" s="3">
        <v>0.24800594695486566</v>
      </c>
      <c r="S8" s="3">
        <v>8.1288249601496609E-2</v>
      </c>
      <c r="T8" s="3">
        <v>6.0883963964086796E-2</v>
      </c>
      <c r="U8" s="3">
        <v>0.18556956300528338</v>
      </c>
      <c r="V8" s="3">
        <v>0.16644900000000001</v>
      </c>
      <c r="W8" s="3">
        <v>9.2257000000000006E-2</v>
      </c>
      <c r="Y8" s="3">
        <f t="shared" si="0"/>
        <v>-0.49686948138473186</v>
      </c>
      <c r="Z8" s="3">
        <f t="shared" si="1"/>
        <v>1.368719360736903</v>
      </c>
    </row>
    <row r="9" spans="1:26" x14ac:dyDescent="0.25">
      <c r="A9" s="3" t="s">
        <v>25</v>
      </c>
      <c r="B9" s="3">
        <v>1.403315531077598</v>
      </c>
      <c r="C9" s="3">
        <v>1.4995766276832745</v>
      </c>
      <c r="D9" s="3">
        <v>1.7222813413109161</v>
      </c>
      <c r="E9" s="3">
        <v>1.1003649016649186</v>
      </c>
      <c r="F9" s="3">
        <v>0.81349046793051105</v>
      </c>
      <c r="G9" s="3">
        <v>0.86041915735963759</v>
      </c>
      <c r="H9" s="3">
        <v>0.61610955529363132</v>
      </c>
      <c r="I9" s="3">
        <v>1.7362653221440816</v>
      </c>
      <c r="J9" s="3">
        <v>1.7175798102214701</v>
      </c>
      <c r="K9" s="3">
        <v>1.9265929151033978</v>
      </c>
      <c r="L9" s="3">
        <v>1.9764095222739808</v>
      </c>
      <c r="M9" s="3">
        <v>2.0083413454752064</v>
      </c>
      <c r="N9" s="3">
        <v>1.4486949574192165</v>
      </c>
      <c r="O9" s="3">
        <v>1.3539005630000001</v>
      </c>
      <c r="P9" s="3">
        <v>0.89891182171355499</v>
      </c>
      <c r="Q9" s="3">
        <v>2.3754442585275592</v>
      </c>
      <c r="R9" s="3">
        <v>2.1405713990090947</v>
      </c>
      <c r="S9" s="3">
        <v>1.6762971576220531</v>
      </c>
      <c r="T9" s="3">
        <v>1.4993305753218111</v>
      </c>
      <c r="U9" s="3">
        <v>1.3448477306633011</v>
      </c>
      <c r="V9" s="3">
        <v>1.4326840000000001</v>
      </c>
      <c r="W9" s="3">
        <v>1.178399</v>
      </c>
      <c r="Y9" s="3">
        <f t="shared" si="0"/>
        <v>0.61610955529363132</v>
      </c>
      <c r="Z9" s="3">
        <f t="shared" si="1"/>
        <v>2.3754442585275592</v>
      </c>
    </row>
    <row r="10" spans="1:26" x14ac:dyDescent="0.25">
      <c r="A10" s="3" t="s">
        <v>26</v>
      </c>
      <c r="B10" s="3">
        <v>1.2770738640285995</v>
      </c>
      <c r="C10" s="3">
        <v>1.9487102846488691</v>
      </c>
      <c r="D10" s="3">
        <v>1.7997889424819169</v>
      </c>
      <c r="E10" s="3">
        <v>2.0760236387787678</v>
      </c>
      <c r="F10" s="3">
        <v>1.9135620420845489</v>
      </c>
      <c r="G10" s="3">
        <v>2.682930557376717</v>
      </c>
      <c r="H10" s="3">
        <v>2.7987043804270417</v>
      </c>
      <c r="I10" s="3">
        <v>2.7826005484400396</v>
      </c>
      <c r="J10" s="3">
        <v>2.6331021630431772</v>
      </c>
      <c r="K10" s="3">
        <v>2.6008938971870066</v>
      </c>
      <c r="L10" s="3">
        <v>2.5101189833235393</v>
      </c>
      <c r="M10" s="3">
        <v>2.4743827783000105</v>
      </c>
      <c r="N10" s="3">
        <v>2.165314830446663</v>
      </c>
      <c r="O10" s="3">
        <v>2.181019338</v>
      </c>
      <c r="P10" s="3">
        <v>2.0618423610408332</v>
      </c>
      <c r="Q10" s="3">
        <v>2.5519861293837209</v>
      </c>
      <c r="R10" s="3">
        <v>2.5507904015183547</v>
      </c>
      <c r="S10" s="3">
        <v>2.8255940679934977</v>
      </c>
      <c r="T10" s="3">
        <v>2.931460793666596</v>
      </c>
      <c r="U10" s="3">
        <v>3.0438546757277196</v>
      </c>
      <c r="V10" s="3">
        <v>2.5814050000000002</v>
      </c>
      <c r="W10" s="3">
        <v>2.7019899999999999</v>
      </c>
      <c r="Y10" s="3">
        <f t="shared" si="0"/>
        <v>1.2770738640285995</v>
      </c>
      <c r="Z10" s="3">
        <f t="shared" si="1"/>
        <v>3.0438546757277196</v>
      </c>
    </row>
    <row r="11" spans="1:26" x14ac:dyDescent="0.25">
      <c r="A11" s="3" t="s">
        <v>27</v>
      </c>
      <c r="B11" s="3">
        <v>3.7447307389105511</v>
      </c>
      <c r="C11" s="3">
        <v>5.1299865423417579</v>
      </c>
      <c r="D11" s="3">
        <v>5.4266836990808587</v>
      </c>
      <c r="E11" s="3">
        <v>3.7607131639026958</v>
      </c>
      <c r="F11" s="3">
        <v>3.5942291272449411</v>
      </c>
      <c r="G11" s="3">
        <v>3.6534231526396566</v>
      </c>
      <c r="H11" s="3">
        <v>3.7952878442042204</v>
      </c>
      <c r="I11" s="3">
        <v>4.3064216940154498</v>
      </c>
      <c r="J11" s="3">
        <v>4.0683304045719737</v>
      </c>
      <c r="K11" s="3">
        <v>2.9577010495391853</v>
      </c>
      <c r="L11" s="3">
        <v>2.9226726590622976</v>
      </c>
      <c r="M11" s="3">
        <v>2.6097011605745291</v>
      </c>
      <c r="N11" s="3">
        <v>2.5228597360070326</v>
      </c>
      <c r="O11" s="3">
        <v>2.7756079649999998</v>
      </c>
      <c r="P11" s="3">
        <v>2.7514606015206278</v>
      </c>
      <c r="Q11" s="3">
        <v>1.9855211986235632</v>
      </c>
      <c r="R11" s="3">
        <v>2.1017980508017731</v>
      </c>
      <c r="S11" s="3">
        <v>2.9652524425935134</v>
      </c>
      <c r="T11" s="3">
        <v>2.401859995720601</v>
      </c>
      <c r="U11" s="3">
        <v>3.0621740815431675</v>
      </c>
      <c r="V11" s="3">
        <v>2.9099050000000002</v>
      </c>
      <c r="W11" s="3">
        <v>2.7503899999999999</v>
      </c>
      <c r="Y11" s="3">
        <f t="shared" si="0"/>
        <v>1.9855211986235632</v>
      </c>
      <c r="Z11" s="3">
        <f t="shared" si="1"/>
        <v>5.4266836990808587</v>
      </c>
    </row>
    <row r="12" spans="1:26" x14ac:dyDescent="0.25">
      <c r="A12" s="3" t="s">
        <v>28</v>
      </c>
      <c r="B12" s="3">
        <v>1.972554948074845</v>
      </c>
      <c r="C12" s="3">
        <v>4.247378815683156</v>
      </c>
      <c r="D12" s="3">
        <v>3.220405384200431</v>
      </c>
      <c r="E12" s="3">
        <v>2.0144159007905671</v>
      </c>
      <c r="F12" s="3">
        <v>1.6458016193942049</v>
      </c>
      <c r="G12" s="3">
        <v>1.194844985710608</v>
      </c>
      <c r="H12" s="3">
        <v>1.5944365113401693</v>
      </c>
      <c r="I12" s="3">
        <v>2.2975679803780347</v>
      </c>
      <c r="J12" s="3">
        <v>2.1634683107170982</v>
      </c>
      <c r="K12" s="3">
        <v>1.4042978738951772</v>
      </c>
      <c r="L12" s="3">
        <v>1.6294012954222836</v>
      </c>
      <c r="M12" s="3">
        <v>1.8573179192940437</v>
      </c>
      <c r="N12" s="3">
        <v>1.4673561766621823</v>
      </c>
      <c r="O12" s="3">
        <v>1.5619726389999999</v>
      </c>
      <c r="P12" s="3">
        <v>1.5889551111526679</v>
      </c>
      <c r="Q12" s="3">
        <v>4.0831100271814247</v>
      </c>
      <c r="R12" s="3">
        <v>3.6760441422105661</v>
      </c>
      <c r="S12" s="3">
        <v>3.2600894766318333</v>
      </c>
      <c r="T12" s="3">
        <v>3.2876037167416161</v>
      </c>
      <c r="U12" s="3">
        <v>3.0864866464164198</v>
      </c>
      <c r="V12" s="3">
        <v>2.9406159999999999</v>
      </c>
      <c r="W12" s="3">
        <v>2.9750420000000002</v>
      </c>
      <c r="Y12" s="3">
        <f t="shared" si="0"/>
        <v>1.194844985710608</v>
      </c>
      <c r="Z12" s="3">
        <f t="shared" si="1"/>
        <v>4.247378815683156</v>
      </c>
    </row>
    <row r="13" spans="1:26" x14ac:dyDescent="0.25">
      <c r="A13" s="3" t="s">
        <v>29</v>
      </c>
      <c r="B13" s="3">
        <v>0.53553160879573625</v>
      </c>
      <c r="C13" s="3">
        <v>0.47223802542561977</v>
      </c>
      <c r="D13" s="3">
        <v>0.72891034642394992</v>
      </c>
      <c r="E13" s="3">
        <v>0.76176725170296056</v>
      </c>
      <c r="F13" s="3">
        <v>0.78347031041354764</v>
      </c>
      <c r="G13" s="3">
        <v>0.74387294207940435</v>
      </c>
      <c r="H13" s="3">
        <v>0.67865257873849227</v>
      </c>
      <c r="I13" s="3">
        <v>0.72415042808999797</v>
      </c>
      <c r="J13" s="3">
        <v>0.69907466809395746</v>
      </c>
      <c r="K13" s="3">
        <v>0.64076378160229375</v>
      </c>
      <c r="L13" s="3">
        <v>0.59979717302687252</v>
      </c>
      <c r="M13" s="3">
        <v>0.15487048478117771</v>
      </c>
      <c r="N13" s="3">
        <v>0.15064570090657092</v>
      </c>
      <c r="O13" s="3">
        <v>0.26863764200000001</v>
      </c>
      <c r="P13" s="3">
        <v>0.27580567197853512</v>
      </c>
      <c r="Q13" s="3">
        <v>0.40533516688894267</v>
      </c>
      <c r="R13" s="3">
        <v>0.48839608416746394</v>
      </c>
      <c r="S13" s="3">
        <v>0.59495772796744895</v>
      </c>
      <c r="T13" s="3">
        <v>0.45074136043972146</v>
      </c>
      <c r="U13" s="3">
        <v>0.47251549045861374</v>
      </c>
      <c r="V13" s="3">
        <v>0.49278300000000003</v>
      </c>
      <c r="W13" s="3">
        <v>0.51331400000000005</v>
      </c>
      <c r="Y13" s="3">
        <f t="shared" si="0"/>
        <v>0.15064570090657092</v>
      </c>
      <c r="Z13" s="3">
        <f t="shared" si="1"/>
        <v>0.78347031041354764</v>
      </c>
    </row>
    <row r="14" spans="1:26" x14ac:dyDescent="0.25">
      <c r="A14" s="3" t="s">
        <v>30</v>
      </c>
      <c r="B14" s="3">
        <v>0.84795063572962182</v>
      </c>
      <c r="C14" s="3">
        <v>0.73486181472084411</v>
      </c>
      <c r="D14" s="3">
        <v>0.62031544788141435</v>
      </c>
      <c r="E14" s="3">
        <v>0.47390098809096948</v>
      </c>
      <c r="F14" s="3">
        <v>0.15314413871532206</v>
      </c>
      <c r="G14" s="3">
        <v>-0.21722376528992005</v>
      </c>
      <c r="H14" s="3">
        <v>3.435827791713475E-2</v>
      </c>
      <c r="I14" s="3">
        <v>-0.167769707598453</v>
      </c>
      <c r="J14" s="3">
        <v>-7.6128605895520174E-2</v>
      </c>
      <c r="K14" s="3">
        <v>0.75991447073247009</v>
      </c>
      <c r="L14" s="3">
        <v>-0.14501006035315678</v>
      </c>
      <c r="M14" s="3">
        <v>-0.33378994884203372</v>
      </c>
      <c r="N14" s="3">
        <v>-0.20919775785015471</v>
      </c>
      <c r="O14" s="3">
        <v>0.20706601499999999</v>
      </c>
      <c r="P14" s="3">
        <v>-0.71848202076961742</v>
      </c>
      <c r="Q14" s="3">
        <v>0.10514679358397672</v>
      </c>
      <c r="R14" s="3">
        <v>0.77925427723768426</v>
      </c>
      <c r="S14" s="3">
        <v>-0.19116781612570355</v>
      </c>
      <c r="T14" s="3">
        <v>-4.7957554696731464E-2</v>
      </c>
      <c r="U14" s="3">
        <v>0.16029770373267027</v>
      </c>
      <c r="V14" s="3">
        <v>0.76117900000000005</v>
      </c>
      <c r="W14" s="3">
        <v>0.84569300000000003</v>
      </c>
      <c r="Y14" s="3">
        <f t="shared" si="0"/>
        <v>-0.71848202076961742</v>
      </c>
      <c r="Z14" s="3">
        <f t="shared" si="1"/>
        <v>0.84795063572962182</v>
      </c>
    </row>
    <row r="15" spans="1:26" x14ac:dyDescent="0.25">
      <c r="A15" s="3" t="s">
        <v>31</v>
      </c>
      <c r="B15" s="3">
        <v>1.0191288463338166</v>
      </c>
      <c r="C15" s="3">
        <v>1.2210528243480345</v>
      </c>
      <c r="D15" s="3">
        <v>1.083315622010983</v>
      </c>
      <c r="E15" s="3">
        <v>0.38302540625032577</v>
      </c>
      <c r="F15" s="3">
        <v>0.52885978841963333</v>
      </c>
      <c r="G15" s="3">
        <v>0.74782830042692261</v>
      </c>
      <c r="H15" s="3">
        <v>0.82863635629606414</v>
      </c>
      <c r="I15" s="3">
        <v>0.6692984804845814</v>
      </c>
      <c r="J15" s="3">
        <v>0.65605141777596021</v>
      </c>
      <c r="K15" s="3">
        <v>0.58738956059398717</v>
      </c>
      <c r="L15" s="3">
        <v>0.61167272811306628</v>
      </c>
      <c r="M15" s="3">
        <v>0.49123775257178259</v>
      </c>
      <c r="N15" s="3">
        <v>0.12270770971714029</v>
      </c>
      <c r="O15" s="3">
        <v>0.270598756</v>
      </c>
      <c r="P15" s="3">
        <v>0.31647453038960993</v>
      </c>
      <c r="Q15" s="3">
        <v>0.82115224535692644</v>
      </c>
      <c r="R15" s="3">
        <v>0.97093574635631619</v>
      </c>
      <c r="S15" s="3">
        <v>0.77142262510903059</v>
      </c>
      <c r="T15" s="3">
        <v>0.77664463365214598</v>
      </c>
      <c r="U15" s="3">
        <v>0.71585539346603611</v>
      </c>
      <c r="V15" s="3">
        <v>0.732151</v>
      </c>
      <c r="W15" s="3">
        <v>0.711175</v>
      </c>
      <c r="Y15" s="3">
        <f t="shared" si="0"/>
        <v>0.12270770971714029</v>
      </c>
      <c r="Z15" s="3">
        <f t="shared" si="1"/>
        <v>1.2210528243480345</v>
      </c>
    </row>
    <row r="16" spans="1:26" x14ac:dyDescent="0.25">
      <c r="A16" s="3" t="s">
        <v>32</v>
      </c>
      <c r="B16" s="3">
        <v>0.63925808693168218</v>
      </c>
      <c r="C16" s="3">
        <v>1.031733370286303</v>
      </c>
      <c r="D16" s="3">
        <v>1.8352200087882631</v>
      </c>
      <c r="E16" s="3">
        <v>1.2575885187792402</v>
      </c>
      <c r="F16" s="3">
        <v>1.3170494478588424</v>
      </c>
      <c r="G16" s="3">
        <v>1.2108378562778244</v>
      </c>
      <c r="H16" s="3">
        <v>1.1466678760880367</v>
      </c>
      <c r="I16" s="3">
        <v>1.1955998342795482</v>
      </c>
      <c r="J16" s="3">
        <v>1.2083115922628451</v>
      </c>
      <c r="K16" s="3">
        <v>1.1501400087671865</v>
      </c>
      <c r="L16" s="3">
        <v>1.1660101294626024</v>
      </c>
      <c r="M16" s="3">
        <v>1.1369193734095617</v>
      </c>
      <c r="N16" s="3">
        <v>0.67793387715053832</v>
      </c>
      <c r="O16" s="3">
        <v>0.80652496900000004</v>
      </c>
      <c r="P16" s="3">
        <v>0.67014655375277066</v>
      </c>
      <c r="Q16" s="3">
        <v>1.1803520050664762</v>
      </c>
      <c r="R16" s="3">
        <v>1.0794108981515338</v>
      </c>
      <c r="S16" s="3">
        <v>1.0653514541393294</v>
      </c>
      <c r="T16" s="3">
        <v>1.0757411516515214</v>
      </c>
      <c r="U16" s="3">
        <v>1.3223749385388395</v>
      </c>
      <c r="V16" s="3">
        <v>1.4938929999999999</v>
      </c>
      <c r="W16" s="3">
        <v>1.847874</v>
      </c>
      <c r="Y16" s="3">
        <f t="shared" si="0"/>
        <v>0.63925808693168218</v>
      </c>
      <c r="Z16" s="3">
        <f t="shared" si="1"/>
        <v>1.847874</v>
      </c>
    </row>
    <row r="33" spans="1:31" x14ac:dyDescent="0.25">
      <c r="B33" s="3" t="s">
        <v>51</v>
      </c>
      <c r="C33" s="3" t="s">
        <v>52</v>
      </c>
      <c r="D33" s="3" t="s">
        <v>53</v>
      </c>
      <c r="E33" s="3" t="s">
        <v>54</v>
      </c>
      <c r="F33" s="3" t="s">
        <v>55</v>
      </c>
      <c r="G33" s="3" t="s">
        <v>56</v>
      </c>
      <c r="H33" s="3" t="s">
        <v>57</v>
      </c>
      <c r="I33" s="3" t="s">
        <v>58</v>
      </c>
      <c r="J33" s="3" t="s">
        <v>59</v>
      </c>
      <c r="K33" s="3" t="s">
        <v>60</v>
      </c>
      <c r="L33" s="3" t="s">
        <v>61</v>
      </c>
      <c r="M33" s="3" t="s">
        <v>62</v>
      </c>
      <c r="N33" s="3" t="s">
        <v>63</v>
      </c>
      <c r="O33" s="3" t="s">
        <v>64</v>
      </c>
      <c r="P33" s="3" t="s">
        <v>65</v>
      </c>
      <c r="Q33" s="3" t="s">
        <v>66</v>
      </c>
      <c r="R33" s="3" t="s">
        <v>67</v>
      </c>
      <c r="S33" s="3" t="s">
        <v>68</v>
      </c>
      <c r="T33" s="3" t="s">
        <v>69</v>
      </c>
      <c r="U33" s="3" t="s">
        <v>70</v>
      </c>
      <c r="V33" s="3" t="s">
        <v>71</v>
      </c>
      <c r="W33" s="3" t="s">
        <v>72</v>
      </c>
      <c r="AC33" s="3" t="s">
        <v>73</v>
      </c>
      <c r="AD33" s="3" t="s">
        <v>74</v>
      </c>
    </row>
    <row r="34" spans="1:31" x14ac:dyDescent="0.25">
      <c r="A34" s="3" t="s">
        <v>18</v>
      </c>
      <c r="B34" s="3">
        <v>-0.75859656275671927</v>
      </c>
      <c r="C34" s="3">
        <v>-0.43491531641373093</v>
      </c>
      <c r="D34" s="3">
        <v>-0.44852158525812147</v>
      </c>
      <c r="E34" s="3">
        <v>-0.45460166616277942</v>
      </c>
      <c r="F34" s="3">
        <v>-0.31956542843312175</v>
      </c>
      <c r="G34" s="3">
        <v>-3.5397371076273387E-2</v>
      </c>
      <c r="H34" s="3">
        <v>-6.1208443045068783E-2</v>
      </c>
      <c r="I34" s="3">
        <v>-0.13062369310319344</v>
      </c>
      <c r="J34" s="3">
        <v>-0.22689042576773399</v>
      </c>
      <c r="K34" s="3">
        <v>-0.21473986023818892</v>
      </c>
      <c r="L34" s="3">
        <v>-0.19937553534887797</v>
      </c>
      <c r="M34" s="3">
        <v>-0.20152870919136756</v>
      </c>
      <c r="N34" s="3">
        <v>-8.776931793463838E-2</v>
      </c>
      <c r="O34" s="3">
        <v>-0.11167956100000009</v>
      </c>
      <c r="P34" s="3">
        <v>-0.10977869779156268</v>
      </c>
      <c r="Q34" s="3">
        <v>-0.37651926410331438</v>
      </c>
      <c r="R34" s="3">
        <v>-0.43447613725804413</v>
      </c>
      <c r="S34" s="3">
        <v>5.2430551600757269E-3</v>
      </c>
      <c r="T34" s="3">
        <v>2.9334144719950217E-4</v>
      </c>
      <c r="U34" s="3">
        <v>-3.6513564382945063E-3</v>
      </c>
      <c r="V34" s="3">
        <v>-1.8863999999999992E-2</v>
      </c>
      <c r="W34" s="3">
        <v>-2.7911999999999937E-2</v>
      </c>
      <c r="Y34" s="3">
        <f>MIN(B34:W34)</f>
        <v>-0.75859656275671927</v>
      </c>
      <c r="Z34" s="3">
        <f>MAX(B34:W34)</f>
        <v>5.2430551600757269E-3</v>
      </c>
      <c r="AA34" s="3">
        <v>0.51</v>
      </c>
      <c r="AC34" s="3">
        <f>Y34*AA34</f>
        <v>-0.38688424700592683</v>
      </c>
      <c r="AD34" s="3">
        <f>Z34*AA34</f>
        <v>2.6739581316386207E-3</v>
      </c>
      <c r="AE34" s="3">
        <f>AD34-AC34</f>
        <v>0.38955820513756545</v>
      </c>
    </row>
    <row r="35" spans="1:31" x14ac:dyDescent="0.25">
      <c r="A35" s="3" t="s">
        <v>19</v>
      </c>
      <c r="B35" s="3">
        <v>-0.65951193494138138</v>
      </c>
      <c r="C35" s="3">
        <v>-0.34587380430941561</v>
      </c>
      <c r="D35" s="3">
        <v>-0.33289596655734499</v>
      </c>
      <c r="E35" s="3">
        <v>-0.27104106072786127</v>
      </c>
      <c r="F35" s="3">
        <v>-0.19064793357344012</v>
      </c>
      <c r="G35" s="3">
        <v>-0.35903737682805303</v>
      </c>
      <c r="H35" s="3">
        <v>-0.3037196574866563</v>
      </c>
      <c r="I35" s="3">
        <v>-0.46031770238799119</v>
      </c>
      <c r="J35" s="3">
        <v>-0.43960543108769734</v>
      </c>
      <c r="K35" s="3">
        <v>-0.45609090259270957</v>
      </c>
      <c r="L35" s="3">
        <v>-0.44127575173216194</v>
      </c>
      <c r="M35" s="3">
        <v>-0.40773238509728138</v>
      </c>
      <c r="N35" s="3">
        <v>-8.848835355748097E-2</v>
      </c>
      <c r="O35" s="3">
        <v>-0.13499308200000004</v>
      </c>
      <c r="P35" s="3">
        <v>-0.12877903127359591</v>
      </c>
      <c r="Q35" s="3">
        <v>-0.11102461066752056</v>
      </c>
      <c r="R35" s="3">
        <v>-7.3378039827609598E-2</v>
      </c>
      <c r="S35" s="3">
        <v>-1.3856651893462413E-2</v>
      </c>
      <c r="T35" s="3">
        <v>-5.9837781357607867E-2</v>
      </c>
      <c r="U35" s="3">
        <v>-7.8910754715422193E-2</v>
      </c>
      <c r="V35" s="3">
        <v>-0.10092800000000013</v>
      </c>
      <c r="W35" s="3">
        <v>-9.4516000000000044E-2</v>
      </c>
      <c r="Y35" s="3">
        <f t="shared" ref="Y35:Y48" si="2">MIN(B35:W35)</f>
        <v>-0.65951193494138138</v>
      </c>
      <c r="Z35" s="3">
        <f t="shared" ref="Z35:Z48" si="3">MAX(B35:W35)</f>
        <v>-1.3856651893462413E-2</v>
      </c>
      <c r="AA35" s="3">
        <v>0.49</v>
      </c>
      <c r="AC35" s="3">
        <f t="shared" ref="AC35:AC48" si="4">Y35*AA35</f>
        <v>-0.32316084812127688</v>
      </c>
      <c r="AD35" s="3">
        <f t="shared" ref="AD35:AD48" si="5">Z35*AA35</f>
        <v>-6.7897594277965823E-3</v>
      </c>
      <c r="AE35" s="3">
        <f t="shared" ref="AE35:AE48" si="6">AD35-AC35</f>
        <v>0.3163710886934803</v>
      </c>
    </row>
    <row r="36" spans="1:31" x14ac:dyDescent="0.25">
      <c r="A36" s="3" t="s">
        <v>20</v>
      </c>
      <c r="B36" s="3">
        <v>-0.32527284867811534</v>
      </c>
      <c r="C36" s="3">
        <v>-0.17171244632132598</v>
      </c>
      <c r="D36" s="3">
        <v>-0.18178328867854976</v>
      </c>
      <c r="E36" s="3">
        <v>-0.11119627853504177</v>
      </c>
      <c r="F36" s="3">
        <v>3.4185923432539234E-2</v>
      </c>
      <c r="G36" s="3">
        <v>-3.2083363576296264E-2</v>
      </c>
      <c r="H36" s="3">
        <v>0.30922018370804771</v>
      </c>
      <c r="I36" s="3">
        <v>0.30681119592943507</v>
      </c>
      <c r="J36" s="3">
        <v>0.23776178921020019</v>
      </c>
      <c r="K36" s="3">
        <v>0.23116202177619893</v>
      </c>
      <c r="L36" s="3">
        <v>0.26174094551429938</v>
      </c>
      <c r="M36" s="3">
        <v>0.40227659800000004</v>
      </c>
      <c r="N36" s="3">
        <v>0.45654922020705868</v>
      </c>
      <c r="O36" s="3">
        <v>0.62963265774815813</v>
      </c>
      <c r="P36" s="3">
        <v>0.63596618588592779</v>
      </c>
      <c r="Q36" s="3">
        <v>0.39982142442078761</v>
      </c>
      <c r="R36" s="3">
        <v>0.35145108022065497</v>
      </c>
      <c r="S36" s="3">
        <v>0.30891024980748139</v>
      </c>
      <c r="T36" s="3">
        <v>0.24693546081053785</v>
      </c>
      <c r="U36" s="3">
        <v>0.23187420976171769</v>
      </c>
      <c r="V36" s="3">
        <v>0.24710999999999972</v>
      </c>
      <c r="W36" s="3">
        <v>0.15054799999999968</v>
      </c>
      <c r="Y36" s="3">
        <f t="shared" si="2"/>
        <v>-0.32527284867811534</v>
      </c>
      <c r="Z36" s="3">
        <f t="shared" si="3"/>
        <v>0.63596618588592779</v>
      </c>
      <c r="AA36" s="3">
        <v>0.5</v>
      </c>
      <c r="AC36" s="3">
        <f t="shared" si="4"/>
        <v>-0.16263642433905767</v>
      </c>
      <c r="AD36" s="3">
        <f t="shared" si="5"/>
        <v>0.3179830929429639</v>
      </c>
      <c r="AE36" s="3">
        <f t="shared" si="6"/>
        <v>0.48061951728202157</v>
      </c>
    </row>
    <row r="37" spans="1:31" x14ac:dyDescent="0.25">
      <c r="A37" s="3" t="s">
        <v>21</v>
      </c>
      <c r="B37" s="3">
        <v>-0.64481482785470057</v>
      </c>
      <c r="C37" s="3">
        <v>-0.69472419548153308</v>
      </c>
      <c r="D37" s="3">
        <v>-0.78056426977424209</v>
      </c>
      <c r="E37" s="3">
        <v>-0.68985858231692676</v>
      </c>
      <c r="F37" s="3">
        <v>-0.70730606171918176</v>
      </c>
      <c r="G37" s="3">
        <v>-9.9750586861713231E-2</v>
      </c>
      <c r="H37" s="3">
        <v>-3.4228650296252994E-2</v>
      </c>
      <c r="I37" s="3">
        <v>-3.4255980565234267E-2</v>
      </c>
      <c r="J37" s="3">
        <v>-5.6931502481694096E-2</v>
      </c>
      <c r="K37" s="3">
        <v>-0.21666275996476969</v>
      </c>
      <c r="L37" s="3">
        <v>-0.19104604141226833</v>
      </c>
      <c r="M37" s="3">
        <v>-0.14496065171529793</v>
      </c>
      <c r="N37" s="3">
        <v>-0.32004791256108334</v>
      </c>
      <c r="O37" s="3">
        <v>-0.37077446699999994</v>
      </c>
      <c r="P37" s="3">
        <v>-0.30189175734467444</v>
      </c>
      <c r="Q37" s="3">
        <v>-0.28320487349469126</v>
      </c>
      <c r="R37" s="3">
        <v>-0.28221255571692083</v>
      </c>
      <c r="S37" s="3">
        <v>-6.7436735118375779E-2</v>
      </c>
      <c r="T37" s="3">
        <v>-0.22071385420479039</v>
      </c>
      <c r="U37" s="3">
        <v>-0.16177532841448183</v>
      </c>
      <c r="V37" s="3">
        <v>-0.16804900000000034</v>
      </c>
      <c r="W37" s="3">
        <v>-0.21349499999999999</v>
      </c>
      <c r="Y37" s="3">
        <f t="shared" si="2"/>
        <v>-0.78056426977424209</v>
      </c>
      <c r="Z37" s="3">
        <f t="shared" si="3"/>
        <v>-3.4228650296252994E-2</v>
      </c>
      <c r="AA37" s="3">
        <v>0.43</v>
      </c>
      <c r="AC37" s="3">
        <f t="shared" si="4"/>
        <v>-0.3356426360029241</v>
      </c>
      <c r="AD37" s="3">
        <f t="shared" si="5"/>
        <v>-1.4718319627388787E-2</v>
      </c>
      <c r="AE37" s="3">
        <f t="shared" si="6"/>
        <v>0.32092431637553531</v>
      </c>
    </row>
    <row r="38" spans="1:31" x14ac:dyDescent="0.25">
      <c r="A38" s="3" t="s">
        <v>22</v>
      </c>
      <c r="B38" s="3">
        <v>-0.6423415267818644</v>
      </c>
      <c r="C38" s="3">
        <v>-0.72299986016222118</v>
      </c>
      <c r="D38" s="3">
        <v>-0.71787922801211934</v>
      </c>
      <c r="E38" s="3">
        <v>-0.55904983824064391</v>
      </c>
      <c r="F38" s="3">
        <v>-0.55405569924924514</v>
      </c>
      <c r="G38" s="3">
        <v>-0.61166675253374603</v>
      </c>
      <c r="H38" s="3">
        <v>-0.60665597984017605</v>
      </c>
      <c r="I38" s="3">
        <v>-0.46971427827193768</v>
      </c>
      <c r="J38" s="3">
        <v>-0.51637570109959174</v>
      </c>
      <c r="K38" s="3">
        <v>-0.51956017614027683</v>
      </c>
      <c r="L38" s="3">
        <v>-0.53482126695434395</v>
      </c>
      <c r="M38" s="3">
        <v>-0.47839898680794857</v>
      </c>
      <c r="N38" s="3">
        <v>-0.42099948903677742</v>
      </c>
      <c r="O38" s="3">
        <v>-0.40333036</v>
      </c>
      <c r="P38" s="3">
        <v>-0.40734334228782476</v>
      </c>
      <c r="Q38" s="3">
        <v>-0.41078373669856116</v>
      </c>
      <c r="R38" s="3">
        <v>-0.39446909006106701</v>
      </c>
      <c r="S38" s="3">
        <v>-1.8507681677237819E-2</v>
      </c>
      <c r="T38" s="3">
        <v>-3.5355279729953892E-2</v>
      </c>
      <c r="U38" s="3">
        <v>-0.19712343041766722</v>
      </c>
      <c r="V38" s="3">
        <v>-0.30806900000000004</v>
      </c>
      <c r="W38" s="3">
        <v>-0.91886299999999987</v>
      </c>
      <c r="Y38" s="3">
        <f t="shared" si="2"/>
        <v>-0.91886299999999987</v>
      </c>
      <c r="Z38" s="3">
        <f t="shared" si="3"/>
        <v>-1.8507681677237819E-2</v>
      </c>
      <c r="AA38" s="3">
        <v>0.42</v>
      </c>
      <c r="AC38" s="3">
        <f t="shared" si="4"/>
        <v>-0.38592245999999991</v>
      </c>
      <c r="AD38" s="3">
        <f t="shared" si="5"/>
        <v>-7.7732263044398842E-3</v>
      </c>
      <c r="AE38" s="3">
        <f t="shared" si="6"/>
        <v>0.37814923369556003</v>
      </c>
    </row>
    <row r="39" spans="1:31" x14ac:dyDescent="0.25">
      <c r="A39" s="3" t="s">
        <v>23</v>
      </c>
      <c r="B39" s="3">
        <v>-1.4483290684238481</v>
      </c>
      <c r="C39" s="3">
        <v>-1.2551707530189526</v>
      </c>
      <c r="D39" s="3">
        <v>-1.3509819627808284</v>
      </c>
      <c r="E39" s="3">
        <v>-1.2847996365429104</v>
      </c>
      <c r="F39" s="3">
        <v>-1.2052745959086897</v>
      </c>
      <c r="G39" s="3">
        <v>-1.1355521222141673</v>
      </c>
      <c r="H39" s="3">
        <v>-1.2752664871885866</v>
      </c>
      <c r="I39" s="3">
        <v>-1.0141560515861014</v>
      </c>
      <c r="J39" s="3">
        <v>-0.99732431103884966</v>
      </c>
      <c r="K39" s="3">
        <v>-1.0402286015745998</v>
      </c>
      <c r="L39" s="3">
        <v>-1.0587465215944336</v>
      </c>
      <c r="M39" s="3">
        <v>-1.0672246073966329</v>
      </c>
      <c r="N39" s="3">
        <v>-0.92898980628535188</v>
      </c>
      <c r="O39" s="3">
        <v>-0.92708490600000015</v>
      </c>
      <c r="P39" s="3">
        <v>-0.94731854092697798</v>
      </c>
      <c r="Q39" s="3">
        <v>-1.067307305700127</v>
      </c>
      <c r="R39" s="3">
        <v>-1.0716077754153508</v>
      </c>
      <c r="S39" s="3">
        <v>-1.0179678196240882</v>
      </c>
      <c r="T39" s="3">
        <v>-0.94312281625690275</v>
      </c>
      <c r="U39" s="3">
        <v>-0.96105026835349161</v>
      </c>
      <c r="V39" s="3">
        <v>-1.0172639999999999</v>
      </c>
      <c r="W39" s="3">
        <v>-1.0519020000000001</v>
      </c>
      <c r="Y39" s="3">
        <f t="shared" si="2"/>
        <v>-1.4483290684238481</v>
      </c>
      <c r="Z39" s="3">
        <f t="shared" si="3"/>
        <v>-0.92708490600000015</v>
      </c>
      <c r="AA39" s="3">
        <v>0.55000000000000004</v>
      </c>
      <c r="AC39" s="3">
        <f t="shared" si="4"/>
        <v>-0.79658098763311658</v>
      </c>
      <c r="AD39" s="3">
        <f t="shared" si="5"/>
        <v>-0.50989669830000017</v>
      </c>
      <c r="AE39" s="3">
        <f t="shared" si="6"/>
        <v>0.2866842893331164</v>
      </c>
    </row>
    <row r="40" spans="1:31" x14ac:dyDescent="0.25">
      <c r="A40" s="3" t="s">
        <v>24</v>
      </c>
      <c r="B40" s="3">
        <v>-1.7048018695015932</v>
      </c>
      <c r="C40" s="3">
        <v>-1.6773279748687253</v>
      </c>
      <c r="D40" s="3">
        <v>-1.8445027423249716</v>
      </c>
      <c r="E40" s="3">
        <v>-1.7373987151349635</v>
      </c>
      <c r="F40" s="3">
        <v>-1.5328385901563046</v>
      </c>
      <c r="G40" s="3">
        <v>-1.7302216202941478</v>
      </c>
      <c r="H40" s="3">
        <v>-1.7436186082487648</v>
      </c>
      <c r="I40" s="3">
        <v>-1.7884400117362587</v>
      </c>
      <c r="J40" s="3">
        <v>-1.8546539261625083</v>
      </c>
      <c r="K40" s="3">
        <v>-1.8347274397690905</v>
      </c>
      <c r="L40" s="3">
        <v>-1.8972407821987725</v>
      </c>
      <c r="M40" s="3">
        <v>-1.8584701713926455</v>
      </c>
      <c r="N40" s="3">
        <v>-1.582327426426744</v>
      </c>
      <c r="O40" s="3">
        <v>-1.6312233459999999</v>
      </c>
      <c r="P40" s="3">
        <v>-1.5201855182467083</v>
      </c>
      <c r="Q40" s="3">
        <v>-1.4156696846701289</v>
      </c>
      <c r="R40" s="3">
        <v>-1.4915396914652712</v>
      </c>
      <c r="S40" s="3">
        <v>-1.5662268040423921</v>
      </c>
      <c r="T40" s="3">
        <v>-1.6165303662919239</v>
      </c>
      <c r="U40" s="3">
        <v>-1.5605007469528642</v>
      </c>
      <c r="V40" s="3">
        <v>-1.5902259999999999</v>
      </c>
      <c r="W40" s="3">
        <v>-1.6486369999999999</v>
      </c>
      <c r="Y40" s="3">
        <f t="shared" si="2"/>
        <v>-1.8972407821987725</v>
      </c>
      <c r="Z40" s="3">
        <f t="shared" si="3"/>
        <v>-1.4156696846701289</v>
      </c>
      <c r="AA40" s="3">
        <v>0.57999999999999996</v>
      </c>
      <c r="AC40" s="3">
        <f t="shared" si="4"/>
        <v>-1.100399653675288</v>
      </c>
      <c r="AD40" s="3">
        <f t="shared" si="5"/>
        <v>-0.82108841710867464</v>
      </c>
      <c r="AE40" s="3">
        <f t="shared" si="6"/>
        <v>0.27931123656661339</v>
      </c>
    </row>
    <row r="41" spans="1:31" x14ac:dyDescent="0.25">
      <c r="A41" s="3" t="s">
        <v>25</v>
      </c>
      <c r="B41" s="3">
        <v>-2.9139686800289111</v>
      </c>
      <c r="C41" s="3">
        <v>-2.4250078941331799</v>
      </c>
      <c r="D41" s="3">
        <v>-2.4488536846650311</v>
      </c>
      <c r="E41" s="3">
        <v>-2.531933055147273</v>
      </c>
      <c r="F41" s="3">
        <v>-2.6709073083294177</v>
      </c>
      <c r="G41" s="3">
        <v>-2.6204928073376932</v>
      </c>
      <c r="H41" s="3">
        <v>-2.6955881085566125</v>
      </c>
      <c r="I41" s="3">
        <v>-1.3110564880202569</v>
      </c>
      <c r="J41" s="3">
        <v>-1.338596060085373</v>
      </c>
      <c r="K41" s="3">
        <v>-1.3043407678793084</v>
      </c>
      <c r="L41" s="3">
        <v>-1.2510334693388137</v>
      </c>
      <c r="M41" s="3">
        <v>-1.2366589878285206</v>
      </c>
      <c r="N41" s="3">
        <v>-1.1956701319171703</v>
      </c>
      <c r="O41" s="3">
        <v>-1.1994074729999997</v>
      </c>
      <c r="P41" s="3">
        <v>-1.6153950289474084</v>
      </c>
      <c r="Q41" s="3">
        <v>-1.5362131387424371</v>
      </c>
      <c r="R41" s="3">
        <v>-1.6006970915228624</v>
      </c>
      <c r="S41" s="3">
        <v>-1.5944426216916163</v>
      </c>
      <c r="T41" s="3">
        <v>-1.6227235165959142</v>
      </c>
      <c r="U41" s="3">
        <v>-1.6149065477319091</v>
      </c>
      <c r="V41" s="3">
        <v>-1.6119599999999998</v>
      </c>
      <c r="W41" s="3">
        <v>-1.622695</v>
      </c>
      <c r="Y41" s="3">
        <f t="shared" si="2"/>
        <v>-2.9139686800289111</v>
      </c>
      <c r="Z41" s="3">
        <f t="shared" si="3"/>
        <v>-1.1956701319171703</v>
      </c>
      <c r="AA41" s="3">
        <v>0.5</v>
      </c>
      <c r="AC41" s="3">
        <f t="shared" si="4"/>
        <v>-1.4569843400144555</v>
      </c>
      <c r="AD41" s="3">
        <f t="shared" si="5"/>
        <v>-0.59783506595858515</v>
      </c>
      <c r="AE41" s="3">
        <f t="shared" si="6"/>
        <v>0.85914927405587038</v>
      </c>
    </row>
    <row r="42" spans="1:31" x14ac:dyDescent="0.25">
      <c r="A42" s="3" t="s">
        <v>26</v>
      </c>
      <c r="B42" s="3">
        <v>-1.1535572715352549</v>
      </c>
      <c r="C42" s="3">
        <v>-1.1138400081842859</v>
      </c>
      <c r="D42" s="3">
        <v>-0.74073561793412956</v>
      </c>
      <c r="E42" s="3">
        <v>-0.7386168949323757</v>
      </c>
      <c r="F42" s="3">
        <v>-0.61896491616806326</v>
      </c>
      <c r="G42" s="3">
        <v>-0.29599006089051638</v>
      </c>
      <c r="H42" s="3">
        <v>-0.42123635878883459</v>
      </c>
      <c r="I42" s="3">
        <v>-0.44816827623399558</v>
      </c>
      <c r="J42" s="3">
        <v>-0.51562844105079719</v>
      </c>
      <c r="K42" s="3">
        <v>-0.53250583301975851</v>
      </c>
      <c r="L42" s="3">
        <v>-0.51931432612264405</v>
      </c>
      <c r="M42" s="3">
        <v>-0.47040229954631307</v>
      </c>
      <c r="N42" s="3">
        <v>-0.59172309592270267</v>
      </c>
      <c r="O42" s="3">
        <v>-0.54391929900000013</v>
      </c>
      <c r="P42" s="3">
        <v>-0.47088723026456059</v>
      </c>
      <c r="Q42" s="3">
        <v>-0.63867855818380281</v>
      </c>
      <c r="R42" s="3">
        <v>-0.70916524010098403</v>
      </c>
      <c r="S42" s="3">
        <v>-0.74305630786830612</v>
      </c>
      <c r="T42" s="3">
        <v>-0.77291065553006799</v>
      </c>
      <c r="U42" s="3">
        <v>-0.76790792412317899</v>
      </c>
      <c r="V42" s="3">
        <v>-0.79875300000000005</v>
      </c>
      <c r="W42" s="3">
        <v>-0.766038</v>
      </c>
      <c r="Y42" s="3">
        <f t="shared" si="2"/>
        <v>-1.1535572715352549</v>
      </c>
      <c r="Z42" s="3">
        <f t="shared" si="3"/>
        <v>-0.29599006089051638</v>
      </c>
      <c r="AA42" s="3">
        <v>0.45</v>
      </c>
      <c r="AC42" s="3">
        <f t="shared" si="4"/>
        <v>-0.5191007721908647</v>
      </c>
      <c r="AD42" s="3">
        <f t="shared" si="5"/>
        <v>-0.13319552740073237</v>
      </c>
      <c r="AE42" s="3">
        <f t="shared" si="6"/>
        <v>0.38590524479013233</v>
      </c>
    </row>
    <row r="43" spans="1:31" x14ac:dyDescent="0.25">
      <c r="A43" s="3" t="s">
        <v>27</v>
      </c>
      <c r="B43" s="3">
        <v>-2.2358364216763293</v>
      </c>
      <c r="C43" s="3">
        <v>-1.2878743946118432</v>
      </c>
      <c r="D43" s="3">
        <v>-1.3535734376442177</v>
      </c>
      <c r="E43" s="3">
        <v>-1.5665874186938877</v>
      </c>
      <c r="F43" s="3">
        <v>-1.6048183522070936</v>
      </c>
      <c r="G43" s="3">
        <v>-1.2017396776860423</v>
      </c>
      <c r="H43" s="3">
        <v>-1.1223095664707694</v>
      </c>
      <c r="I43" s="3">
        <v>-1.6659022171847893</v>
      </c>
      <c r="J43" s="3">
        <v>-1.6361122797756478</v>
      </c>
      <c r="K43" s="3">
        <v>-1.4365008448137262</v>
      </c>
      <c r="L43" s="3">
        <v>-1.277563698560491</v>
      </c>
      <c r="M43" s="3">
        <v>-1.498180214636613</v>
      </c>
      <c r="N43" s="3">
        <v>-1.4732215002662752</v>
      </c>
      <c r="O43" s="3">
        <v>-1.4368773460000002</v>
      </c>
      <c r="P43" s="3">
        <v>-1.455252416509123</v>
      </c>
      <c r="Q43" s="3">
        <v>-2.4962841022353244</v>
      </c>
      <c r="R43" s="3">
        <v>-2.1739791615242865</v>
      </c>
      <c r="S43" s="3">
        <v>-2.628104165340206</v>
      </c>
      <c r="T43" s="3">
        <v>-2.4774176313382634</v>
      </c>
      <c r="U43" s="3">
        <v>-2.37469460779971</v>
      </c>
      <c r="V43" s="3">
        <v>-2.3713689999999996</v>
      </c>
      <c r="W43" s="3">
        <v>-2.5435089999999998</v>
      </c>
      <c r="Y43" s="3">
        <f t="shared" si="2"/>
        <v>-2.628104165340206</v>
      </c>
      <c r="Z43" s="3">
        <f t="shared" si="3"/>
        <v>-1.1223095664707694</v>
      </c>
      <c r="AA43" s="3">
        <v>0.4</v>
      </c>
      <c r="AC43" s="3">
        <f t="shared" si="4"/>
        <v>-1.0512416661360824</v>
      </c>
      <c r="AD43" s="3">
        <f t="shared" si="5"/>
        <v>-0.44892382658830776</v>
      </c>
      <c r="AE43" s="3">
        <f t="shared" si="6"/>
        <v>0.60231783954777462</v>
      </c>
    </row>
    <row r="44" spans="1:31" x14ac:dyDescent="0.25">
      <c r="A44" s="3" t="s">
        <v>28</v>
      </c>
      <c r="B44" s="3">
        <v>-3.9392071205840873</v>
      </c>
      <c r="C44" s="3">
        <v>-3.7087441837253987</v>
      </c>
      <c r="D44" s="3">
        <v>-3.9121963521799419</v>
      </c>
      <c r="E44" s="3">
        <v>-3.7959131964542259</v>
      </c>
      <c r="F44" s="3">
        <v>-3.8414255122312557</v>
      </c>
      <c r="G44" s="3">
        <v>-3.9799899982705389</v>
      </c>
      <c r="H44" s="3">
        <v>-2.5977615127601439</v>
      </c>
      <c r="I44" s="3">
        <v>-2.3707057783919572</v>
      </c>
      <c r="J44" s="3">
        <v>-2.4229118029436725</v>
      </c>
      <c r="K44" s="3">
        <v>-2.640723614461904</v>
      </c>
      <c r="L44" s="3">
        <v>-2.4849347469190652</v>
      </c>
      <c r="M44" s="3">
        <v>-2.35773822077463</v>
      </c>
      <c r="N44" s="3">
        <v>-2.3005189938395176</v>
      </c>
      <c r="O44" s="3">
        <v>-2.3197465310000003</v>
      </c>
      <c r="P44" s="3">
        <v>-2.4044806249287287</v>
      </c>
      <c r="Q44" s="3">
        <v>-2.3813746048038542</v>
      </c>
      <c r="R44" s="3">
        <v>-2.4758982548642505</v>
      </c>
      <c r="S44" s="3">
        <v>-2.5142496689718907</v>
      </c>
      <c r="T44" s="3">
        <v>-2.5580930329889284</v>
      </c>
      <c r="U44" s="3">
        <v>-2.521249204446252</v>
      </c>
      <c r="V44" s="3">
        <v>-2.4441890000000002</v>
      </c>
      <c r="W44" s="3">
        <v>-2.4549149999999997</v>
      </c>
      <c r="Y44" s="3">
        <f t="shared" si="2"/>
        <v>-3.9799899982705389</v>
      </c>
      <c r="Z44" s="3">
        <f t="shared" si="3"/>
        <v>-2.3005189938395176</v>
      </c>
      <c r="AA44" s="3">
        <v>0.49</v>
      </c>
      <c r="AC44" s="3">
        <f t="shared" si="4"/>
        <v>-1.9501950991525641</v>
      </c>
      <c r="AD44" s="3">
        <f t="shared" si="5"/>
        <v>-1.1272543069813636</v>
      </c>
      <c r="AE44" s="3">
        <f t="shared" si="6"/>
        <v>0.82294079217120042</v>
      </c>
    </row>
    <row r="45" spans="1:31" x14ac:dyDescent="0.25">
      <c r="A45" s="3" t="s">
        <v>29</v>
      </c>
      <c r="B45" s="3">
        <v>-1.4106985337443145</v>
      </c>
      <c r="C45" s="3">
        <v>-1.386947733217414</v>
      </c>
      <c r="D45" s="3">
        <v>-1.2856452405114904</v>
      </c>
      <c r="E45" s="3">
        <v>-1.4463352437042554</v>
      </c>
      <c r="F45" s="3">
        <v>-1.4122481644241569</v>
      </c>
      <c r="G45" s="3">
        <v>-1.3682772152437517</v>
      </c>
      <c r="H45" s="3">
        <v>-1.4974712450568139</v>
      </c>
      <c r="I45" s="3">
        <v>-1.5063572282522975</v>
      </c>
      <c r="J45" s="3">
        <v>-1.5069441811955686</v>
      </c>
      <c r="K45" s="3">
        <v>-1.5471276375696785</v>
      </c>
      <c r="L45" s="3">
        <v>-1.5425403860926945</v>
      </c>
      <c r="M45" s="3">
        <v>-1.8714524571274538</v>
      </c>
      <c r="N45" s="3">
        <v>-1.989359599802798</v>
      </c>
      <c r="O45" s="3">
        <v>-1.9966755569999999</v>
      </c>
      <c r="P45" s="3">
        <v>-1.9766234306011654</v>
      </c>
      <c r="Q45" s="3">
        <v>-1.9300155238178629</v>
      </c>
      <c r="R45" s="3">
        <v>-1.9051476099708475</v>
      </c>
      <c r="S45" s="3">
        <v>-1.667543521981929</v>
      </c>
      <c r="T45" s="3">
        <v>-1.6059559792949596</v>
      </c>
      <c r="U45" s="3">
        <v>-1.5619922552505994</v>
      </c>
      <c r="V45" s="3">
        <v>-1.5187329999999999</v>
      </c>
      <c r="W45" s="3">
        <v>-1.53624</v>
      </c>
      <c r="Y45" s="3">
        <f t="shared" si="2"/>
        <v>-1.9966755569999999</v>
      </c>
      <c r="Z45" s="3">
        <f t="shared" si="3"/>
        <v>-1.2856452405114904</v>
      </c>
      <c r="AA45" s="3">
        <v>0.47</v>
      </c>
      <c r="AC45" s="3">
        <f t="shared" si="4"/>
        <v>-0.9384375117899999</v>
      </c>
      <c r="AD45" s="3">
        <f t="shared" si="5"/>
        <v>-0.6042532630404005</v>
      </c>
      <c r="AE45" s="3">
        <f t="shared" si="6"/>
        <v>0.3341842487495994</v>
      </c>
    </row>
    <row r="46" spans="1:31" x14ac:dyDescent="0.25">
      <c r="A46" s="3" t="s">
        <v>30</v>
      </c>
      <c r="B46" s="3">
        <v>0.91365340971554243</v>
      </c>
      <c r="C46" s="3">
        <v>0.73654496245857404</v>
      </c>
      <c r="D46" s="3">
        <v>0.77477003281326562</v>
      </c>
      <c r="E46" s="3">
        <v>0.91012698703908379</v>
      </c>
      <c r="F46" s="3">
        <v>0.79827598569018887</v>
      </c>
      <c r="G46" s="3">
        <v>1.0153958977299316</v>
      </c>
      <c r="H46" s="3">
        <v>1.3109029295546804</v>
      </c>
      <c r="I46" s="3">
        <v>1.2160580174833679</v>
      </c>
      <c r="J46" s="3">
        <v>1.1852476537000167</v>
      </c>
      <c r="K46" s="3">
        <v>2.2281771850176435</v>
      </c>
      <c r="L46" s="3">
        <v>0.72675148392279398</v>
      </c>
      <c r="M46" s="3">
        <v>0.42319935962327193</v>
      </c>
      <c r="N46" s="3">
        <v>0.60583602507031653</v>
      </c>
      <c r="O46" s="3">
        <v>0.63260673000000001</v>
      </c>
      <c r="P46" s="3">
        <v>0.4147967717270995</v>
      </c>
      <c r="Q46" s="3">
        <v>-5.7481820552629515E-2</v>
      </c>
      <c r="R46" s="3">
        <v>-0.14580213207255888</v>
      </c>
      <c r="S46" s="3">
        <v>-0.2070991346358686</v>
      </c>
      <c r="T46" s="3">
        <v>-0.23941922759624923</v>
      </c>
      <c r="U46" s="3">
        <v>-0.44453907792618708</v>
      </c>
      <c r="V46" s="3">
        <v>-0.69589799999999991</v>
      </c>
      <c r="W46" s="3">
        <v>-0.74253900000000006</v>
      </c>
      <c r="Y46" s="3">
        <f t="shared" si="2"/>
        <v>-0.74253900000000006</v>
      </c>
      <c r="Z46" s="3">
        <f t="shared" si="3"/>
        <v>2.2281771850176435</v>
      </c>
      <c r="AA46" s="3">
        <v>0.43</v>
      </c>
      <c r="AC46" s="3">
        <f t="shared" si="4"/>
        <v>-0.31929177000000003</v>
      </c>
      <c r="AD46" s="3">
        <f t="shared" si="5"/>
        <v>0.95811618955758671</v>
      </c>
      <c r="AE46" s="3">
        <f t="shared" si="6"/>
        <v>1.2774079595575867</v>
      </c>
    </row>
    <row r="47" spans="1:31" x14ac:dyDescent="0.25">
      <c r="A47" s="3" t="s">
        <v>31</v>
      </c>
      <c r="B47" s="3">
        <v>-1.161790628895587</v>
      </c>
      <c r="C47" s="3">
        <v>-1.2712050228030236</v>
      </c>
      <c r="D47" s="3">
        <v>-1.328637432514812</v>
      </c>
      <c r="E47" s="3">
        <v>-1.385626750500446</v>
      </c>
      <c r="F47" s="3">
        <v>-1.4039392918111515</v>
      </c>
      <c r="G47" s="3">
        <v>-1.0115056097471209</v>
      </c>
      <c r="H47" s="3">
        <v>-1.0755273831912104</v>
      </c>
      <c r="I47" s="3">
        <v>-1.3433848347845334</v>
      </c>
      <c r="J47" s="3">
        <v>-1.3423940501064102</v>
      </c>
      <c r="K47" s="3">
        <v>-1.3130202739411345</v>
      </c>
      <c r="L47" s="3">
        <v>-1.3407138845550559</v>
      </c>
      <c r="M47" s="3">
        <v>-1.3599711121258018</v>
      </c>
      <c r="N47" s="3">
        <v>-1.3790638168668101</v>
      </c>
      <c r="O47" s="3">
        <v>-1.4546628769999999</v>
      </c>
      <c r="P47" s="3">
        <v>-1.5103381898204482</v>
      </c>
      <c r="Q47" s="3">
        <v>-1.5208501480328707</v>
      </c>
      <c r="R47" s="3">
        <v>-1.5451003732694923</v>
      </c>
      <c r="S47" s="3">
        <v>-1.3941836831076859</v>
      </c>
      <c r="T47" s="3">
        <v>-1.4465162168127543</v>
      </c>
      <c r="U47" s="3">
        <v>-1.4496034062475349</v>
      </c>
      <c r="V47" s="3">
        <v>-1.4360879999999998</v>
      </c>
      <c r="W47" s="3">
        <v>-1.4272499999999999</v>
      </c>
      <c r="Y47" s="3">
        <f t="shared" si="2"/>
        <v>-1.5451003732694923</v>
      </c>
      <c r="Z47" s="3">
        <f t="shared" si="3"/>
        <v>-1.0115056097471209</v>
      </c>
      <c r="AA47" s="3">
        <v>0.54</v>
      </c>
      <c r="AC47" s="3">
        <f t="shared" si="4"/>
        <v>-0.83435420156552587</v>
      </c>
      <c r="AD47" s="3">
        <f t="shared" si="5"/>
        <v>-0.54621302926344528</v>
      </c>
      <c r="AE47" s="3">
        <f t="shared" si="6"/>
        <v>0.28814117230208058</v>
      </c>
    </row>
    <row r="48" spans="1:31" x14ac:dyDescent="0.25">
      <c r="A48" s="3" t="s">
        <v>32</v>
      </c>
      <c r="B48" s="3">
        <v>-0.75699925999808126</v>
      </c>
      <c r="C48" s="3">
        <v>-0.82583604078256823</v>
      </c>
      <c r="D48" s="3">
        <v>-0.51606677422071368</v>
      </c>
      <c r="E48" s="3">
        <v>-0.55975207516656411</v>
      </c>
      <c r="F48" s="3">
        <v>-0.52302689639132094</v>
      </c>
      <c r="G48" s="3">
        <v>-1.3562778952054932</v>
      </c>
      <c r="H48" s="3">
        <v>-1.3725131991688899</v>
      </c>
      <c r="I48" s="3">
        <v>-1.3127308962308515</v>
      </c>
      <c r="J48" s="3">
        <v>-1.3526065294662715</v>
      </c>
      <c r="K48" s="3">
        <v>-1.3313529577817507</v>
      </c>
      <c r="L48" s="3">
        <v>-1.3232150513055707</v>
      </c>
      <c r="M48" s="3">
        <v>-1.2889877739119093</v>
      </c>
      <c r="N48" s="3">
        <v>-1.2277031326329846</v>
      </c>
      <c r="O48" s="3">
        <v>-1.2624074459999999</v>
      </c>
      <c r="P48" s="3">
        <v>-1.2517719075941347</v>
      </c>
      <c r="Q48" s="3">
        <v>-1.1639770557194229</v>
      </c>
      <c r="R48" s="3">
        <v>-1.2047203839086862</v>
      </c>
      <c r="S48" s="3">
        <v>-1.2426557119451731</v>
      </c>
      <c r="T48" s="3">
        <v>-1.2363675625014281</v>
      </c>
      <c r="U48" s="3">
        <v>-1.190446982368476</v>
      </c>
      <c r="V48" s="3">
        <v>-1.2112859999999999</v>
      </c>
      <c r="W48" s="3">
        <v>-1.2101319999999998</v>
      </c>
      <c r="Y48" s="3">
        <f t="shared" si="2"/>
        <v>-1.3725131991688899</v>
      </c>
      <c r="Z48" s="3">
        <f t="shared" si="3"/>
        <v>-0.51606677422071368</v>
      </c>
      <c r="AA48" s="3">
        <v>0.65</v>
      </c>
      <c r="AC48" s="3">
        <f t="shared" si="4"/>
        <v>-0.89213357945977845</v>
      </c>
      <c r="AD48" s="3">
        <f t="shared" si="5"/>
        <v>-0.33544340324346389</v>
      </c>
      <c r="AE48" s="3">
        <f t="shared" si="6"/>
        <v>0.55669017621631456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GridLines="0" workbookViewId="0"/>
  </sheetViews>
  <sheetFormatPr defaultRowHeight="15" x14ac:dyDescent="0.25"/>
  <cols>
    <col min="1" max="16384" width="9.140625" style="3"/>
  </cols>
  <sheetData>
    <row r="1" spans="1:23" x14ac:dyDescent="0.25">
      <c r="B1" s="3" t="s">
        <v>54</v>
      </c>
      <c r="C1" s="3" t="s">
        <v>55</v>
      </c>
      <c r="D1" s="3" t="s">
        <v>56</v>
      </c>
      <c r="E1" s="3" t="s">
        <v>57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  <c r="P1" s="3" t="s">
        <v>68</v>
      </c>
      <c r="Q1" s="3" t="s">
        <v>69</v>
      </c>
      <c r="R1" s="3" t="s">
        <v>70</v>
      </c>
      <c r="S1" s="3" t="s">
        <v>71</v>
      </c>
      <c r="T1" s="3" t="s">
        <v>72</v>
      </c>
      <c r="V1" s="3" t="s">
        <v>73</v>
      </c>
      <c r="W1" s="3" t="s">
        <v>74</v>
      </c>
    </row>
    <row r="2" spans="1:23" x14ac:dyDescent="0.25">
      <c r="A2" s="3" t="s">
        <v>1</v>
      </c>
      <c r="B2" s="3">
        <v>3.9151101993795123E-2</v>
      </c>
      <c r="C2" s="3">
        <v>-1.7098100872859345</v>
      </c>
      <c r="D2" s="3">
        <v>-1.1411318085085664</v>
      </c>
      <c r="E2" s="3">
        <v>-0.99736433702448668</v>
      </c>
      <c r="F2" s="3">
        <v>-1.6313127185430876</v>
      </c>
      <c r="G2" s="3">
        <v>-2.4601594340728505</v>
      </c>
      <c r="H2" s="3">
        <v>-2.3168648260110336</v>
      </c>
      <c r="I2" s="3">
        <v>-3.3592545797071272</v>
      </c>
      <c r="J2" s="3">
        <v>-3.2511778206658959</v>
      </c>
      <c r="K2" s="3">
        <v>-2.4736507618712711</v>
      </c>
      <c r="L2" s="3">
        <v>-2.516737655</v>
      </c>
      <c r="M2" s="3">
        <v>-2.6144020006676705</v>
      </c>
      <c r="N2" s="3">
        <v>-2.5591265566292209</v>
      </c>
      <c r="O2" s="3">
        <v>-2.5157314584552171</v>
      </c>
      <c r="P2" s="3">
        <v>-2.6796818916140719</v>
      </c>
      <c r="Q2" s="3">
        <v>-2.6048858678031195</v>
      </c>
      <c r="R2" s="3">
        <v>-1.4575305472243283</v>
      </c>
      <c r="S2" s="3">
        <v>-5.6889000000000002E-2</v>
      </c>
      <c r="T2" s="3">
        <v>-1.9123380000000001</v>
      </c>
      <c r="V2" s="3">
        <f>MIN(A2:T2)</f>
        <v>-3.3592545797071272</v>
      </c>
      <c r="W2" s="3">
        <f>MAX(A2:T2)</f>
        <v>3.9151101993795123E-2</v>
      </c>
    </row>
    <row r="3" spans="1:23" x14ac:dyDescent="0.25">
      <c r="A3" s="3" t="s">
        <v>2</v>
      </c>
      <c r="B3" s="3">
        <v>-7.6785988820882167E-3</v>
      </c>
      <c r="C3" s="3">
        <v>-0.23431738495209853</v>
      </c>
      <c r="D3" s="3">
        <v>-0.56597699167950655</v>
      </c>
      <c r="E3" s="3">
        <v>-0.73926473944259108</v>
      </c>
      <c r="F3" s="3">
        <v>-0.84600145699893492</v>
      </c>
      <c r="G3" s="3">
        <v>-0.76063881531878152</v>
      </c>
      <c r="H3" s="3">
        <v>-0.87310983059462055</v>
      </c>
      <c r="I3" s="3">
        <v>-0.79135615786867231</v>
      </c>
      <c r="J3" s="3">
        <v>-1.0979214776858037</v>
      </c>
      <c r="K3" s="3">
        <v>-0.39891069240874932</v>
      </c>
      <c r="L3" s="3">
        <v>-0.14664316299999999</v>
      </c>
      <c r="M3" s="3">
        <v>-4.5868688670991364E-2</v>
      </c>
      <c r="N3" s="3">
        <v>-0.55713241752903819</v>
      </c>
      <c r="O3" s="3">
        <v>1.0831024255152588</v>
      </c>
      <c r="P3" s="3">
        <v>0.83278974585045962</v>
      </c>
      <c r="Q3" s="3">
        <v>0.56550400522441535</v>
      </c>
      <c r="R3" s="3">
        <v>0.9610493626165173</v>
      </c>
      <c r="S3" s="3">
        <v>1.3857680000000001</v>
      </c>
      <c r="T3" s="3">
        <v>1.325847</v>
      </c>
      <c r="V3" s="3">
        <f>MIN(A3:T3)</f>
        <v>-1.0979214776858037</v>
      </c>
      <c r="W3" s="3">
        <f>MAX(A3:T3)</f>
        <v>1.3857680000000001</v>
      </c>
    </row>
    <row r="4" spans="1:23" x14ac:dyDescent="0.25">
      <c r="A4" s="3" t="s">
        <v>3</v>
      </c>
      <c r="B4" s="3">
        <v>-1.4523236286269947</v>
      </c>
      <c r="C4" s="3">
        <v>-2.1523298075445951</v>
      </c>
      <c r="D4" s="3">
        <v>-2.2971867971632198</v>
      </c>
      <c r="E4" s="3">
        <v>-2.8264385238357614</v>
      </c>
      <c r="F4" s="3">
        <v>-2.8899612127462282</v>
      </c>
      <c r="G4" s="3">
        <v>-2.7801980806098969</v>
      </c>
      <c r="H4" s="3">
        <v>-2.9247672138317915</v>
      </c>
      <c r="I4" s="3">
        <v>-2.8505838185811316</v>
      </c>
      <c r="J4" s="3">
        <v>-2.8661092061433746</v>
      </c>
      <c r="K4" s="3">
        <v>-2.6737133773446442</v>
      </c>
      <c r="L4" s="3">
        <v>-2.6208107479999998</v>
      </c>
      <c r="M4" s="3">
        <v>-2.5533772100727159</v>
      </c>
      <c r="N4" s="3">
        <v>-2.5533764594727448</v>
      </c>
      <c r="O4" s="3">
        <v>-2.5983813466891048</v>
      </c>
      <c r="P4" s="3">
        <v>-2.46799026518979</v>
      </c>
      <c r="Q4" s="3">
        <v>-2.5344140907775703</v>
      </c>
      <c r="R4" s="3">
        <v>-2.388809190167307</v>
      </c>
      <c r="S4" s="3">
        <v>-0.23744299999999999</v>
      </c>
      <c r="T4" s="3">
        <v>-0.24096799999999999</v>
      </c>
      <c r="V4" s="3">
        <f>MIN(A4:T4)</f>
        <v>-2.9247672138317915</v>
      </c>
      <c r="W4" s="3">
        <f>MAX(A4:T4)</f>
        <v>-0.23744299999999999</v>
      </c>
    </row>
    <row r="5" spans="1:23" x14ac:dyDescent="0.25">
      <c r="A5" s="3" t="s">
        <v>4</v>
      </c>
      <c r="B5" s="3">
        <v>-3.4156842917117514</v>
      </c>
      <c r="C5" s="3">
        <v>-3.094706090249999</v>
      </c>
      <c r="D5" s="3">
        <v>-2.8214982959030244</v>
      </c>
      <c r="E5" s="3">
        <v>-2.2497564049357655</v>
      </c>
      <c r="F5" s="3">
        <v>-2.0198196557597359</v>
      </c>
      <c r="G5" s="3">
        <v>-2.1019685289089152</v>
      </c>
      <c r="H5" s="3">
        <v>-1.6457964184891871</v>
      </c>
      <c r="I5" s="3">
        <v>-1.6634784443756545</v>
      </c>
      <c r="J5" s="3">
        <v>-1.8262024336468063</v>
      </c>
      <c r="K5" s="3">
        <v>-1.7267842577605608</v>
      </c>
      <c r="L5" s="3">
        <v>-1.7257532550000001</v>
      </c>
      <c r="M5" s="3">
        <v>-1.8207131052987879</v>
      </c>
      <c r="N5" s="3">
        <v>-2.7945470392602645</v>
      </c>
      <c r="O5" s="3">
        <v>-1.786960038513663</v>
      </c>
      <c r="P5" s="3">
        <v>-1.7582215098779108</v>
      </c>
      <c r="Q5" s="3">
        <v>-1.7578612770291158</v>
      </c>
      <c r="R5" s="3">
        <v>-2.4443654327817033</v>
      </c>
      <c r="S5" s="3">
        <v>-3.187189</v>
      </c>
      <c r="T5" s="3">
        <v>-3.1757529999999998</v>
      </c>
      <c r="V5" s="3">
        <f>MIN(A5:T5)</f>
        <v>-3.4156842917117514</v>
      </c>
      <c r="W5" s="3">
        <f>MAX(A5:T5)</f>
        <v>-1.6457964184891871</v>
      </c>
    </row>
    <row r="6" spans="1:23" x14ac:dyDescent="0.25">
      <c r="A6" s="3" t="s">
        <v>5</v>
      </c>
      <c r="B6" s="3">
        <v>-0.28333971248347689</v>
      </c>
      <c r="C6" s="3">
        <v>-0.51785741250304218</v>
      </c>
      <c r="D6" s="3">
        <v>-0.48712844800663513</v>
      </c>
      <c r="E6" s="3">
        <v>-0.52212512574951742</v>
      </c>
      <c r="F6" s="3">
        <v>-0.66874677327927179</v>
      </c>
      <c r="G6" s="3">
        <v>-0.59242387148056297</v>
      </c>
      <c r="H6" s="3">
        <v>-0.68918411405350932</v>
      </c>
      <c r="I6" s="3">
        <v>-0.62468134157418476</v>
      </c>
      <c r="J6" s="3">
        <v>-0.63856794694573393</v>
      </c>
      <c r="K6" s="3">
        <v>-0.51437327541152822</v>
      </c>
      <c r="L6" s="3">
        <v>-0.47331622099999998</v>
      </c>
      <c r="M6" s="3">
        <v>-0.52331416437857436</v>
      </c>
      <c r="N6" s="3">
        <v>-0.54546231911857257</v>
      </c>
      <c r="O6" s="3">
        <v>0.96632758502734895</v>
      </c>
      <c r="P6" s="3">
        <v>0.55061227103714305</v>
      </c>
      <c r="Q6" s="3">
        <v>0.42524100755096939</v>
      </c>
      <c r="R6" s="3">
        <v>0.20971060340109204</v>
      </c>
      <c r="S6" s="3">
        <v>0.61843999999999999</v>
      </c>
      <c r="T6" s="3">
        <v>0.85231900000000005</v>
      </c>
      <c r="V6" s="3">
        <f>MIN(A6:T6)</f>
        <v>-0.68918411405350932</v>
      </c>
      <c r="W6" s="3">
        <f>MAX(A6:T6)</f>
        <v>0.96632758502734895</v>
      </c>
    </row>
    <row r="7" spans="1:23" x14ac:dyDescent="0.25">
      <c r="A7" s="3" t="s">
        <v>6</v>
      </c>
      <c r="B7" s="3">
        <v>1.1237637465541628</v>
      </c>
      <c r="C7" s="3">
        <v>1.0063624516537306</v>
      </c>
      <c r="D7" s="3">
        <v>-0.22626309937303635</v>
      </c>
      <c r="E7" s="3">
        <v>-0.50399613071870908</v>
      </c>
      <c r="F7" s="3">
        <v>-3.0268515032993992E-2</v>
      </c>
      <c r="G7" s="3">
        <v>-0.28031911217574201</v>
      </c>
      <c r="H7" s="3">
        <v>-0.15273068167321879</v>
      </c>
      <c r="I7" s="3">
        <v>0.16903926024649518</v>
      </c>
      <c r="J7" s="3">
        <v>0.66486286007763074</v>
      </c>
      <c r="K7" s="3">
        <v>1.0110256127121353</v>
      </c>
      <c r="L7" s="3">
        <v>0.79954522900000002</v>
      </c>
      <c r="M7" s="3">
        <v>1.0579236806027792</v>
      </c>
      <c r="N7" s="3">
        <v>1.2487427030038134</v>
      </c>
      <c r="O7" s="3">
        <v>4.4819116935016945</v>
      </c>
      <c r="P7" s="3">
        <v>4.8502111686237415</v>
      </c>
      <c r="Q7" s="3">
        <v>3.2266795776635604</v>
      </c>
      <c r="R7" s="3">
        <v>2.7173030339575854</v>
      </c>
      <c r="S7" s="3">
        <v>2.8374579999999998</v>
      </c>
      <c r="T7" s="3">
        <v>2.5810789999999999</v>
      </c>
      <c r="V7" s="3">
        <f>MIN(A7:T7)</f>
        <v>-0.50399613071870908</v>
      </c>
      <c r="W7" s="3">
        <f>MAX(A7:T7)</f>
        <v>4.8502111686237415</v>
      </c>
    </row>
    <row r="8" spans="1:23" x14ac:dyDescent="0.25">
      <c r="A8" s="3" t="s">
        <v>7</v>
      </c>
      <c r="B8" s="3">
        <v>-1.5552511238125843</v>
      </c>
      <c r="C8" s="3">
        <v>-1.5711347808013088</v>
      </c>
      <c r="D8" s="3">
        <v>-1.5568536697687541</v>
      </c>
      <c r="E8" s="3">
        <v>-1.5471435057032523</v>
      </c>
      <c r="F8" s="3">
        <v>-1.0598545188642117</v>
      </c>
      <c r="G8" s="3">
        <v>-0.9845500238504501</v>
      </c>
      <c r="H8" s="3">
        <v>-1.2401421439803606</v>
      </c>
      <c r="I8" s="3">
        <v>-1.038071059535417</v>
      </c>
      <c r="J8" s="3">
        <v>-1.368128429624349</v>
      </c>
      <c r="K8" s="3">
        <v>-1.4606770673678771</v>
      </c>
      <c r="L8" s="3">
        <v>-1.7511078010000001</v>
      </c>
      <c r="M8" s="3">
        <v>-1.6053182857883708</v>
      </c>
      <c r="N8" s="3">
        <v>-1.4629162387686301</v>
      </c>
      <c r="O8" s="3">
        <v>-1.4213243449639479</v>
      </c>
      <c r="P8" s="3">
        <v>-1.4448779964172931</v>
      </c>
      <c r="Q8" s="3">
        <v>-1.0958700109761521</v>
      </c>
      <c r="R8" s="3">
        <v>-3.4704908421907987</v>
      </c>
      <c r="S8" s="3">
        <v>-2.4132359999999999</v>
      </c>
      <c r="T8" s="3">
        <v>-2.5755379999999999</v>
      </c>
      <c r="V8" s="3">
        <f>MIN(A8:T8)</f>
        <v>-3.4704908421907987</v>
      </c>
      <c r="W8" s="3">
        <f>MAX(A8:T8)</f>
        <v>-0.9845500238504501</v>
      </c>
    </row>
    <row r="9" spans="1:23" x14ac:dyDescent="0.25">
      <c r="A9" s="3" t="s">
        <v>8</v>
      </c>
      <c r="B9" s="3">
        <v>-0.2416579871380331</v>
      </c>
      <c r="C9" s="3">
        <v>-0.26337243998657556</v>
      </c>
      <c r="D9" s="3">
        <v>-0.48737007815798927</v>
      </c>
      <c r="E9" s="3">
        <v>-0.54512600190977922</v>
      </c>
      <c r="F9" s="3">
        <v>-0.74014712282118866</v>
      </c>
      <c r="G9" s="3">
        <v>-0.52466522793785941</v>
      </c>
      <c r="H9" s="3">
        <v>-0.80430057206279937</v>
      </c>
      <c r="I9" s="3">
        <v>-0.87432958134986416</v>
      </c>
      <c r="J9" s="3">
        <v>-1.2900320223324879</v>
      </c>
      <c r="K9" s="3">
        <v>-0.74108274017513631</v>
      </c>
      <c r="L9" s="3">
        <v>-0.95376813999999999</v>
      </c>
      <c r="M9" s="3">
        <v>-0.58820121540792414</v>
      </c>
      <c r="N9" s="3">
        <v>-1.0728052485658446</v>
      </c>
      <c r="O9" s="3">
        <v>-1.0638772885898429</v>
      </c>
      <c r="P9" s="3">
        <v>-1.0649913772234454</v>
      </c>
      <c r="Q9" s="3">
        <v>-1.1649041001699723</v>
      </c>
      <c r="R9" s="3">
        <v>-1.3571725609871632</v>
      </c>
      <c r="S9" s="3">
        <v>0.51335900000000001</v>
      </c>
      <c r="T9" s="3">
        <v>0.41093499999999999</v>
      </c>
      <c r="V9" s="3">
        <f>MIN(A9:T9)</f>
        <v>-1.3571725609871632</v>
      </c>
      <c r="W9" s="3">
        <f>MAX(A9:T9)</f>
        <v>0.51335900000000001</v>
      </c>
    </row>
    <row r="10" spans="1:23" x14ac:dyDescent="0.25">
      <c r="A10" s="3" t="s">
        <v>9</v>
      </c>
      <c r="B10" s="3">
        <v>-0.17779230971616267</v>
      </c>
      <c r="C10" s="3">
        <v>0.21267880913766746</v>
      </c>
      <c r="D10" s="3">
        <v>0.29668239639799587</v>
      </c>
      <c r="E10" s="3">
        <v>1.1617358282137724</v>
      </c>
      <c r="F10" s="3">
        <v>1.3289013028516816</v>
      </c>
      <c r="G10" s="3">
        <v>1.4132189866487455</v>
      </c>
      <c r="H10" s="3">
        <v>1.879862983036662</v>
      </c>
      <c r="I10" s="3">
        <v>1.8025336779400325</v>
      </c>
      <c r="J10" s="3">
        <v>1.7202806050840236</v>
      </c>
      <c r="K10" s="3">
        <v>1.1929437415375554</v>
      </c>
      <c r="L10" s="3">
        <v>1.2148341490000001</v>
      </c>
      <c r="M10" s="3">
        <v>1.1868864018031777</v>
      </c>
      <c r="N10" s="3">
        <v>1.2311772207064475</v>
      </c>
      <c r="O10" s="3">
        <v>1.2576897958368249</v>
      </c>
      <c r="P10" s="3">
        <v>1.1450297901252071</v>
      </c>
      <c r="Q10" s="3">
        <v>1.2706126931785633</v>
      </c>
      <c r="R10" s="3">
        <v>1.1824280405842158</v>
      </c>
      <c r="S10" s="3">
        <v>1.3359559999999999</v>
      </c>
      <c r="T10" s="3">
        <v>1.237643</v>
      </c>
      <c r="V10" s="3">
        <f>MIN(A10:T10)</f>
        <v>-0.17779230971616267</v>
      </c>
      <c r="W10" s="3">
        <f>MAX(A10:T10)</f>
        <v>1.879862983036662</v>
      </c>
    </row>
    <row r="11" spans="1:23" x14ac:dyDescent="0.25">
      <c r="A11" s="3" t="s">
        <v>10</v>
      </c>
      <c r="B11" s="3">
        <v>0.23327181486429982</v>
      </c>
      <c r="C11" s="3">
        <v>1.6880708225072594</v>
      </c>
      <c r="D11" s="3">
        <v>2.1451287619037362</v>
      </c>
      <c r="E11" s="3">
        <v>3.5024655940610439</v>
      </c>
      <c r="F11" s="3">
        <v>3.1319020884257753</v>
      </c>
      <c r="G11" s="3">
        <v>1.9946192827651643</v>
      </c>
      <c r="H11" s="3">
        <v>1.1901623196926892</v>
      </c>
      <c r="I11" s="3">
        <v>1.0419923237199535</v>
      </c>
      <c r="J11" s="3">
        <v>0.42692729683642128</v>
      </c>
      <c r="K11" s="3">
        <v>-0.26241538995472879</v>
      </c>
      <c r="L11" s="3">
        <v>-0.119053642</v>
      </c>
      <c r="M11" s="3">
        <v>1.64251897055121</v>
      </c>
      <c r="N11" s="3">
        <v>1.4270090629954657</v>
      </c>
      <c r="O11" s="3">
        <v>1.3981317133976878</v>
      </c>
      <c r="P11" s="3">
        <v>2.092138410227995</v>
      </c>
      <c r="Q11" s="3">
        <v>2.018427918160226</v>
      </c>
      <c r="R11" s="3">
        <v>1.9910440310495714</v>
      </c>
      <c r="S11" s="3">
        <v>0.50093200000000004</v>
      </c>
      <c r="T11" s="3">
        <v>0.48970200000000003</v>
      </c>
      <c r="V11" s="3">
        <f>MIN(A11:T11)</f>
        <v>-0.26241538995472879</v>
      </c>
      <c r="W11" s="3">
        <f>MAX(A11:T11)</f>
        <v>3.5024655940610439</v>
      </c>
    </row>
    <row r="28" spans="1:28" x14ac:dyDescent="0.25">
      <c r="B28" s="3" t="s">
        <v>54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59</v>
      </c>
      <c r="H28" s="3" t="s">
        <v>60</v>
      </c>
      <c r="I28" s="3" t="s">
        <v>61</v>
      </c>
      <c r="J28" s="3" t="s">
        <v>62</v>
      </c>
      <c r="K28" s="3" t="s">
        <v>63</v>
      </c>
      <c r="L28" s="3" t="s">
        <v>64</v>
      </c>
      <c r="M28" s="3" t="s">
        <v>65</v>
      </c>
      <c r="N28" s="3" t="s">
        <v>66</v>
      </c>
      <c r="O28" s="3" t="s">
        <v>67</v>
      </c>
      <c r="P28" s="3" t="s">
        <v>68</v>
      </c>
      <c r="Q28" s="3" t="s">
        <v>69</v>
      </c>
      <c r="R28" s="3" t="s">
        <v>70</v>
      </c>
      <c r="S28" s="3" t="s">
        <v>71</v>
      </c>
      <c r="T28" s="3" t="s">
        <v>72</v>
      </c>
      <c r="Z28" s="3" t="s">
        <v>73</v>
      </c>
      <c r="AA28" s="3" t="s">
        <v>74</v>
      </c>
    </row>
    <row r="29" spans="1:28" x14ac:dyDescent="0.25">
      <c r="A29" s="3" t="s">
        <v>1</v>
      </c>
      <c r="B29" s="3">
        <v>0.92037426499279595</v>
      </c>
      <c r="C29" s="3">
        <v>5.791049654162439E-2</v>
      </c>
      <c r="D29" s="3">
        <v>-6.5014950958297568E-2</v>
      </c>
      <c r="E29" s="3">
        <v>-6.5244123750529681E-2</v>
      </c>
      <c r="F29" s="3">
        <v>-0.20612658429675079</v>
      </c>
      <c r="G29" s="3">
        <v>8.5893134923664682E-2</v>
      </c>
      <c r="H29" s="3">
        <v>9.9160803022901867E-2</v>
      </c>
      <c r="I29" s="3">
        <v>0.7117674974455368</v>
      </c>
      <c r="J29" s="3">
        <v>0.79387734170701707</v>
      </c>
      <c r="K29" s="3">
        <v>0.92289893590868921</v>
      </c>
      <c r="L29" s="3">
        <v>0.96158275400000015</v>
      </c>
      <c r="M29" s="3">
        <v>0.69471605720923257</v>
      </c>
      <c r="N29" s="3">
        <v>0.67897256847759824</v>
      </c>
      <c r="O29" s="3">
        <v>0.71311826648359222</v>
      </c>
      <c r="P29" s="3">
        <v>0.72064450777468148</v>
      </c>
      <c r="Q29" s="3">
        <v>0.7324081688825812</v>
      </c>
      <c r="R29" s="3">
        <v>0.95401273288919786</v>
      </c>
      <c r="S29" s="3">
        <v>1.0018899999999999</v>
      </c>
      <c r="T29" s="3">
        <v>0.58317899999999989</v>
      </c>
      <c r="V29" s="3">
        <f>MIN(A29:T29)</f>
        <v>-0.20612658429675079</v>
      </c>
      <c r="W29" s="3">
        <f>MAX(A29:T29)</f>
        <v>1.0018899999999999</v>
      </c>
      <c r="X29" s="3">
        <v>0.28999999999999998</v>
      </c>
      <c r="Z29" s="3">
        <f>V29*X29</f>
        <v>-5.9776709446057723E-2</v>
      </c>
      <c r="AA29" s="3">
        <f>W29*X29</f>
        <v>0.29054809999999998</v>
      </c>
      <c r="AB29" s="3">
        <f>AA29-Z29</f>
        <v>0.35032480944605771</v>
      </c>
    </row>
    <row r="30" spans="1:28" x14ac:dyDescent="0.25">
      <c r="A30" s="3" t="s">
        <v>2</v>
      </c>
      <c r="B30" s="3">
        <v>-0.42854668563918619</v>
      </c>
      <c r="C30" s="3">
        <v>-0.42527328208126214</v>
      </c>
      <c r="D30" s="3">
        <v>-0.57837503744664343</v>
      </c>
      <c r="E30" s="3">
        <v>-0.53907239290708064</v>
      </c>
      <c r="F30" s="3">
        <v>-6.1395427482102694E-2</v>
      </c>
      <c r="G30" s="3">
        <v>-0.10245960056324277</v>
      </c>
      <c r="H30" s="3">
        <v>-7.040555315582786E-2</v>
      </c>
      <c r="I30" s="3">
        <v>3.1288457452927076E-2</v>
      </c>
      <c r="J30" s="3">
        <v>-0.10561238061733702</v>
      </c>
      <c r="K30" s="3">
        <v>-4.6494461294599443E-2</v>
      </c>
      <c r="L30" s="3">
        <v>0.23814563600000002</v>
      </c>
      <c r="M30" s="3">
        <v>0.25782344576236182</v>
      </c>
      <c r="N30" s="3">
        <v>0.56404010647992386</v>
      </c>
      <c r="O30" s="3">
        <v>0.25240239293524702</v>
      </c>
      <c r="P30" s="3">
        <v>0.91150889419692183</v>
      </c>
      <c r="Q30" s="3">
        <v>0.82843168333025519</v>
      </c>
      <c r="R30" s="3">
        <v>0.72524338084596351</v>
      </c>
      <c r="S30" s="3">
        <v>0.90293800000000013</v>
      </c>
      <c r="T30" s="3">
        <v>0.85187600000000008</v>
      </c>
      <c r="V30" s="3">
        <f>MIN(A30:T30)</f>
        <v>-0.57837503744664343</v>
      </c>
      <c r="W30" s="3">
        <f>MAX(A30:T30)</f>
        <v>0.91150889419692183</v>
      </c>
      <c r="X30" s="3">
        <v>0.46</v>
      </c>
      <c r="Z30" s="3">
        <f t="shared" ref="Z30:Z38" si="0">V30*X30</f>
        <v>-0.26605251722545598</v>
      </c>
      <c r="AA30" s="3">
        <f t="shared" ref="AA30:AA38" si="1">W30*X30</f>
        <v>0.41929409133058404</v>
      </c>
      <c r="AB30" s="3">
        <f t="shared" ref="AB30:AB38" si="2">AA30-Z30</f>
        <v>0.68534660855604002</v>
      </c>
    </row>
    <row r="31" spans="1:28" x14ac:dyDescent="0.25">
      <c r="A31" s="3" t="s">
        <v>3</v>
      </c>
      <c r="B31" s="3">
        <v>-0.56887544930702694</v>
      </c>
      <c r="C31" s="3">
        <v>-0.70891745000044581</v>
      </c>
      <c r="D31" s="3">
        <v>-1.0847665040918719</v>
      </c>
      <c r="E31" s="3">
        <v>-1.3135360906502469</v>
      </c>
      <c r="F31" s="3">
        <v>-1.1413299928137111</v>
      </c>
      <c r="G31" s="3">
        <v>-1.1274757617382503</v>
      </c>
      <c r="H31" s="3">
        <v>-1.1944901439919775</v>
      </c>
      <c r="I31" s="3">
        <v>-1.1891824179491417</v>
      </c>
      <c r="J31" s="3">
        <v>-1.2024163362790552</v>
      </c>
      <c r="K31" s="3">
        <v>-0.72473530356139682</v>
      </c>
      <c r="L31" s="3">
        <v>-0.71186810499999975</v>
      </c>
      <c r="M31" s="3">
        <v>-0.73354515805377218</v>
      </c>
      <c r="N31" s="3">
        <v>-0.68704921897765336</v>
      </c>
      <c r="O31" s="3">
        <v>-0.69007142442267799</v>
      </c>
      <c r="P31" s="3">
        <v>-0.67600451921759896</v>
      </c>
      <c r="Q31" s="3">
        <v>-0.72471535484787131</v>
      </c>
      <c r="R31" s="3">
        <v>-0.7690161332665757</v>
      </c>
      <c r="S31" s="3">
        <v>-0.51516300000000004</v>
      </c>
      <c r="T31" s="3">
        <v>-0.52724399999999993</v>
      </c>
      <c r="V31" s="3">
        <f>MIN(A31:T31)</f>
        <v>-1.3135360906502469</v>
      </c>
      <c r="W31" s="3">
        <f>MAX(A31:T31)</f>
        <v>-0.51516300000000004</v>
      </c>
      <c r="X31" s="3">
        <v>0.37</v>
      </c>
      <c r="Z31" s="3">
        <f t="shared" si="0"/>
        <v>-0.48600835354059135</v>
      </c>
      <c r="AA31" s="3">
        <f t="shared" si="1"/>
        <v>-0.19061031000000001</v>
      </c>
      <c r="AB31" s="3">
        <f t="shared" si="2"/>
        <v>0.29539804354059135</v>
      </c>
    </row>
    <row r="32" spans="1:28" x14ac:dyDescent="0.25">
      <c r="A32" s="3" t="s">
        <v>4</v>
      </c>
      <c r="B32" s="3">
        <v>-1.2166887719303632</v>
      </c>
      <c r="C32" s="3">
        <v>-1.0625695644361111</v>
      </c>
      <c r="D32" s="3">
        <v>-1.0201418115265981</v>
      </c>
      <c r="E32" s="3">
        <v>-1.4240826819460373</v>
      </c>
      <c r="F32" s="3">
        <v>-1.3981199753899887</v>
      </c>
      <c r="G32" s="3">
        <v>-1.4000395405060262</v>
      </c>
      <c r="H32" s="3">
        <v>-1.4897022505384716</v>
      </c>
      <c r="I32" s="3">
        <v>-1.4690136932805076</v>
      </c>
      <c r="J32" s="3">
        <v>-1.5295608223953594</v>
      </c>
      <c r="K32" s="3">
        <v>-1.4175839406969426</v>
      </c>
      <c r="L32" s="3">
        <v>-1.4709975630000001</v>
      </c>
      <c r="M32" s="3">
        <v>-1.5069113730823758</v>
      </c>
      <c r="N32" s="3">
        <v>-1.1826796296057096</v>
      </c>
      <c r="O32" s="3">
        <v>-1.4571246798743331</v>
      </c>
      <c r="P32" s="3">
        <v>-1.4844104546255732</v>
      </c>
      <c r="Q32" s="3">
        <v>-1.4907311792666467</v>
      </c>
      <c r="R32" s="3">
        <v>-2.1734266214115783</v>
      </c>
      <c r="S32" s="3">
        <v>-2.3439320000000001</v>
      </c>
      <c r="T32" s="3">
        <v>-2.2437559999999999</v>
      </c>
      <c r="V32" s="3">
        <f>MIN(A32:T32)</f>
        <v>-2.3439320000000001</v>
      </c>
      <c r="W32" s="3">
        <f>MAX(A32:T32)</f>
        <v>-1.0201418115265981</v>
      </c>
      <c r="X32" s="3">
        <v>0.4</v>
      </c>
      <c r="Z32" s="3">
        <f t="shared" si="0"/>
        <v>-0.9375728000000001</v>
      </c>
      <c r="AA32" s="3">
        <f t="shared" si="1"/>
        <v>-0.40805672461063924</v>
      </c>
      <c r="AB32" s="3">
        <f t="shared" si="2"/>
        <v>0.52951607538936085</v>
      </c>
    </row>
    <row r="33" spans="1:28" x14ac:dyDescent="0.25">
      <c r="A33" s="3" t="s">
        <v>5</v>
      </c>
      <c r="B33" s="3">
        <v>-0.28705258253468591</v>
      </c>
      <c r="C33" s="3">
        <v>-0.35354556275124516</v>
      </c>
      <c r="D33" s="3">
        <v>-0.22539514298645091</v>
      </c>
      <c r="E33" s="3">
        <v>-0.26818478934271806</v>
      </c>
      <c r="F33" s="3">
        <v>-0.3466243815281711</v>
      </c>
      <c r="G33" s="3">
        <v>-0.35259542092097584</v>
      </c>
      <c r="H33" s="3">
        <v>-0.44226647866523194</v>
      </c>
      <c r="I33" s="3">
        <v>-0.31465414118628798</v>
      </c>
      <c r="J33" s="3">
        <v>-2.1343985999233706E-2</v>
      </c>
      <c r="K33" s="3">
        <v>6.9707963308418552E-2</v>
      </c>
      <c r="L33" s="3">
        <v>0.13160458700000005</v>
      </c>
      <c r="M33" s="3">
        <v>0.16804143530568805</v>
      </c>
      <c r="N33" s="3">
        <v>0.13698021499317647</v>
      </c>
      <c r="O33" s="3">
        <v>0.53523450346550927</v>
      </c>
      <c r="P33" s="3">
        <v>0.21671091755632865</v>
      </c>
      <c r="Q33" s="3">
        <v>0.18671288886440429</v>
      </c>
      <c r="R33" s="3">
        <v>7.2829170887223071E-2</v>
      </c>
      <c r="S33" s="3">
        <v>0.25903899999999996</v>
      </c>
      <c r="T33" s="3">
        <v>0.47435000000000005</v>
      </c>
      <c r="V33" s="3">
        <f>MIN(A33:T33)</f>
        <v>-0.44226647866523194</v>
      </c>
      <c r="W33" s="3">
        <f>MAX(A33:T33)</f>
        <v>0.53523450346550927</v>
      </c>
      <c r="X33" s="3">
        <v>0.48</v>
      </c>
      <c r="Z33" s="3">
        <f t="shared" si="0"/>
        <v>-0.21228790975931133</v>
      </c>
      <c r="AA33" s="3">
        <f t="shared" si="1"/>
        <v>0.25691256166344445</v>
      </c>
      <c r="AB33" s="3">
        <f t="shared" si="2"/>
        <v>0.46920047142275578</v>
      </c>
    </row>
    <row r="34" spans="1:28" x14ac:dyDescent="0.25">
      <c r="A34" s="3" t="s">
        <v>6</v>
      </c>
      <c r="B34" s="3">
        <v>0.96329543290081254</v>
      </c>
      <c r="C34" s="3">
        <v>1.1243330819744934</v>
      </c>
      <c r="D34" s="3">
        <v>0.61016119317037765</v>
      </c>
      <c r="E34" s="3">
        <v>0.43695350501989916</v>
      </c>
      <c r="F34" s="3">
        <v>0.64633715145709925</v>
      </c>
      <c r="G34" s="3">
        <v>0.52658481283732739</v>
      </c>
      <c r="H34" s="3">
        <v>0.60844814256397761</v>
      </c>
      <c r="I34" s="3">
        <v>0.5572744145145192</v>
      </c>
      <c r="J34" s="3">
        <v>0.94487944470456053</v>
      </c>
      <c r="K34" s="3">
        <v>0.93319985695305974</v>
      </c>
      <c r="L34" s="3">
        <v>0.95502246300000004</v>
      </c>
      <c r="M34" s="3">
        <v>0.87371822905033536</v>
      </c>
      <c r="N34" s="3">
        <v>1.0533607786121557</v>
      </c>
      <c r="O34" s="3">
        <v>2.1789416797594496</v>
      </c>
      <c r="P34" s="3">
        <v>3.1158793031171861</v>
      </c>
      <c r="Q34" s="3">
        <v>1.0332929663307011</v>
      </c>
      <c r="R34" s="3">
        <v>0.5082018879339234</v>
      </c>
      <c r="S34" s="3">
        <v>0.56943299999999963</v>
      </c>
      <c r="T34" s="3">
        <v>0.54624199999999989</v>
      </c>
      <c r="V34" s="3">
        <f>MIN(A34:T34)</f>
        <v>0.43695350501989916</v>
      </c>
      <c r="W34" s="3">
        <f>MAX(A34:T34)</f>
        <v>3.1158793031171861</v>
      </c>
      <c r="X34" s="3">
        <v>0.31</v>
      </c>
      <c r="Z34" s="3">
        <f t="shared" si="0"/>
        <v>0.13545558655616874</v>
      </c>
      <c r="AA34" s="3">
        <f t="shared" si="1"/>
        <v>0.96592258396632769</v>
      </c>
      <c r="AB34" s="3">
        <f t="shared" si="2"/>
        <v>0.83046699741015895</v>
      </c>
    </row>
    <row r="35" spans="1:28" x14ac:dyDescent="0.25">
      <c r="A35" s="3" t="s">
        <v>7</v>
      </c>
      <c r="B35" s="3">
        <v>1.2033445799509601</v>
      </c>
      <c r="C35" s="3">
        <v>1.2019254639359156</v>
      </c>
      <c r="D35" s="3">
        <v>0.96928484336467058</v>
      </c>
      <c r="E35" s="3">
        <v>0.94302622032438332</v>
      </c>
      <c r="F35" s="3">
        <v>0.72079334637679127</v>
      </c>
      <c r="G35" s="3">
        <v>0.67971803381519091</v>
      </c>
      <c r="H35" s="3">
        <v>0.40639041876037174</v>
      </c>
      <c r="I35" s="3">
        <v>0.9881595137402055</v>
      </c>
      <c r="J35" s="3">
        <v>1.0714009000369895</v>
      </c>
      <c r="K35" s="3">
        <v>1.6600667656574752</v>
      </c>
      <c r="L35" s="3">
        <v>1.8082866999999998</v>
      </c>
      <c r="M35" s="3">
        <v>1.7246509558823786</v>
      </c>
      <c r="N35" s="3">
        <v>2.0871633135559065</v>
      </c>
      <c r="O35" s="3">
        <v>2.1210136445393379</v>
      </c>
      <c r="P35" s="3">
        <v>2.1057271147817636</v>
      </c>
      <c r="Q35" s="3">
        <v>2.3117856777723267</v>
      </c>
      <c r="R35" s="3">
        <v>1.7097158240596659</v>
      </c>
      <c r="S35" s="3">
        <v>1.1066160000000003</v>
      </c>
      <c r="T35" s="3">
        <v>0.85700300000000018</v>
      </c>
      <c r="V35" s="3">
        <f>MIN(A35:T35)</f>
        <v>0.40639041876037174</v>
      </c>
      <c r="W35" s="3">
        <f>MAX(A35:T35)</f>
        <v>2.3117856777723267</v>
      </c>
      <c r="X35" s="3">
        <v>0.27</v>
      </c>
      <c r="Z35" s="3">
        <f t="shared" si="0"/>
        <v>0.10972541306530038</v>
      </c>
      <c r="AA35" s="3">
        <f t="shared" si="1"/>
        <v>0.62418213299852821</v>
      </c>
      <c r="AB35" s="3">
        <f t="shared" si="2"/>
        <v>0.51445671993322784</v>
      </c>
    </row>
    <row r="36" spans="1:28" x14ac:dyDescent="0.25">
      <c r="A36" s="3" t="s">
        <v>8</v>
      </c>
      <c r="B36" s="3">
        <v>-0.37390561506301934</v>
      </c>
      <c r="C36" s="3">
        <v>-0.31699685363835162</v>
      </c>
      <c r="D36" s="3">
        <v>-0.46148893140313119</v>
      </c>
      <c r="E36" s="3">
        <v>-0.36416022458362063</v>
      </c>
      <c r="F36" s="3">
        <v>-0.51880658046605799</v>
      </c>
      <c r="G36" s="3">
        <v>-0.63057675163640248</v>
      </c>
      <c r="H36" s="3">
        <v>-0.60399615211399471</v>
      </c>
      <c r="I36" s="3">
        <v>-0.56694535205829011</v>
      </c>
      <c r="J36" s="3">
        <v>-0.33165574902099815</v>
      </c>
      <c r="K36" s="3">
        <v>-4.3217313945742575E-2</v>
      </c>
      <c r="L36" s="3">
        <v>-0.11054092400000004</v>
      </c>
      <c r="M36" s="3">
        <v>-0.12370258007581292</v>
      </c>
      <c r="N36" s="3">
        <v>-0.23316813335927389</v>
      </c>
      <c r="O36" s="3">
        <v>-0.21739672917349129</v>
      </c>
      <c r="P36" s="3">
        <v>0.56282607160831333</v>
      </c>
      <c r="Q36" s="3">
        <v>0.59216248820371797</v>
      </c>
      <c r="R36" s="3">
        <v>0.6601881160593015</v>
      </c>
      <c r="S36" s="3">
        <v>0.71316599999999997</v>
      </c>
      <c r="T36" s="3">
        <v>0.69533099999999992</v>
      </c>
      <c r="V36" s="3">
        <f>MIN(A36:T36)</f>
        <v>-0.63057675163640248</v>
      </c>
      <c r="W36" s="3">
        <f>MAX(A36:T36)</f>
        <v>0.71316599999999997</v>
      </c>
      <c r="X36" s="3">
        <v>0.28000000000000003</v>
      </c>
      <c r="Z36" s="3">
        <f t="shared" si="0"/>
        <v>-0.17656149045819272</v>
      </c>
      <c r="AA36" s="3">
        <f t="shared" si="1"/>
        <v>0.19968648</v>
      </c>
      <c r="AB36" s="3">
        <f t="shared" si="2"/>
        <v>0.37624797045819269</v>
      </c>
    </row>
    <row r="37" spans="1:28" x14ac:dyDescent="0.25">
      <c r="A37" s="3" t="s">
        <v>9</v>
      </c>
      <c r="B37" s="3">
        <v>-1.9416340914218178</v>
      </c>
      <c r="C37" s="3">
        <v>-1.7296084868508865</v>
      </c>
      <c r="D37" s="3">
        <v>-1.7135710952643546</v>
      </c>
      <c r="E37" s="3">
        <v>-1.3823492641593438</v>
      </c>
      <c r="F37" s="3">
        <v>-1.4426054693916779</v>
      </c>
      <c r="G37" s="3">
        <v>-1.4500052305666422</v>
      </c>
      <c r="H37" s="3">
        <v>-1.4890976737985451</v>
      </c>
      <c r="I37" s="3">
        <v>-1.3417061517113416</v>
      </c>
      <c r="J37" s="3">
        <v>-1.3115421752654566</v>
      </c>
      <c r="K37" s="3">
        <v>-1.2133642312160076</v>
      </c>
      <c r="L37" s="3">
        <v>-1.2014763899999998</v>
      </c>
      <c r="M37" s="3">
        <v>-1.2550206457843327</v>
      </c>
      <c r="N37" s="3">
        <v>-1.2450980987286142</v>
      </c>
      <c r="O37" s="3">
        <v>-1.2647776025138446</v>
      </c>
      <c r="P37" s="3">
        <v>-1.2086597676954414</v>
      </c>
      <c r="Q37" s="3">
        <v>-1.2236851529717763</v>
      </c>
      <c r="R37" s="3">
        <v>-1.2824794104371762</v>
      </c>
      <c r="S37" s="3">
        <v>-1.305523</v>
      </c>
      <c r="T37" s="3">
        <v>-1.2929890000000002</v>
      </c>
      <c r="V37" s="3">
        <f>MIN(A37:T37)</f>
        <v>-1.9416340914218178</v>
      </c>
      <c r="W37" s="3">
        <f>MAX(A37:T37)</f>
        <v>-1.2014763899999998</v>
      </c>
      <c r="X37" s="3">
        <v>0.4</v>
      </c>
      <c r="Z37" s="3">
        <f t="shared" si="0"/>
        <v>-0.7766536365687271</v>
      </c>
      <c r="AA37" s="3">
        <f t="shared" si="1"/>
        <v>-0.48059055599999995</v>
      </c>
      <c r="AB37" s="3">
        <f t="shared" si="2"/>
        <v>0.29606308056872715</v>
      </c>
    </row>
    <row r="38" spans="1:28" x14ac:dyDescent="0.25">
      <c r="A38" s="3" t="s">
        <v>10</v>
      </c>
      <c r="B38" s="3">
        <v>0.83111270676577975</v>
      </c>
      <c r="C38" s="3">
        <v>1.6128958199011612</v>
      </c>
      <c r="D38" s="3">
        <v>0.34097997213187181</v>
      </c>
      <c r="E38" s="3">
        <v>0.67197646016934343</v>
      </c>
      <c r="F38" s="3">
        <v>1.2057266829717195</v>
      </c>
      <c r="G38" s="3">
        <v>0.58287865020569818</v>
      </c>
      <c r="H38" s="3">
        <v>0.94233365990616935</v>
      </c>
      <c r="I38" s="3">
        <v>0.87844721115257762</v>
      </c>
      <c r="J38" s="3">
        <v>0.69734713161694328</v>
      </c>
      <c r="K38" s="3">
        <v>0.53377027411795064</v>
      </c>
      <c r="L38" s="3">
        <v>0.542938425</v>
      </c>
      <c r="M38" s="3">
        <v>0.8934383787137401</v>
      </c>
      <c r="N38" s="3">
        <v>0.85322920402501889</v>
      </c>
      <c r="O38" s="3">
        <v>0.89895968457400777</v>
      </c>
      <c r="P38" s="3">
        <v>1.2351624395105176</v>
      </c>
      <c r="Q38" s="3">
        <v>1.2102887276483232</v>
      </c>
      <c r="R38" s="3">
        <v>1.2142389767005657</v>
      </c>
      <c r="S38" s="3">
        <v>1.4833050000000001</v>
      </c>
      <c r="T38" s="3">
        <v>1.480227</v>
      </c>
      <c r="V38" s="3">
        <f>MIN(A38:T38)</f>
        <v>0.34097997213187181</v>
      </c>
      <c r="W38" s="3">
        <f>MAX(A38:T38)</f>
        <v>1.6128958199011612</v>
      </c>
      <c r="X38" s="3">
        <v>0.36</v>
      </c>
      <c r="Z38" s="3">
        <f t="shared" si="0"/>
        <v>0.12275278996747385</v>
      </c>
      <c r="AA38" s="3">
        <f t="shared" si="1"/>
        <v>0.58064249516441802</v>
      </c>
      <c r="AB38" s="3">
        <f t="shared" si="2"/>
        <v>0.45788970519694416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ColWidth="10.7109375" defaultRowHeight="15" customHeight="1" x14ac:dyDescent="0.25"/>
  <cols>
    <col min="1" max="16384" width="10.7109375" style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workbookViewId="0"/>
  </sheetViews>
  <sheetFormatPr defaultRowHeight="15" x14ac:dyDescent="0.25"/>
  <cols>
    <col min="1" max="16384" width="9.140625" style="3"/>
  </cols>
  <sheetData>
    <row r="1" spans="1:13" x14ac:dyDescent="0.25">
      <c r="A1" s="3" t="s">
        <v>0</v>
      </c>
    </row>
    <row r="2" spans="1:13" x14ac:dyDescent="0.25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3" x14ac:dyDescent="0.25">
      <c r="A3" s="4" t="s">
        <v>11</v>
      </c>
      <c r="B3" s="3">
        <v>0.81073900222761974</v>
      </c>
      <c r="C3" s="3">
        <v>0.54320812643780603</v>
      </c>
      <c r="D3" s="3">
        <v>0.69123907594489631</v>
      </c>
      <c r="E3" s="3">
        <v>0.37313193026868618</v>
      </c>
      <c r="F3" s="3">
        <v>0.92424980006758417</v>
      </c>
      <c r="G3" s="3">
        <v>1.3368233434123438</v>
      </c>
      <c r="H3" s="3">
        <v>1.2512663186122874</v>
      </c>
      <c r="I3" s="3">
        <v>1.5223255523942425</v>
      </c>
      <c r="J3" s="3">
        <v>0.49200411830151619</v>
      </c>
      <c r="K3" s="3">
        <v>0.41560837582296539</v>
      </c>
    </row>
    <row r="4" spans="1:13" x14ac:dyDescent="0.25">
      <c r="A4" s="4" t="s">
        <v>12</v>
      </c>
      <c r="B4" s="3">
        <v>1.3058337847018961</v>
      </c>
      <c r="C4" s="3">
        <v>0.97007954425024256</v>
      </c>
      <c r="D4" s="3">
        <v>1.1133458606829962</v>
      </c>
      <c r="E4" s="3">
        <v>0.88815835658109932</v>
      </c>
      <c r="F4" s="3">
        <v>1.5719677284929932</v>
      </c>
      <c r="G4" s="3">
        <v>1.8671005631294637</v>
      </c>
      <c r="H4" s="3">
        <v>1.5492226421950557</v>
      </c>
      <c r="I4" s="3">
        <v>2.4120527899108115</v>
      </c>
      <c r="J4" s="3">
        <v>0.86850070947448244</v>
      </c>
      <c r="K4" s="3">
        <v>0.77339391449788875</v>
      </c>
    </row>
    <row r="5" spans="1:13" x14ac:dyDescent="0.25">
      <c r="A5" s="4" t="s">
        <v>13</v>
      </c>
      <c r="B5" s="3">
        <v>1.7877316541121975</v>
      </c>
      <c r="C5" s="3">
        <v>2.1762714069579117</v>
      </c>
      <c r="D5" s="3">
        <v>1.8416729719256206</v>
      </c>
      <c r="E5" s="3">
        <v>1.2875352543716154</v>
      </c>
      <c r="F5" s="3">
        <v>2.3582940772330776</v>
      </c>
      <c r="G5" s="3">
        <v>3.5623391075727033</v>
      </c>
      <c r="H5" s="3">
        <v>2.7202826623316483</v>
      </c>
      <c r="I5" s="3">
        <v>3.5233331619298198</v>
      </c>
      <c r="J5" s="3">
        <v>1.504603294498057</v>
      </c>
      <c r="K5" s="3">
        <v>0.94120319813489162</v>
      </c>
    </row>
    <row r="6" spans="1:13" x14ac:dyDescent="0.25">
      <c r="A6" s="4" t="s">
        <v>14</v>
      </c>
      <c r="B6" s="3">
        <v>2.0650838127068045</v>
      </c>
      <c r="C6" s="3">
        <v>1.7063605153528858</v>
      </c>
      <c r="D6" s="3">
        <v>1.7738939489348444</v>
      </c>
      <c r="E6" s="3">
        <v>1.1065797849874706</v>
      </c>
      <c r="F6" s="3">
        <v>1.6934476168762904</v>
      </c>
      <c r="G6" s="3">
        <v>2.8158529061977422</v>
      </c>
      <c r="H6" s="3">
        <v>2.7799262864772465</v>
      </c>
      <c r="I6" s="3">
        <v>3.2038287408793722</v>
      </c>
      <c r="J6" s="3">
        <v>1.356230000141136</v>
      </c>
      <c r="K6" s="3">
        <v>0.93936457470995938</v>
      </c>
    </row>
    <row r="9" spans="1:13" x14ac:dyDescent="0.25">
      <c r="A9" s="5" t="s">
        <v>15</v>
      </c>
    </row>
    <row r="10" spans="1:13" x14ac:dyDescent="0.25"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</row>
    <row r="11" spans="1:13" x14ac:dyDescent="0.25">
      <c r="A11" s="4" t="s">
        <v>11</v>
      </c>
      <c r="B11" s="3">
        <v>0.27632271820133075</v>
      </c>
      <c r="C11" s="3">
        <v>0.27684223419820803</v>
      </c>
      <c r="D11" s="3">
        <v>0.23491518253903154</v>
      </c>
      <c r="E11" s="3">
        <v>0.40647154530591689</v>
      </c>
      <c r="F11" s="3">
        <v>0.62577612854849296</v>
      </c>
      <c r="G11" s="3">
        <v>0.66230802979997272</v>
      </c>
      <c r="H11" s="3">
        <v>0.62859539698248912</v>
      </c>
      <c r="I11" s="3">
        <v>0.66357198410675278</v>
      </c>
      <c r="J11" s="3">
        <v>0.27140251228792417</v>
      </c>
      <c r="K11" s="3">
        <v>0.49093276055476665</v>
      </c>
      <c r="M11" s="3">
        <f t="shared" ref="M11:M14" si="0">AVERAGE(B11:K11)</f>
        <v>0.45371384925248853</v>
      </c>
    </row>
    <row r="12" spans="1:13" x14ac:dyDescent="0.25">
      <c r="A12" s="4" t="s">
        <v>12</v>
      </c>
      <c r="B12" s="3">
        <v>0.55265165730685073</v>
      </c>
      <c r="C12" s="3">
        <v>0.40485077019231802</v>
      </c>
      <c r="D12" s="3">
        <v>0.40654300761722229</v>
      </c>
      <c r="E12" s="3">
        <v>0.42308214005361738</v>
      </c>
      <c r="F12" s="3">
        <v>0.89775953658231922</v>
      </c>
      <c r="G12" s="3">
        <v>0.8003637556849057</v>
      </c>
      <c r="H12" s="3">
        <v>0.65807431367531655</v>
      </c>
      <c r="I12" s="3">
        <v>1.0540639875617859</v>
      </c>
      <c r="J12" s="3">
        <v>0.40842021900707481</v>
      </c>
      <c r="K12" s="3">
        <v>0.87454093179703818</v>
      </c>
      <c r="M12" s="3">
        <f t="shared" si="0"/>
        <v>0.64803503194784495</v>
      </c>
    </row>
    <row r="13" spans="1:13" x14ac:dyDescent="0.25">
      <c r="A13" s="4" t="s">
        <v>13</v>
      </c>
      <c r="B13" s="3">
        <v>0.63713590667748055</v>
      </c>
      <c r="C13" s="3">
        <v>0.52832782765536912</v>
      </c>
      <c r="D13" s="3">
        <v>0.38769273929739756</v>
      </c>
      <c r="E13" s="3">
        <v>0.68666035883742671</v>
      </c>
      <c r="F13" s="3">
        <v>1.0650990463696461</v>
      </c>
      <c r="G13" s="3">
        <v>1.1652483000013789</v>
      </c>
      <c r="H13" s="3">
        <v>1.2890873780641265</v>
      </c>
      <c r="I13" s="3">
        <v>1.0114804044228389</v>
      </c>
      <c r="J13" s="3">
        <v>0.66628977970682446</v>
      </c>
      <c r="K13" s="3">
        <v>0.92838543831412634</v>
      </c>
      <c r="M13" s="3">
        <f t="shared" si="0"/>
        <v>0.83654071793466156</v>
      </c>
    </row>
    <row r="14" spans="1:13" x14ac:dyDescent="0.25">
      <c r="A14" s="4" t="s">
        <v>14</v>
      </c>
      <c r="B14" s="3">
        <v>0.67455012100708278</v>
      </c>
      <c r="C14" s="3">
        <v>0.42388776924903399</v>
      </c>
      <c r="D14" s="3">
        <v>0.19404274376722414</v>
      </c>
      <c r="E14" s="3">
        <v>0.63809835404040705</v>
      </c>
      <c r="F14" s="3">
        <v>0.65105056587137433</v>
      </c>
      <c r="G14" s="3">
        <v>1.0980302494526073</v>
      </c>
      <c r="H14" s="3">
        <v>1.4491740608252659</v>
      </c>
      <c r="I14" s="3">
        <v>0.83636506980746139</v>
      </c>
      <c r="J14" s="3">
        <v>0.58469082378308579</v>
      </c>
      <c r="K14" s="3">
        <v>0.82869684498829554</v>
      </c>
      <c r="M14" s="3">
        <f t="shared" si="0"/>
        <v>0.73785866027918368</v>
      </c>
    </row>
    <row r="16" spans="1:13" x14ac:dyDescent="0.25">
      <c r="A16" s="5" t="s">
        <v>16</v>
      </c>
    </row>
    <row r="18" spans="1:13" x14ac:dyDescent="0.25">
      <c r="B18" s="6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6</v>
      </c>
      <c r="H18" s="6" t="s">
        <v>7</v>
      </c>
      <c r="I18" s="6" t="s">
        <v>8</v>
      </c>
      <c r="J18" s="6" t="s">
        <v>9</v>
      </c>
      <c r="K18" s="6" t="s">
        <v>10</v>
      </c>
    </row>
    <row r="19" spans="1:13" x14ac:dyDescent="0.25">
      <c r="B19" s="6">
        <v>0.28999999999999998</v>
      </c>
      <c r="C19" s="6">
        <v>0.46</v>
      </c>
      <c r="D19" s="6">
        <v>0.37</v>
      </c>
      <c r="E19" s="6">
        <v>0.4</v>
      </c>
      <c r="F19" s="6">
        <v>0.48</v>
      </c>
      <c r="G19" s="6">
        <v>0.31</v>
      </c>
      <c r="H19" s="6">
        <v>0.27</v>
      </c>
      <c r="I19" s="6">
        <v>0.28000000000000003</v>
      </c>
      <c r="J19" s="6">
        <v>0.4</v>
      </c>
      <c r="K19" s="6">
        <v>0.36</v>
      </c>
    </row>
    <row r="21" spans="1:13" x14ac:dyDescent="0.25">
      <c r="A21" s="3" t="s">
        <v>17</v>
      </c>
    </row>
    <row r="23" spans="1:13" x14ac:dyDescent="0.25">
      <c r="B23" s="3" t="s">
        <v>1</v>
      </c>
      <c r="C23" s="3" t="s">
        <v>2</v>
      </c>
      <c r="D23" s="3" t="s">
        <v>3</v>
      </c>
      <c r="E23" s="3" t="s">
        <v>4</v>
      </c>
      <c r="F23" s="3" t="s">
        <v>5</v>
      </c>
      <c r="G23" s="3" t="s">
        <v>6</v>
      </c>
      <c r="H23" s="3" t="s">
        <v>7</v>
      </c>
      <c r="I23" s="3" t="s">
        <v>8</v>
      </c>
      <c r="J23" s="3" t="s">
        <v>9</v>
      </c>
      <c r="K23" s="3" t="s">
        <v>10</v>
      </c>
    </row>
    <row r="24" spans="1:13" x14ac:dyDescent="0.25">
      <c r="A24" s="4" t="s">
        <v>11</v>
      </c>
      <c r="B24" s="3">
        <f>B11*$B$19</f>
        <v>8.0133588278385917E-2</v>
      </c>
      <c r="C24" s="3">
        <f>C11*$C$19</f>
        <v>0.12734742773117569</v>
      </c>
      <c r="D24" s="3">
        <f>D11*$D$19</f>
        <v>8.6918617539441675E-2</v>
      </c>
      <c r="E24" s="3">
        <f>E11*$E$19</f>
        <v>0.16258861812236677</v>
      </c>
      <c r="F24" s="3">
        <f>F11*$F$19</f>
        <v>0.3003725417032766</v>
      </c>
      <c r="G24" s="3">
        <f>G11*$G$19</f>
        <v>0.20531548923799153</v>
      </c>
      <c r="H24" s="3">
        <f>H11*$H$19</f>
        <v>0.16972075718527208</v>
      </c>
      <c r="I24" s="3">
        <f>I11*$I$19</f>
        <v>0.18580015554989079</v>
      </c>
      <c r="J24" s="3">
        <f>J11*$J$19</f>
        <v>0.10856100491516968</v>
      </c>
      <c r="K24" s="3">
        <f>K11*$K$19</f>
        <v>0.17673579379971599</v>
      </c>
      <c r="M24" s="3">
        <f>AVERAGE(B24:K24)</f>
        <v>0.16034939940626869</v>
      </c>
    </row>
    <row r="25" spans="1:13" x14ac:dyDescent="0.25">
      <c r="A25" s="4" t="s">
        <v>12</v>
      </c>
      <c r="B25" s="3">
        <f t="shared" ref="B25:B27" si="1">B12*$B$19</f>
        <v>0.1602689806189867</v>
      </c>
      <c r="C25" s="3">
        <f t="shared" ref="C25:C27" si="2">C12*$C$19</f>
        <v>0.18623135428846629</v>
      </c>
      <c r="D25" s="3">
        <f t="shared" ref="D25:D27" si="3">D12*$D$19</f>
        <v>0.15042091281837225</v>
      </c>
      <c r="E25" s="3">
        <f t="shared" ref="E25:E27" si="4">E12*$E$19</f>
        <v>0.16923285602144697</v>
      </c>
      <c r="F25" s="3">
        <f t="shared" ref="F25:F27" si="5">F12*$F$19</f>
        <v>0.43092457755951319</v>
      </c>
      <c r="G25" s="3">
        <f t="shared" ref="G25:G27" si="6">G12*$G$19</f>
        <v>0.24811276426232076</v>
      </c>
      <c r="H25" s="3">
        <f t="shared" ref="H25:H27" si="7">H12*$H$19</f>
        <v>0.17768006469233549</v>
      </c>
      <c r="I25" s="3">
        <f t="shared" ref="I25:I27" si="8">I12*$I$19</f>
        <v>0.29513791651730009</v>
      </c>
      <c r="J25" s="3">
        <f t="shared" ref="J25:J27" si="9">J12*$J$19</f>
        <v>0.16336808760282995</v>
      </c>
      <c r="K25" s="3">
        <f t="shared" ref="K25:K27" si="10">K12*$K$19</f>
        <v>0.31483473544693374</v>
      </c>
      <c r="M25" s="3">
        <f t="shared" ref="M25:M27" si="11">AVERAGE(B25:K25)</f>
        <v>0.22962122498285056</v>
      </c>
    </row>
    <row r="26" spans="1:13" x14ac:dyDescent="0.25">
      <c r="A26" s="4" t="s">
        <v>13</v>
      </c>
      <c r="B26" s="3">
        <f t="shared" si="1"/>
        <v>0.18476941293646934</v>
      </c>
      <c r="C26" s="3">
        <f t="shared" si="2"/>
        <v>0.24303080072146982</v>
      </c>
      <c r="D26" s="3">
        <f t="shared" si="3"/>
        <v>0.14344631354003709</v>
      </c>
      <c r="E26" s="3">
        <f t="shared" si="4"/>
        <v>0.27466414353497071</v>
      </c>
      <c r="F26" s="3">
        <f t="shared" si="5"/>
        <v>0.51124754225743008</v>
      </c>
      <c r="G26" s="3">
        <f t="shared" si="6"/>
        <v>0.36122697300042744</v>
      </c>
      <c r="H26" s="3">
        <f t="shared" si="7"/>
        <v>0.34805359207731418</v>
      </c>
      <c r="I26" s="3">
        <f t="shared" si="8"/>
        <v>0.28321451323839492</v>
      </c>
      <c r="J26" s="3">
        <f t="shared" si="9"/>
        <v>0.26651591188272977</v>
      </c>
      <c r="K26" s="3">
        <f t="shared" si="10"/>
        <v>0.33421875779308546</v>
      </c>
      <c r="M26" s="3">
        <f t="shared" si="11"/>
        <v>0.29503879609823291</v>
      </c>
    </row>
    <row r="27" spans="1:13" x14ac:dyDescent="0.25">
      <c r="A27" s="4" t="s">
        <v>14</v>
      </c>
      <c r="B27" s="3">
        <f t="shared" si="1"/>
        <v>0.19561953509205399</v>
      </c>
      <c r="C27" s="3">
        <f t="shared" si="2"/>
        <v>0.19498837385455564</v>
      </c>
      <c r="D27" s="3">
        <f t="shared" si="3"/>
        <v>7.1795815193872931E-2</v>
      </c>
      <c r="E27" s="3">
        <f t="shared" si="4"/>
        <v>0.25523934161616285</v>
      </c>
      <c r="F27" s="3">
        <f t="shared" si="5"/>
        <v>0.31250427161825967</v>
      </c>
      <c r="G27" s="3">
        <f t="shared" si="6"/>
        <v>0.34038937733030827</v>
      </c>
      <c r="H27" s="3">
        <f t="shared" si="7"/>
        <v>0.39127699642282182</v>
      </c>
      <c r="I27" s="3">
        <f t="shared" si="8"/>
        <v>0.2341822195460892</v>
      </c>
      <c r="J27" s="3">
        <f t="shared" si="9"/>
        <v>0.23387632951323434</v>
      </c>
      <c r="K27" s="3">
        <f t="shared" si="10"/>
        <v>0.29833086419578636</v>
      </c>
      <c r="M27" s="3">
        <f t="shared" si="11"/>
        <v>0.25282031243831454</v>
      </c>
    </row>
    <row r="37" spans="1:11" x14ac:dyDescent="0.25">
      <c r="B37" s="3" t="s">
        <v>1</v>
      </c>
      <c r="C37" s="3" t="s">
        <v>2</v>
      </c>
      <c r="D37" s="3" t="s">
        <v>3</v>
      </c>
      <c r="E37" s="3" t="s">
        <v>4</v>
      </c>
      <c r="F37" s="3" t="s">
        <v>5</v>
      </c>
      <c r="G37" s="3" t="s">
        <v>6</v>
      </c>
      <c r="H37" s="3" t="s">
        <v>7</v>
      </c>
      <c r="I37" s="3" t="s">
        <v>8</v>
      </c>
      <c r="J37" s="3" t="s">
        <v>9</v>
      </c>
      <c r="K37" s="3" t="s">
        <v>10</v>
      </c>
    </row>
    <row r="38" spans="1:11" x14ac:dyDescent="0.25">
      <c r="A38" s="4" t="s">
        <v>11</v>
      </c>
      <c r="B38" s="3">
        <f>B3*B$19</f>
        <v>0.23511431064600971</v>
      </c>
      <c r="C38" s="3">
        <f t="shared" ref="C38:K38" si="12">C3*C$19</f>
        <v>0.24987573816139078</v>
      </c>
      <c r="D38" s="3">
        <f t="shared" si="12"/>
        <v>0.25575845809961162</v>
      </c>
      <c r="E38" s="3">
        <f t="shared" si="12"/>
        <v>0.14925277210747448</v>
      </c>
      <c r="F38" s="3">
        <f t="shared" si="12"/>
        <v>0.44363990403244041</v>
      </c>
      <c r="G38" s="3">
        <f t="shared" si="12"/>
        <v>0.41441523645782657</v>
      </c>
      <c r="H38" s="3">
        <f t="shared" si="12"/>
        <v>0.33784190602531761</v>
      </c>
      <c r="I38" s="3">
        <f t="shared" si="12"/>
        <v>0.42625115467038793</v>
      </c>
      <c r="J38" s="3">
        <f t="shared" si="12"/>
        <v>0.19680164732060648</v>
      </c>
      <c r="K38" s="3">
        <f t="shared" si="12"/>
        <v>0.14961901529626753</v>
      </c>
    </row>
    <row r="39" spans="1:11" x14ac:dyDescent="0.25">
      <c r="A39" s="4" t="s">
        <v>12</v>
      </c>
      <c r="B39" s="3">
        <f t="shared" ref="B39:K41" si="13">B4*B$19</f>
        <v>0.37869179756354987</v>
      </c>
      <c r="C39" s="3">
        <f t="shared" si="13"/>
        <v>0.4462365903551116</v>
      </c>
      <c r="D39" s="3">
        <f t="shared" si="13"/>
        <v>0.41193796845270858</v>
      </c>
      <c r="E39" s="3">
        <f t="shared" si="13"/>
        <v>0.35526334263243975</v>
      </c>
      <c r="F39" s="3">
        <f t="shared" si="13"/>
        <v>0.75454450967663667</v>
      </c>
      <c r="G39" s="3">
        <f t="shared" si="13"/>
        <v>0.57880117457013369</v>
      </c>
      <c r="H39" s="3">
        <f t="shared" si="13"/>
        <v>0.41829011339266509</v>
      </c>
      <c r="I39" s="3">
        <f t="shared" si="13"/>
        <v>0.67537478117502725</v>
      </c>
      <c r="J39" s="3">
        <f t="shared" si="13"/>
        <v>0.34740028378979299</v>
      </c>
      <c r="K39" s="3">
        <f t="shared" si="13"/>
        <v>0.27842180921923992</v>
      </c>
    </row>
    <row r="40" spans="1:11" x14ac:dyDescent="0.25">
      <c r="A40" s="4" t="s">
        <v>13</v>
      </c>
      <c r="B40" s="3">
        <f t="shared" si="13"/>
        <v>0.51844217969253725</v>
      </c>
      <c r="C40" s="3">
        <f t="shared" si="13"/>
        <v>1.0010848472006395</v>
      </c>
      <c r="D40" s="3">
        <f t="shared" si="13"/>
        <v>0.68141899961247965</v>
      </c>
      <c r="E40" s="3">
        <f t="shared" si="13"/>
        <v>0.51501410174864615</v>
      </c>
      <c r="F40" s="3">
        <f t="shared" si="13"/>
        <v>1.1319811570718772</v>
      </c>
      <c r="G40" s="3">
        <f t="shared" si="13"/>
        <v>1.104325123347538</v>
      </c>
      <c r="H40" s="3">
        <f t="shared" si="13"/>
        <v>0.73447631882954512</v>
      </c>
      <c r="I40" s="3">
        <f t="shared" si="13"/>
        <v>0.98653328534034967</v>
      </c>
      <c r="J40" s="3">
        <f t="shared" si="13"/>
        <v>0.60184131779922279</v>
      </c>
      <c r="K40" s="3">
        <f t="shared" si="13"/>
        <v>0.33883315132856096</v>
      </c>
    </row>
    <row r="41" spans="1:11" x14ac:dyDescent="0.25">
      <c r="A41" s="4" t="s">
        <v>14</v>
      </c>
      <c r="B41" s="3">
        <f t="shared" si="13"/>
        <v>0.59887430568497324</v>
      </c>
      <c r="C41" s="3">
        <f t="shared" si="13"/>
        <v>0.78492583706232755</v>
      </c>
      <c r="D41" s="3">
        <f t="shared" si="13"/>
        <v>0.65634076110589246</v>
      </c>
      <c r="E41" s="3">
        <f t="shared" si="13"/>
        <v>0.44263191399498825</v>
      </c>
      <c r="F41" s="3">
        <f t="shared" si="13"/>
        <v>0.81285485610061936</v>
      </c>
      <c r="G41" s="3">
        <f t="shared" si="13"/>
        <v>0.87291440092130013</v>
      </c>
      <c r="H41" s="3">
        <f t="shared" si="13"/>
        <v>0.75058009734885656</v>
      </c>
      <c r="I41" s="3">
        <f t="shared" si="13"/>
        <v>0.89707204744622426</v>
      </c>
      <c r="J41" s="3">
        <f t="shared" si="13"/>
        <v>0.54249200005645448</v>
      </c>
      <c r="K41" s="3">
        <f t="shared" si="13"/>
        <v>0.33817124689558536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GridLines="0" workbookViewId="0"/>
  </sheetViews>
  <sheetFormatPr defaultRowHeight="15" x14ac:dyDescent="0.25"/>
  <cols>
    <col min="1" max="16384" width="9.140625" style="3"/>
  </cols>
  <sheetData>
    <row r="1" spans="1:18" x14ac:dyDescent="0.25">
      <c r="A1" s="3" t="s">
        <v>0</v>
      </c>
    </row>
    <row r="2" spans="1:18" x14ac:dyDescent="0.25"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3" t="s">
        <v>30</v>
      </c>
      <c r="O2" s="3" t="s">
        <v>31</v>
      </c>
      <c r="P2" s="3" t="s">
        <v>32</v>
      </c>
    </row>
    <row r="3" spans="1:18" x14ac:dyDescent="0.25">
      <c r="A3" s="4" t="s">
        <v>11</v>
      </c>
      <c r="B3" s="3">
        <v>0.41157808114267824</v>
      </c>
      <c r="C3" s="3">
        <v>0.65601845697690575</v>
      </c>
      <c r="D3" s="3">
        <v>0.36712327180849919</v>
      </c>
      <c r="E3" s="3">
        <v>0.59561133475814931</v>
      </c>
      <c r="F3" s="3">
        <v>0.69194955519820422</v>
      </c>
      <c r="G3" s="3">
        <v>0.4418292598460376</v>
      </c>
      <c r="H3" s="3">
        <v>0.54918169262333338</v>
      </c>
      <c r="I3" s="3">
        <v>0.71752523581838246</v>
      </c>
      <c r="J3" s="3">
        <v>0.50686127135354386</v>
      </c>
      <c r="K3" s="3">
        <v>0.8380778863232089</v>
      </c>
      <c r="L3" s="3">
        <v>0.82133277955230966</v>
      </c>
      <c r="M3" s="3">
        <v>0.23228258881128114</v>
      </c>
      <c r="N3" s="3">
        <v>0.63497127895570327</v>
      </c>
      <c r="O3" s="3">
        <v>0.36142573472082906</v>
      </c>
      <c r="P3" s="3">
        <v>0.44586041687726696</v>
      </c>
    </row>
    <row r="4" spans="1:18" x14ac:dyDescent="0.25">
      <c r="A4" s="4" t="s">
        <v>12</v>
      </c>
      <c r="B4" s="3">
        <v>0.77709423532910782</v>
      </c>
      <c r="C4" s="3">
        <v>0.98402953503922952</v>
      </c>
      <c r="D4" s="3">
        <v>0.8794132045010532</v>
      </c>
      <c r="E4" s="3">
        <v>0.87109819903023322</v>
      </c>
      <c r="F4" s="3">
        <v>0.92139041798015719</v>
      </c>
      <c r="G4" s="3">
        <v>0.73209353078019024</v>
      </c>
      <c r="H4" s="3">
        <v>1.0080566194540437</v>
      </c>
      <c r="I4" s="3">
        <v>1.2103969124407685</v>
      </c>
      <c r="J4" s="3">
        <v>0.86808922423827806</v>
      </c>
      <c r="K4" s="3">
        <v>1.5271311628165094</v>
      </c>
      <c r="L4" s="3">
        <v>1.3771385891561254</v>
      </c>
      <c r="M4" s="3">
        <v>0.34098132452330648</v>
      </c>
      <c r="N4" s="3">
        <v>1.0811171750646293</v>
      </c>
      <c r="O4" s="3">
        <v>0.66720451179383389</v>
      </c>
      <c r="P4" s="3">
        <v>0.65989739559804539</v>
      </c>
    </row>
    <row r="5" spans="1:18" x14ac:dyDescent="0.25">
      <c r="A5" s="4" t="s">
        <v>13</v>
      </c>
      <c r="B5" s="3">
        <v>0.91019977185075884</v>
      </c>
      <c r="C5" s="3">
        <v>1.7029209738541582</v>
      </c>
      <c r="D5" s="3">
        <v>1.9221055469501169</v>
      </c>
      <c r="E5" s="3">
        <v>1.6534844322333506</v>
      </c>
      <c r="F5" s="3">
        <v>1.3811757069913955</v>
      </c>
      <c r="G5" s="3">
        <v>0.89349537511304411</v>
      </c>
      <c r="H5" s="3">
        <v>1.3192156949034657</v>
      </c>
      <c r="I5" s="3">
        <v>1.4085852889160713</v>
      </c>
      <c r="J5" s="3">
        <v>1.2086799369479038</v>
      </c>
      <c r="K5" s="3">
        <v>1.2444294372810498</v>
      </c>
      <c r="L5" s="3">
        <v>1.8015740397757383</v>
      </c>
      <c r="M5" s="3">
        <v>0.44274570125657053</v>
      </c>
      <c r="N5" s="3">
        <v>1.4796661594641753</v>
      </c>
      <c r="O5" s="3">
        <v>0.97981073586462963</v>
      </c>
      <c r="P5" s="3">
        <v>1.6771780959083362</v>
      </c>
    </row>
    <row r="6" spans="1:18" x14ac:dyDescent="0.25">
      <c r="A6" s="4" t="s">
        <v>14</v>
      </c>
      <c r="B6" s="3">
        <v>0.58020611381555898</v>
      </c>
      <c r="C6" s="3">
        <v>1.3558439364666823</v>
      </c>
      <c r="D6" s="3">
        <v>1.5306916043713352</v>
      </c>
      <c r="E6" s="3">
        <v>1.2436876197625777</v>
      </c>
      <c r="F6" s="3">
        <v>1.0153982177619245</v>
      </c>
      <c r="G6" s="3">
        <v>0.92413215854540653</v>
      </c>
      <c r="H6" s="3">
        <v>0.99199531675562791</v>
      </c>
      <c r="I6" s="3">
        <v>1.1322349123241771</v>
      </c>
      <c r="J6" s="3">
        <v>0.79445867645221135</v>
      </c>
      <c r="K6" s="3">
        <v>1.207147784189831</v>
      </c>
      <c r="L6" s="3">
        <v>1.3340917107711956</v>
      </c>
      <c r="M6" s="3">
        <v>0.41744849789912325</v>
      </c>
      <c r="N6" s="3">
        <v>1.1970743394332861</v>
      </c>
      <c r="O6" s="3">
        <v>0.7375915519563665</v>
      </c>
      <c r="P6" s="3">
        <v>1.6457093683593578</v>
      </c>
    </row>
    <row r="9" spans="1:18" x14ac:dyDescent="0.25">
      <c r="A9" s="5" t="s">
        <v>15</v>
      </c>
    </row>
    <row r="10" spans="1:18" x14ac:dyDescent="0.25"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23</v>
      </c>
      <c r="H10" s="3" t="s">
        <v>24</v>
      </c>
      <c r="I10" s="3" t="s">
        <v>25</v>
      </c>
      <c r="J10" s="3" t="s">
        <v>26</v>
      </c>
      <c r="K10" s="3" t="s">
        <v>27</v>
      </c>
      <c r="L10" s="3" t="s">
        <v>28</v>
      </c>
      <c r="M10" s="3" t="s">
        <v>29</v>
      </c>
      <c r="N10" s="3" t="s">
        <v>30</v>
      </c>
      <c r="O10" s="3" t="s">
        <v>31</v>
      </c>
      <c r="P10" s="3" t="s">
        <v>32</v>
      </c>
    </row>
    <row r="11" spans="1:18" x14ac:dyDescent="0.25">
      <c r="A11" s="4" t="s">
        <v>11</v>
      </c>
      <c r="B11" s="3">
        <v>0.1005979004413176</v>
      </c>
      <c r="C11" s="3">
        <v>0.30142966757512207</v>
      </c>
      <c r="D11" s="3">
        <v>0.23499410291022027</v>
      </c>
      <c r="E11" s="3">
        <v>0.1860812600550851</v>
      </c>
      <c r="F11" s="3">
        <v>0.24303593068454504</v>
      </c>
      <c r="G11" s="3">
        <v>0.18320054581849618</v>
      </c>
      <c r="H11" s="3">
        <v>0.21984287522290735</v>
      </c>
      <c r="I11" s="3">
        <v>0.42552188213080056</v>
      </c>
      <c r="J11" s="3">
        <v>0.17381068128962412</v>
      </c>
      <c r="K11" s="3">
        <v>0.81414216276399654</v>
      </c>
      <c r="L11" s="3">
        <v>0.63486333221206015</v>
      </c>
      <c r="M11" s="3">
        <v>0.21294640598531364</v>
      </c>
      <c r="N11" s="3">
        <v>0.37866911112512686</v>
      </c>
      <c r="O11" s="3">
        <v>0.14701049060433469</v>
      </c>
      <c r="P11" s="3">
        <v>0.23979959392090053</v>
      </c>
      <c r="R11" s="3">
        <f>AVERAGE(B11:P11)</f>
        <v>0.29972972951599008</v>
      </c>
    </row>
    <row r="12" spans="1:18" x14ac:dyDescent="0.25">
      <c r="A12" s="4" t="s">
        <v>12</v>
      </c>
      <c r="B12" s="3">
        <v>0.22957847777998097</v>
      </c>
      <c r="C12" s="3">
        <v>0.4299129356567879</v>
      </c>
      <c r="D12" s="3">
        <v>0.3137454286450857</v>
      </c>
      <c r="E12" s="3">
        <v>0.30719594948667273</v>
      </c>
      <c r="F12" s="3">
        <v>0.35958568291996362</v>
      </c>
      <c r="G12" s="3">
        <v>0.17454278182294175</v>
      </c>
      <c r="H12" s="3">
        <v>0.39318234630987625</v>
      </c>
      <c r="I12" s="3">
        <v>0.5936723858613735</v>
      </c>
      <c r="J12" s="3">
        <v>0.28753352876973626</v>
      </c>
      <c r="K12" s="3">
        <v>0.90996266224312883</v>
      </c>
      <c r="L12" s="3">
        <v>0.55063006117960611</v>
      </c>
      <c r="M12" s="3">
        <v>0.26604173622525917</v>
      </c>
      <c r="N12" s="3">
        <v>0.45580031153390366</v>
      </c>
      <c r="O12" s="3">
        <v>0.22058052241343151</v>
      </c>
      <c r="P12" s="3">
        <v>0.44614050829207602</v>
      </c>
      <c r="R12" s="3">
        <f t="shared" ref="R12:R14" si="0">AVERAGE(B12:P12)</f>
        <v>0.39587368794265493</v>
      </c>
    </row>
    <row r="13" spans="1:18" x14ac:dyDescent="0.25">
      <c r="A13" s="4" t="s">
        <v>13</v>
      </c>
      <c r="B13" s="3">
        <v>0.47375332425570083</v>
      </c>
      <c r="C13" s="3">
        <v>0.68833332178587292</v>
      </c>
      <c r="D13" s="3">
        <v>0.6361508961869099</v>
      </c>
      <c r="E13" s="3">
        <v>0.40063924453090644</v>
      </c>
      <c r="F13" s="3">
        <v>0.8167135068845891</v>
      </c>
      <c r="G13" s="3">
        <v>0.64980949764742968</v>
      </c>
      <c r="H13" s="3">
        <v>0.62076247741603308</v>
      </c>
      <c r="I13" s="3">
        <v>0.61751143106981365</v>
      </c>
      <c r="J13" s="3">
        <v>0.50780710066369061</v>
      </c>
      <c r="K13" s="3">
        <v>1.3605214828252918</v>
      </c>
      <c r="L13" s="3">
        <v>1.1400619263746206</v>
      </c>
      <c r="M13" s="3">
        <v>0.26762299176400794</v>
      </c>
      <c r="N13" s="3">
        <v>1.0179996105548312</v>
      </c>
      <c r="O13" s="3">
        <v>0.47875485362750148</v>
      </c>
      <c r="P13" s="3">
        <v>0.74314032684818865</v>
      </c>
      <c r="R13" s="3">
        <f t="shared" si="0"/>
        <v>0.69463879949569252</v>
      </c>
    </row>
    <row r="14" spans="1:18" x14ac:dyDescent="0.25">
      <c r="A14" s="4" t="s">
        <v>14</v>
      </c>
      <c r="B14" s="3">
        <v>0.41798533848258762</v>
      </c>
      <c r="C14" s="3">
        <v>0.40282426554160761</v>
      </c>
      <c r="D14" s="3">
        <v>0.48032919976424676</v>
      </c>
      <c r="E14" s="3">
        <v>0.28792787591849051</v>
      </c>
      <c r="F14" s="3">
        <v>0.61496748914275345</v>
      </c>
      <c r="G14" s="3">
        <v>0.47036439571937405</v>
      </c>
      <c r="H14" s="3">
        <v>0.49579163623805034</v>
      </c>
      <c r="I14" s="3">
        <v>0.51018196672700178</v>
      </c>
      <c r="J14" s="3">
        <v>0.36289492937555723</v>
      </c>
      <c r="K14" s="3">
        <v>1.0659418714372555</v>
      </c>
      <c r="L14" s="3">
        <v>1.1117409735453136</v>
      </c>
      <c r="M14" s="3">
        <v>0.29476886734437535</v>
      </c>
      <c r="N14" s="3">
        <v>0.79752172162305091</v>
      </c>
      <c r="O14" s="3">
        <v>0.41690088842497147</v>
      </c>
      <c r="P14" s="3">
        <v>0.55377450474435375</v>
      </c>
      <c r="R14" s="3">
        <f t="shared" si="0"/>
        <v>0.55226106160193267</v>
      </c>
    </row>
    <row r="16" spans="1:18" x14ac:dyDescent="0.25">
      <c r="A16" s="5" t="s">
        <v>16</v>
      </c>
    </row>
    <row r="18" spans="1:18" x14ac:dyDescent="0.25">
      <c r="B18" s="6" t="s">
        <v>18</v>
      </c>
      <c r="C18" s="6" t="s">
        <v>19</v>
      </c>
      <c r="D18" s="6" t="s">
        <v>20</v>
      </c>
      <c r="E18" s="6" t="s">
        <v>21</v>
      </c>
      <c r="F18" s="6" t="s">
        <v>22</v>
      </c>
      <c r="G18" s="6" t="s">
        <v>23</v>
      </c>
      <c r="H18" s="6" t="s">
        <v>24</v>
      </c>
      <c r="I18" s="6" t="s">
        <v>25</v>
      </c>
      <c r="J18" s="6" t="s">
        <v>26</v>
      </c>
      <c r="K18" s="6" t="s">
        <v>27</v>
      </c>
      <c r="L18" s="6" t="s">
        <v>28</v>
      </c>
      <c r="M18" s="6" t="s">
        <v>29</v>
      </c>
      <c r="N18" s="6" t="s">
        <v>30</v>
      </c>
      <c r="O18" s="6" t="s">
        <v>31</v>
      </c>
      <c r="P18" s="6" t="s">
        <v>32</v>
      </c>
    </row>
    <row r="19" spans="1:18" x14ac:dyDescent="0.25">
      <c r="B19" s="6">
        <v>0.51</v>
      </c>
      <c r="C19" s="6">
        <v>0.49</v>
      </c>
      <c r="D19" s="6">
        <v>0.5</v>
      </c>
      <c r="E19" s="6">
        <v>0.43</v>
      </c>
      <c r="F19" s="6">
        <v>0.42</v>
      </c>
      <c r="G19" s="6">
        <v>0.55000000000000004</v>
      </c>
      <c r="H19" s="6">
        <v>0.57999999999999996</v>
      </c>
      <c r="I19" s="6">
        <v>0.5</v>
      </c>
      <c r="J19" s="6">
        <v>0.45</v>
      </c>
      <c r="K19" s="6">
        <v>0.4</v>
      </c>
      <c r="L19" s="6">
        <v>0.49</v>
      </c>
      <c r="M19" s="6">
        <v>0.47</v>
      </c>
      <c r="N19" s="6">
        <v>0.43</v>
      </c>
      <c r="O19" s="6">
        <v>0.54</v>
      </c>
      <c r="P19" s="6">
        <v>0.65</v>
      </c>
    </row>
    <row r="21" spans="1:18" x14ac:dyDescent="0.25">
      <c r="A21" s="3" t="s">
        <v>17</v>
      </c>
    </row>
    <row r="23" spans="1:18" x14ac:dyDescent="0.25">
      <c r="B23" s="3" t="s">
        <v>18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23</v>
      </c>
      <c r="H23" s="3" t="s">
        <v>24</v>
      </c>
      <c r="I23" s="3" t="s">
        <v>25</v>
      </c>
      <c r="J23" s="3" t="s">
        <v>26</v>
      </c>
      <c r="K23" s="3" t="s">
        <v>27</v>
      </c>
      <c r="L23" s="3" t="s">
        <v>28</v>
      </c>
      <c r="M23" s="3" t="s">
        <v>29</v>
      </c>
      <c r="N23" s="3" t="s">
        <v>30</v>
      </c>
      <c r="O23" s="3" t="s">
        <v>31</v>
      </c>
      <c r="P23" s="3" t="s">
        <v>32</v>
      </c>
    </row>
    <row r="24" spans="1:18" x14ac:dyDescent="0.25">
      <c r="A24" s="4" t="s">
        <v>11</v>
      </c>
      <c r="B24" s="3">
        <f>B11*$B$19</f>
        <v>5.1304929225071974E-2</v>
      </c>
      <c r="C24" s="3">
        <f>C11*$C$19</f>
        <v>0.1477005371118098</v>
      </c>
      <c r="D24" s="3">
        <f>D11*$D$19</f>
        <v>0.11749705145511014</v>
      </c>
      <c r="E24" s="3">
        <f>E11*$E$19</f>
        <v>8.0014941823686597E-2</v>
      </c>
      <c r="F24" s="3">
        <f>F11*$F$19</f>
        <v>0.10207509088750892</v>
      </c>
      <c r="G24" s="3">
        <f>G11*$G$19</f>
        <v>0.1007603002001729</v>
      </c>
      <c r="H24" s="3">
        <f>H11*$H$19</f>
        <v>0.12750886762928626</v>
      </c>
      <c r="I24" s="3">
        <f>I11*$I$19</f>
        <v>0.21276094106540028</v>
      </c>
      <c r="J24" s="3">
        <f>J11*$J$19</f>
        <v>7.8214806580330865E-2</v>
      </c>
      <c r="K24" s="3">
        <f>K11*$K$19</f>
        <v>0.32565686510559866</v>
      </c>
      <c r="L24" s="3">
        <f t="shared" ref="L24:P24" si="1">L11*$K$19</f>
        <v>0.25394533288482407</v>
      </c>
      <c r="M24" s="3">
        <f t="shared" si="1"/>
        <v>8.5178562394125468E-2</v>
      </c>
      <c r="N24" s="3">
        <f t="shared" si="1"/>
        <v>0.15146764445005076</v>
      </c>
      <c r="O24" s="3">
        <f t="shared" si="1"/>
        <v>5.8804196241733879E-2</v>
      </c>
      <c r="P24" s="3">
        <f t="shared" si="1"/>
        <v>9.5919837568360214E-2</v>
      </c>
      <c r="R24" s="3">
        <f>AVERAGE(B24:P24)</f>
        <v>0.13258732697487138</v>
      </c>
    </row>
    <row r="25" spans="1:18" x14ac:dyDescent="0.25">
      <c r="A25" s="4" t="s">
        <v>12</v>
      </c>
      <c r="B25" s="3">
        <f t="shared" ref="B25:B27" si="2">B12*$B$19</f>
        <v>0.11708502366779029</v>
      </c>
      <c r="C25" s="3">
        <f t="shared" ref="C25:C27" si="3">C12*$C$19</f>
        <v>0.21065733847182608</v>
      </c>
      <c r="D25" s="3">
        <f t="shared" ref="D25:D27" si="4">D12*$D$19</f>
        <v>0.15687271432254285</v>
      </c>
      <c r="E25" s="3">
        <f t="shared" ref="E25:E27" si="5">E12*$E$19</f>
        <v>0.13209425827926927</v>
      </c>
      <c r="F25" s="3">
        <f t="shared" ref="F25:F27" si="6">F12*$F$19</f>
        <v>0.15102598682638471</v>
      </c>
      <c r="G25" s="3">
        <f t="shared" ref="G25:G27" si="7">G12*$G$19</f>
        <v>9.5998530002617974E-2</v>
      </c>
      <c r="H25" s="3">
        <f t="shared" ref="H25:H27" si="8">H12*$H$19</f>
        <v>0.22804576085972822</v>
      </c>
      <c r="I25" s="3">
        <f t="shared" ref="I25:I27" si="9">I12*$I$19</f>
        <v>0.29683619293068675</v>
      </c>
      <c r="J25" s="3">
        <f t="shared" ref="J25:J27" si="10">J12*$J$19</f>
        <v>0.12939008794638132</v>
      </c>
      <c r="K25" s="3">
        <f t="shared" ref="K25:P27" si="11">K12*$K$19</f>
        <v>0.36398506489725158</v>
      </c>
      <c r="L25" s="3">
        <f t="shared" si="11"/>
        <v>0.22025202447184244</v>
      </c>
      <c r="M25" s="3">
        <f t="shared" si="11"/>
        <v>0.10641669449010367</v>
      </c>
      <c r="N25" s="3">
        <f t="shared" si="11"/>
        <v>0.18232012461356148</v>
      </c>
      <c r="O25" s="3">
        <f t="shared" si="11"/>
        <v>8.8232208965372608E-2</v>
      </c>
      <c r="P25" s="3">
        <f t="shared" si="11"/>
        <v>0.17845620331683043</v>
      </c>
      <c r="R25" s="3">
        <f t="shared" ref="R25:R27" si="12">AVERAGE(B25:P25)</f>
        <v>0.1771778809374793</v>
      </c>
    </row>
    <row r="26" spans="1:18" x14ac:dyDescent="0.25">
      <c r="A26" s="4" t="s">
        <v>13</v>
      </c>
      <c r="B26" s="3">
        <f t="shared" si="2"/>
        <v>0.24161419537040743</v>
      </c>
      <c r="C26" s="3">
        <f t="shared" si="3"/>
        <v>0.33728332767507774</v>
      </c>
      <c r="D26" s="3">
        <f t="shared" si="4"/>
        <v>0.31807544809345495</v>
      </c>
      <c r="E26" s="3">
        <f t="shared" si="5"/>
        <v>0.17227487514828976</v>
      </c>
      <c r="F26" s="3">
        <f t="shared" si="6"/>
        <v>0.34301967289152741</v>
      </c>
      <c r="G26" s="3">
        <f t="shared" si="7"/>
        <v>0.35739522370608634</v>
      </c>
      <c r="H26" s="3">
        <f t="shared" si="8"/>
        <v>0.36004223690129916</v>
      </c>
      <c r="I26" s="3">
        <f t="shared" si="9"/>
        <v>0.30875571553490683</v>
      </c>
      <c r="J26" s="3">
        <f t="shared" si="10"/>
        <v>0.22851319529866079</v>
      </c>
      <c r="K26" s="3">
        <f t="shared" si="11"/>
        <v>0.54420859313011671</v>
      </c>
      <c r="L26" s="3">
        <f t="shared" si="11"/>
        <v>0.45602477054984825</v>
      </c>
      <c r="M26" s="3">
        <f t="shared" si="11"/>
        <v>0.10704919670560319</v>
      </c>
      <c r="N26" s="3">
        <f t="shared" si="11"/>
        <v>0.40719984422193251</v>
      </c>
      <c r="O26" s="3">
        <f t="shared" si="11"/>
        <v>0.19150194145100061</v>
      </c>
      <c r="P26" s="3">
        <f t="shared" si="11"/>
        <v>0.29725613073927548</v>
      </c>
      <c r="R26" s="3">
        <f t="shared" si="12"/>
        <v>0.31134762449449915</v>
      </c>
    </row>
    <row r="27" spans="1:18" x14ac:dyDescent="0.25">
      <c r="A27" s="4" t="s">
        <v>14</v>
      </c>
      <c r="B27" s="3">
        <f t="shared" si="2"/>
        <v>0.21317252262611969</v>
      </c>
      <c r="C27" s="3">
        <f t="shared" si="3"/>
        <v>0.19738389011538773</v>
      </c>
      <c r="D27" s="3">
        <f t="shared" si="4"/>
        <v>0.24016459988212338</v>
      </c>
      <c r="E27" s="3">
        <f t="shared" si="5"/>
        <v>0.12380898664495092</v>
      </c>
      <c r="F27" s="3">
        <f t="shared" si="6"/>
        <v>0.25828634543995643</v>
      </c>
      <c r="G27" s="3">
        <f t="shared" si="7"/>
        <v>0.25870041764565577</v>
      </c>
      <c r="H27" s="3">
        <f t="shared" si="8"/>
        <v>0.28755914901806917</v>
      </c>
      <c r="I27" s="3">
        <f t="shared" si="9"/>
        <v>0.25509098336350089</v>
      </c>
      <c r="J27" s="3">
        <f t="shared" si="10"/>
        <v>0.16330271821900075</v>
      </c>
      <c r="K27" s="3">
        <f t="shared" si="11"/>
        <v>0.42637674857490221</v>
      </c>
      <c r="L27" s="3">
        <f t="shared" si="11"/>
        <v>0.4446963894181255</v>
      </c>
      <c r="M27" s="3">
        <f t="shared" si="11"/>
        <v>0.11790754693775014</v>
      </c>
      <c r="N27" s="3">
        <f t="shared" si="11"/>
        <v>0.31900868864922038</v>
      </c>
      <c r="O27" s="3">
        <f t="shared" si="11"/>
        <v>0.16676035536998859</v>
      </c>
      <c r="P27" s="3">
        <f t="shared" si="11"/>
        <v>0.2215098018977415</v>
      </c>
      <c r="R27" s="3">
        <f t="shared" si="12"/>
        <v>0.24624860958683287</v>
      </c>
    </row>
    <row r="49" spans="1:15" x14ac:dyDescent="0.25">
      <c r="B49" s="3" t="s">
        <v>18</v>
      </c>
      <c r="C49" s="3" t="s">
        <v>19</v>
      </c>
      <c r="D49" s="3" t="s">
        <v>20</v>
      </c>
      <c r="E49" s="3" t="s">
        <v>21</v>
      </c>
      <c r="F49" s="3" t="s">
        <v>22</v>
      </c>
      <c r="G49" s="3" t="s">
        <v>23</v>
      </c>
      <c r="H49" s="3" t="s">
        <v>24</v>
      </c>
      <c r="I49" s="3" t="s">
        <v>25</v>
      </c>
      <c r="J49" s="3" t="s">
        <v>26</v>
      </c>
      <c r="K49" s="3" t="s">
        <v>27</v>
      </c>
      <c r="L49" s="3" t="s">
        <v>28</v>
      </c>
      <c r="M49" s="3" t="s">
        <v>29</v>
      </c>
      <c r="N49" s="3" t="s">
        <v>30</v>
      </c>
      <c r="O49" s="3" t="s">
        <v>31</v>
      </c>
    </row>
    <row r="50" spans="1:15" x14ac:dyDescent="0.25">
      <c r="A50" s="4" t="s">
        <v>11</v>
      </c>
      <c r="B50" s="3">
        <f>B3*B$19</f>
        <v>0.20990482138276589</v>
      </c>
      <c r="C50" s="3">
        <f t="shared" ref="C50:O50" si="13">C3*C$19</f>
        <v>0.32144904391868379</v>
      </c>
      <c r="D50" s="3">
        <f t="shared" si="13"/>
        <v>0.18356163590424959</v>
      </c>
      <c r="E50" s="3">
        <f t="shared" si="13"/>
        <v>0.25611287394600418</v>
      </c>
      <c r="F50" s="3">
        <f t="shared" si="13"/>
        <v>0.29061881318324578</v>
      </c>
      <c r="G50" s="3">
        <f t="shared" si="13"/>
        <v>0.24300609291532071</v>
      </c>
      <c r="H50" s="3">
        <f t="shared" si="13"/>
        <v>0.31852538172153333</v>
      </c>
      <c r="I50" s="3">
        <f t="shared" si="13"/>
        <v>0.35876261790919123</v>
      </c>
      <c r="J50" s="3">
        <f t="shared" si="13"/>
        <v>0.22808757210909475</v>
      </c>
      <c r="K50" s="3">
        <f t="shared" si="13"/>
        <v>0.33523115452928359</v>
      </c>
      <c r="L50" s="3">
        <f t="shared" si="13"/>
        <v>0.40245306198063174</v>
      </c>
      <c r="M50" s="3">
        <f t="shared" si="13"/>
        <v>0.10917281674130212</v>
      </c>
      <c r="N50" s="3">
        <f t="shared" si="13"/>
        <v>0.27303764995095242</v>
      </c>
      <c r="O50" s="3">
        <f t="shared" si="13"/>
        <v>0.1951698967492477</v>
      </c>
    </row>
    <row r="51" spans="1:15" x14ac:dyDescent="0.25">
      <c r="A51" s="4" t="s">
        <v>12</v>
      </c>
      <c r="B51" s="3">
        <f t="shared" ref="B51:O53" si="14">B4*B$19</f>
        <v>0.39631806001784498</v>
      </c>
      <c r="C51" s="3">
        <f t="shared" si="14"/>
        <v>0.48217447216922243</v>
      </c>
      <c r="D51" s="3">
        <f t="shared" si="14"/>
        <v>0.4397066022505266</v>
      </c>
      <c r="E51" s="3">
        <f t="shared" si="14"/>
        <v>0.3745722255830003</v>
      </c>
      <c r="F51" s="3">
        <f t="shared" si="14"/>
        <v>0.38698397555166603</v>
      </c>
      <c r="G51" s="3">
        <f t="shared" si="14"/>
        <v>0.40265144192910468</v>
      </c>
      <c r="H51" s="3">
        <f t="shared" si="14"/>
        <v>0.58467283928334535</v>
      </c>
      <c r="I51" s="3">
        <f t="shared" si="14"/>
        <v>0.60519845622038426</v>
      </c>
      <c r="J51" s="3">
        <f t="shared" si="14"/>
        <v>0.39064015090722515</v>
      </c>
      <c r="K51" s="3">
        <f t="shared" si="14"/>
        <v>0.61085246512660385</v>
      </c>
      <c r="L51" s="3">
        <f t="shared" si="14"/>
        <v>0.67479790868650147</v>
      </c>
      <c r="M51" s="3">
        <f t="shared" si="14"/>
        <v>0.16026122252595404</v>
      </c>
      <c r="N51" s="3">
        <f t="shared" si="14"/>
        <v>0.46488038527779063</v>
      </c>
      <c r="O51" s="3">
        <f t="shared" si="14"/>
        <v>0.36029043636867031</v>
      </c>
    </row>
    <row r="52" spans="1:15" x14ac:dyDescent="0.25">
      <c r="A52" s="4" t="s">
        <v>13</v>
      </c>
      <c r="B52" s="3">
        <f t="shared" si="14"/>
        <v>0.46420188364388704</v>
      </c>
      <c r="C52" s="3">
        <f t="shared" si="14"/>
        <v>0.83443127718853749</v>
      </c>
      <c r="D52" s="3">
        <f t="shared" si="14"/>
        <v>0.96105277347505846</v>
      </c>
      <c r="E52" s="3">
        <f t="shared" si="14"/>
        <v>0.71099830586034074</v>
      </c>
      <c r="F52" s="3">
        <f t="shared" si="14"/>
        <v>0.58009379693638607</v>
      </c>
      <c r="G52" s="3">
        <f t="shared" si="14"/>
        <v>0.49142245631217429</v>
      </c>
      <c r="H52" s="3">
        <f t="shared" si="14"/>
        <v>0.76514510304401007</v>
      </c>
      <c r="I52" s="3">
        <f t="shared" si="14"/>
        <v>0.70429264445803563</v>
      </c>
      <c r="J52" s="3">
        <f t="shared" si="14"/>
        <v>0.54390597162655674</v>
      </c>
      <c r="K52" s="3">
        <f t="shared" si="14"/>
        <v>0.49777177491241997</v>
      </c>
      <c r="L52" s="3">
        <f t="shared" si="14"/>
        <v>0.88277127949011169</v>
      </c>
      <c r="M52" s="3">
        <f t="shared" si="14"/>
        <v>0.20809047959058813</v>
      </c>
      <c r="N52" s="3">
        <f t="shared" si="14"/>
        <v>0.6362564485695954</v>
      </c>
      <c r="O52" s="3">
        <f t="shared" si="14"/>
        <v>0.52909779736689999</v>
      </c>
    </row>
    <row r="53" spans="1:15" x14ac:dyDescent="0.25">
      <c r="A53" s="4" t="s">
        <v>14</v>
      </c>
      <c r="B53" s="3">
        <f t="shared" si="14"/>
        <v>0.29590511804593506</v>
      </c>
      <c r="C53" s="3">
        <f t="shared" si="14"/>
        <v>0.66436352886867434</v>
      </c>
      <c r="D53" s="3">
        <f t="shared" si="14"/>
        <v>0.76534580218566761</v>
      </c>
      <c r="E53" s="3">
        <f t="shared" si="14"/>
        <v>0.53478567649790842</v>
      </c>
      <c r="F53" s="3">
        <f t="shared" si="14"/>
        <v>0.4264672514600083</v>
      </c>
      <c r="G53" s="3">
        <f t="shared" si="14"/>
        <v>0.50827268719997365</v>
      </c>
      <c r="H53" s="3">
        <f t="shared" si="14"/>
        <v>0.57535728371826411</v>
      </c>
      <c r="I53" s="3">
        <f t="shared" si="14"/>
        <v>0.56611745616208853</v>
      </c>
      <c r="J53" s="3">
        <f t="shared" si="14"/>
        <v>0.35750640440349513</v>
      </c>
      <c r="K53" s="3">
        <f t="shared" si="14"/>
        <v>0.48285911367593243</v>
      </c>
      <c r="L53" s="3">
        <f t="shared" si="14"/>
        <v>0.65370493827788578</v>
      </c>
      <c r="M53" s="3">
        <f t="shared" si="14"/>
        <v>0.19620079401258791</v>
      </c>
      <c r="N53" s="3">
        <f t="shared" si="14"/>
        <v>0.51474196595631305</v>
      </c>
      <c r="O53" s="3">
        <f t="shared" si="14"/>
        <v>0.39829943805643792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workbookViewId="0"/>
  </sheetViews>
  <sheetFormatPr defaultRowHeight="15" x14ac:dyDescent="0.25"/>
  <cols>
    <col min="1" max="16384" width="9.140625" style="3"/>
  </cols>
  <sheetData>
    <row r="1" spans="1:14" x14ac:dyDescent="0.25">
      <c r="B1" s="3">
        <v>2000</v>
      </c>
      <c r="D1" s="3">
        <v>2001</v>
      </c>
      <c r="F1" s="3">
        <v>2002</v>
      </c>
      <c r="I1" s="3" t="s">
        <v>33</v>
      </c>
      <c r="J1" s="3" t="s">
        <v>33</v>
      </c>
      <c r="K1" s="3" t="s">
        <v>33</v>
      </c>
    </row>
    <row r="2" spans="1:14" x14ac:dyDescent="0.25">
      <c r="B2" s="3" t="s">
        <v>34</v>
      </c>
      <c r="C2" s="3" t="s">
        <v>35</v>
      </c>
      <c r="D2" s="3" t="s">
        <v>34</v>
      </c>
      <c r="E2" s="3" t="s">
        <v>35</v>
      </c>
      <c r="F2" s="3" t="s">
        <v>34</v>
      </c>
      <c r="G2" s="3" t="s">
        <v>35</v>
      </c>
      <c r="I2" s="3">
        <v>2000</v>
      </c>
      <c r="J2" s="3">
        <v>2001</v>
      </c>
      <c r="K2" s="3">
        <v>2002</v>
      </c>
    </row>
    <row r="3" spans="1:14" x14ac:dyDescent="0.25">
      <c r="A3" s="3" t="s">
        <v>18</v>
      </c>
      <c r="B3" s="3">
        <v>0.99300534005408725</v>
      </c>
      <c r="C3" s="3">
        <v>1.74467729592378</v>
      </c>
      <c r="D3" s="3">
        <v>0.38372563643231938</v>
      </c>
      <c r="E3" s="3">
        <v>1.566201</v>
      </c>
      <c r="F3" s="7">
        <v>-0.86446400099603471</v>
      </c>
      <c r="G3" s="7">
        <v>0.19695699999999999</v>
      </c>
      <c r="H3" s="3" t="s">
        <v>18</v>
      </c>
      <c r="I3" s="3">
        <f>C3-B3</f>
        <v>0.75167195586969271</v>
      </c>
      <c r="J3" s="3">
        <f>E3-D3</f>
        <v>1.1824753635676806</v>
      </c>
      <c r="K3" s="3">
        <f>G3-F3</f>
        <v>1.0614210009960348</v>
      </c>
    </row>
    <row r="4" spans="1:14" x14ac:dyDescent="0.25">
      <c r="A4" s="3" t="s">
        <v>19</v>
      </c>
      <c r="B4" s="3">
        <v>1.6587843508876432</v>
      </c>
      <c r="C4" s="3">
        <v>3.1501473481138076</v>
      </c>
      <c r="D4" s="3">
        <v>1.4856435228952414</v>
      </c>
      <c r="E4" s="3">
        <v>3.076769308286198</v>
      </c>
      <c r="F4" s="3">
        <v>0.34590069578084304</v>
      </c>
      <c r="G4" s="3">
        <v>2.286054196336984</v>
      </c>
      <c r="H4" s="3" t="s">
        <v>19</v>
      </c>
      <c r="I4" s="3">
        <f t="shared" ref="I4:I27" si="0">C4-B4</f>
        <v>1.4913629972261644</v>
      </c>
      <c r="J4" s="3">
        <f t="shared" ref="J4:J27" si="1">E4-D4</f>
        <v>1.5911257853909566</v>
      </c>
      <c r="K4" s="3">
        <f t="shared" ref="K4:K27" si="2">G4-F4</f>
        <v>1.940153500556141</v>
      </c>
    </row>
    <row r="5" spans="1:14" x14ac:dyDescent="0.25">
      <c r="A5" s="3" t="s">
        <v>20</v>
      </c>
      <c r="B5" s="3">
        <v>0.90171738166331394</v>
      </c>
      <c r="C5" s="3">
        <v>2.4184860000000001</v>
      </c>
      <c r="D5" s="3">
        <v>0.97015722655684478</v>
      </c>
      <c r="E5" s="3">
        <v>2.5690339999999998</v>
      </c>
      <c r="F5" s="7">
        <v>-0.51008298743552283</v>
      </c>
      <c r="G5" s="7">
        <v>1.6118680000000001</v>
      </c>
      <c r="H5" s="3" t="s">
        <v>20</v>
      </c>
      <c r="I5" s="3">
        <f t="shared" si="0"/>
        <v>1.5167686183366862</v>
      </c>
      <c r="J5" s="3">
        <f t="shared" si="1"/>
        <v>1.598876773443155</v>
      </c>
      <c r="K5" s="3">
        <f t="shared" si="2"/>
        <v>2.1219509874355227</v>
      </c>
    </row>
    <row r="6" spans="1:14" x14ac:dyDescent="0.25">
      <c r="A6" s="3" t="s">
        <v>21</v>
      </c>
      <c r="B6" s="3">
        <v>0.36339640883238378</v>
      </c>
      <c r="C6" s="3">
        <v>2.8215789999999998</v>
      </c>
      <c r="D6" s="7">
        <v>-0.32646217348454298</v>
      </c>
      <c r="E6" s="7">
        <v>2.6080839999999998</v>
      </c>
      <c r="F6" s="7">
        <v>-1.0277824777292777</v>
      </c>
      <c r="G6" s="7">
        <v>1.5824643552228235</v>
      </c>
      <c r="H6" s="3" t="s">
        <v>21</v>
      </c>
      <c r="I6" s="3">
        <f t="shared" si="0"/>
        <v>2.4581825911676161</v>
      </c>
      <c r="J6" s="3">
        <f t="shared" si="1"/>
        <v>2.9345461734845428</v>
      </c>
      <c r="K6" s="3">
        <f t="shared" si="2"/>
        <v>2.6102468329521011</v>
      </c>
    </row>
    <row r="7" spans="1:14" x14ac:dyDescent="0.25">
      <c r="A7" s="3" t="s">
        <v>22</v>
      </c>
      <c r="B7" s="3">
        <v>0.80920287301420313</v>
      </c>
      <c r="C7" s="3">
        <v>2.3808581485213587</v>
      </c>
      <c r="D7" s="3">
        <v>0.16686134623233873</v>
      </c>
      <c r="E7" s="3">
        <v>1.9863890584602917</v>
      </c>
      <c r="F7" s="7">
        <v>-0.5446278390048076</v>
      </c>
      <c r="G7" s="7">
        <v>1.4658416271081665</v>
      </c>
      <c r="H7" s="3" t="s">
        <v>22</v>
      </c>
      <c r="I7" s="3">
        <f t="shared" si="0"/>
        <v>1.5716552755071556</v>
      </c>
      <c r="J7" s="3">
        <f t="shared" si="1"/>
        <v>1.819527712227953</v>
      </c>
      <c r="K7" s="3">
        <f t="shared" si="2"/>
        <v>2.0104694661129741</v>
      </c>
    </row>
    <row r="8" spans="1:14" x14ac:dyDescent="0.25">
      <c r="A8" s="3" t="s">
        <v>23</v>
      </c>
      <c r="B8" s="3">
        <v>2.2349578380000001</v>
      </c>
      <c r="C8" s="3">
        <v>4.4785937966651312</v>
      </c>
      <c r="D8" s="3">
        <v>1.196068220137203</v>
      </c>
      <c r="E8" s="3">
        <v>3.1276118338843029</v>
      </c>
      <c r="F8" s="7">
        <v>-1.0325683464778912</v>
      </c>
      <c r="G8" s="7">
        <v>1.0995210680827538</v>
      </c>
      <c r="H8" s="3" t="s">
        <v>23</v>
      </c>
      <c r="I8" s="3">
        <f t="shared" si="0"/>
        <v>2.2436359586651311</v>
      </c>
      <c r="J8" s="3">
        <f t="shared" si="1"/>
        <v>1.9315436137470998</v>
      </c>
      <c r="K8" s="3">
        <f t="shared" si="2"/>
        <v>2.132089414560645</v>
      </c>
      <c r="M8" s="3" t="s">
        <v>36</v>
      </c>
      <c r="N8" s="3">
        <f>AVERAGE(I3:K17)</f>
        <v>1.9759356957628829</v>
      </c>
    </row>
    <row r="9" spans="1:14" x14ac:dyDescent="0.25">
      <c r="A9" s="3" t="s">
        <v>24</v>
      </c>
      <c r="B9" s="3">
        <v>1.0359691087715728</v>
      </c>
      <c r="C9" s="3">
        <v>3.1132530104487355</v>
      </c>
      <c r="D9" s="7">
        <v>-0.49686948138473186</v>
      </c>
      <c r="E9" s="7">
        <v>1.368719360736903</v>
      </c>
      <c r="F9" s="7">
        <v>-0.93040073962554759</v>
      </c>
      <c r="G9" s="7">
        <v>0.77088388851296319</v>
      </c>
      <c r="H9" s="3" t="s">
        <v>24</v>
      </c>
      <c r="I9" s="3">
        <f t="shared" si="0"/>
        <v>2.0772839016771627</v>
      </c>
      <c r="J9" s="3">
        <f t="shared" si="1"/>
        <v>1.8655888421216349</v>
      </c>
      <c r="K9" s="3">
        <f t="shared" si="2"/>
        <v>1.7012846281385108</v>
      </c>
      <c r="M9" s="3" t="s">
        <v>37</v>
      </c>
      <c r="N9" s="3">
        <f>STDEV(I3:K17)</f>
        <v>0.96896777578373672</v>
      </c>
    </row>
    <row r="10" spans="1:14" x14ac:dyDescent="0.25">
      <c r="A10" s="3" t="s">
        <v>25</v>
      </c>
      <c r="B10" s="3">
        <v>2.5143068506609634</v>
      </c>
      <c r="C10" s="3">
        <v>4.3172842111065091</v>
      </c>
      <c r="D10" s="3">
        <v>0.61610955529363132</v>
      </c>
      <c r="E10" s="3">
        <v>2.3754442585275592</v>
      </c>
      <c r="F10" s="7">
        <v>-0.54036030812452118</v>
      </c>
      <c r="G10" s="7">
        <v>0.95245933588872234</v>
      </c>
      <c r="H10" s="3" t="s">
        <v>25</v>
      </c>
      <c r="I10" s="3">
        <f t="shared" si="0"/>
        <v>1.8029773604455457</v>
      </c>
      <c r="J10" s="3">
        <f t="shared" si="1"/>
        <v>1.7593347032339279</v>
      </c>
      <c r="K10" s="3">
        <f t="shared" si="2"/>
        <v>1.4928196440132435</v>
      </c>
    </row>
    <row r="11" spans="1:14" x14ac:dyDescent="0.25">
      <c r="A11" s="3" t="s">
        <v>26</v>
      </c>
      <c r="B11" s="3">
        <v>2.4306311355638544</v>
      </c>
      <c r="C11" s="3">
        <v>3.8117625998508986</v>
      </c>
      <c r="D11" s="3">
        <v>1.2770738640285995</v>
      </c>
      <c r="E11" s="3">
        <v>3.0438546757277196</v>
      </c>
      <c r="F11" s="7">
        <v>-0.78135903912966986</v>
      </c>
      <c r="G11" s="7">
        <v>1.6266576903426477</v>
      </c>
      <c r="H11" s="3" t="s">
        <v>26</v>
      </c>
      <c r="I11" s="3">
        <f t="shared" si="0"/>
        <v>1.3811314642870443</v>
      </c>
      <c r="J11" s="3">
        <f t="shared" si="1"/>
        <v>1.7667808116991202</v>
      </c>
      <c r="K11" s="3">
        <f t="shared" si="2"/>
        <v>2.4080167294723176</v>
      </c>
    </row>
    <row r="12" spans="1:14" x14ac:dyDescent="0.25">
      <c r="A12" s="3" t="s">
        <v>27</v>
      </c>
      <c r="B12" s="3">
        <v>3.9960812362733078</v>
      </c>
      <c r="C12" s="3">
        <v>6.7802571367250764</v>
      </c>
      <c r="D12" s="3">
        <v>1.9855211986235632</v>
      </c>
      <c r="E12" s="3">
        <v>5.4266836990808587</v>
      </c>
      <c r="F12" s="3">
        <v>1.228502746731408</v>
      </c>
      <c r="G12" s="3">
        <v>5.277074755396538</v>
      </c>
      <c r="H12" s="3" t="s">
        <v>27</v>
      </c>
      <c r="I12" s="3">
        <f t="shared" si="0"/>
        <v>2.7841759004517685</v>
      </c>
      <c r="J12" s="3">
        <f t="shared" si="1"/>
        <v>3.4411625004572954</v>
      </c>
      <c r="K12" s="3">
        <f t="shared" si="2"/>
        <v>4.04857200866513</v>
      </c>
    </row>
    <row r="13" spans="1:14" x14ac:dyDescent="0.25">
      <c r="A13" s="3" t="s">
        <v>28</v>
      </c>
      <c r="B13" s="3">
        <v>3.7678751705017</v>
      </c>
      <c r="C13" s="3">
        <v>7.9561229994085547</v>
      </c>
      <c r="D13" s="3">
        <v>1.194844985710608</v>
      </c>
      <c r="E13" s="3">
        <v>4.247378815683156</v>
      </c>
      <c r="F13" s="7">
        <v>-1.7461711232310995</v>
      </c>
      <c r="G13" s="7">
        <v>3.5923180112268582</v>
      </c>
      <c r="H13" s="3" t="s">
        <v>28</v>
      </c>
      <c r="I13" s="3">
        <f t="shared" si="0"/>
        <v>4.1882478289068548</v>
      </c>
      <c r="J13" s="3">
        <f t="shared" si="1"/>
        <v>3.052533829972548</v>
      </c>
      <c r="K13" s="3">
        <f t="shared" si="2"/>
        <v>5.3384891344579577</v>
      </c>
    </row>
    <row r="14" spans="1:14" x14ac:dyDescent="0.25">
      <c r="A14" s="3" t="s">
        <v>29</v>
      </c>
      <c r="B14" s="3">
        <v>1.8591857586430338</v>
      </c>
      <c r="C14" s="3">
        <v>2.3935436941383115</v>
      </c>
      <c r="D14" s="3">
        <v>0.15064570090657092</v>
      </c>
      <c r="E14" s="3">
        <v>0.78347031041354764</v>
      </c>
      <c r="F14" s="7">
        <v>-0.67144024369187871</v>
      </c>
      <c r="G14" s="7">
        <v>0.25570078708716526</v>
      </c>
      <c r="H14" s="3" t="s">
        <v>29</v>
      </c>
      <c r="I14" s="3">
        <f t="shared" si="0"/>
        <v>0.53435793549527766</v>
      </c>
      <c r="J14" s="3">
        <f t="shared" si="1"/>
        <v>0.63282460950697672</v>
      </c>
      <c r="K14" s="3">
        <f t="shared" si="2"/>
        <v>0.92714103077904397</v>
      </c>
    </row>
    <row r="15" spans="1:14" x14ac:dyDescent="0.25">
      <c r="A15" s="3" t="s">
        <v>30</v>
      </c>
      <c r="B15" s="7">
        <v>-1.4682627142851734</v>
      </c>
      <c r="C15" s="7">
        <v>1.5882320000000001</v>
      </c>
      <c r="D15" s="7">
        <v>-0.71848202076961742</v>
      </c>
      <c r="E15" s="7">
        <v>0.84795063572962182</v>
      </c>
      <c r="F15" s="7">
        <v>-1.2293777188566057</v>
      </c>
      <c r="G15" s="7">
        <v>1.4142473874034334</v>
      </c>
      <c r="H15" s="3" t="s">
        <v>30</v>
      </c>
      <c r="I15" s="3">
        <f t="shared" si="0"/>
        <v>3.0564947142851735</v>
      </c>
      <c r="J15" s="3">
        <f t="shared" si="1"/>
        <v>1.5664326564992392</v>
      </c>
      <c r="K15" s="3">
        <f t="shared" si="2"/>
        <v>2.6436251062600391</v>
      </c>
    </row>
    <row r="16" spans="1:14" x14ac:dyDescent="0.25">
      <c r="A16" s="3" t="s">
        <v>31</v>
      </c>
      <c r="B16" s="3">
        <v>1.5017715265839504</v>
      </c>
      <c r="C16" s="3">
        <v>2.5160361196258085</v>
      </c>
      <c r="D16" s="3">
        <v>0.12270770971714029</v>
      </c>
      <c r="E16" s="3">
        <v>1.2210528243480345</v>
      </c>
      <c r="F16" s="7">
        <v>-0.68721786861353218</v>
      </c>
      <c r="G16" s="7">
        <v>0.34326681509737611</v>
      </c>
      <c r="H16" s="3" t="s">
        <v>31</v>
      </c>
      <c r="I16" s="3">
        <f t="shared" si="0"/>
        <v>1.0142645930418581</v>
      </c>
      <c r="J16" s="3">
        <f t="shared" si="1"/>
        <v>1.0983451146308942</v>
      </c>
      <c r="K16" s="3">
        <f t="shared" si="2"/>
        <v>1.0304846837109083</v>
      </c>
    </row>
    <row r="17" spans="1:14" x14ac:dyDescent="0.25">
      <c r="A17" s="3" t="s">
        <v>32</v>
      </c>
      <c r="B17" s="3">
        <v>1.3962573469297634</v>
      </c>
      <c r="C17" s="3">
        <v>3.0580059999999998</v>
      </c>
      <c r="D17" s="3">
        <v>0.63925808693168218</v>
      </c>
      <c r="E17" s="3">
        <v>1.847874</v>
      </c>
      <c r="F17" s="7">
        <v>-0.49655227018764458</v>
      </c>
      <c r="G17" s="7">
        <v>0.97011571954681575</v>
      </c>
      <c r="H17" s="3" t="s">
        <v>32</v>
      </c>
      <c r="I17" s="3">
        <f t="shared" si="0"/>
        <v>1.6617486530702363</v>
      </c>
      <c r="J17" s="3">
        <f t="shared" si="1"/>
        <v>1.2086159130683178</v>
      </c>
      <c r="K17" s="3">
        <f t="shared" si="2"/>
        <v>1.4666679897344603</v>
      </c>
    </row>
    <row r="18" spans="1:14" x14ac:dyDescent="0.25">
      <c r="A18" s="3" t="s">
        <v>1</v>
      </c>
      <c r="B18" s="3">
        <v>-3.954259132432858</v>
      </c>
      <c r="C18" s="3">
        <v>-1.0649845456779827</v>
      </c>
      <c r="D18" s="3">
        <v>-4.071022077152664</v>
      </c>
      <c r="E18" s="3">
        <v>-0.88122316299900083</v>
      </c>
      <c r="F18" s="7">
        <v>-3.3592545797071272</v>
      </c>
      <c r="G18" s="7">
        <v>3.9151101993795123E-2</v>
      </c>
      <c r="H18" s="3" t="s">
        <v>1</v>
      </c>
      <c r="I18" s="3">
        <f t="shared" si="0"/>
        <v>2.8892745867548753</v>
      </c>
      <c r="J18" s="3">
        <f t="shared" si="1"/>
        <v>3.1897989141536631</v>
      </c>
      <c r="K18" s="3">
        <f t="shared" si="2"/>
        <v>3.3984056817009223</v>
      </c>
    </row>
    <row r="19" spans="1:14" x14ac:dyDescent="0.25">
      <c r="A19" s="3" t="s">
        <v>2</v>
      </c>
      <c r="B19" s="7">
        <v>-1.3159236293621146</v>
      </c>
      <c r="C19" s="7">
        <v>0.75224555756530087</v>
      </c>
      <c r="D19" s="7">
        <v>-1.1211725240089621</v>
      </c>
      <c r="E19" s="7">
        <v>0.83070003258001179</v>
      </c>
      <c r="F19" s="7">
        <v>-1.0979214776858037</v>
      </c>
      <c r="G19" s="7">
        <v>1.3857680000000001</v>
      </c>
      <c r="H19" s="3" t="s">
        <v>2</v>
      </c>
      <c r="I19" s="3">
        <f t="shared" si="0"/>
        <v>2.0681691869274155</v>
      </c>
      <c r="J19" s="3">
        <f t="shared" si="1"/>
        <v>1.9518725565889739</v>
      </c>
      <c r="K19" s="3">
        <f t="shared" si="2"/>
        <v>2.4836894776858038</v>
      </c>
    </row>
    <row r="20" spans="1:14" x14ac:dyDescent="0.25">
      <c r="A20" s="3" t="s">
        <v>3</v>
      </c>
      <c r="B20" s="3">
        <v>-2.4801930656835336</v>
      </c>
      <c r="C20" s="3">
        <v>-0.49893900000000002</v>
      </c>
      <c r="D20" s="7">
        <v>-1.9489780737832474</v>
      </c>
      <c r="E20" s="7">
        <v>0.28627599999999997</v>
      </c>
      <c r="F20" s="3">
        <v>-2.9247672138317915</v>
      </c>
      <c r="G20" s="3">
        <v>-0.23744299999999999</v>
      </c>
      <c r="H20" s="3" t="s">
        <v>3</v>
      </c>
      <c r="I20" s="3">
        <f t="shared" si="0"/>
        <v>1.9812540656835336</v>
      </c>
      <c r="J20" s="3">
        <f t="shared" si="1"/>
        <v>2.2352540737832474</v>
      </c>
      <c r="K20" s="3">
        <f t="shared" si="2"/>
        <v>2.6873242138317917</v>
      </c>
    </row>
    <row r="21" spans="1:14" x14ac:dyDescent="0.25">
      <c r="A21" s="3" t="s">
        <v>4</v>
      </c>
      <c r="B21" s="7">
        <v>-0.41456576464307116</v>
      </c>
      <c r="C21" s="7">
        <v>2.2879113999129341</v>
      </c>
      <c r="D21" s="3">
        <v>-2.1989955197813882</v>
      </c>
      <c r="E21" s="3">
        <v>-0.15609416795071551</v>
      </c>
      <c r="F21" s="3">
        <v>-3.4156842917117514</v>
      </c>
      <c r="G21" s="3">
        <v>-1.6457964184891871</v>
      </c>
      <c r="H21" s="3" t="s">
        <v>4</v>
      </c>
      <c r="I21" s="3">
        <f t="shared" si="0"/>
        <v>2.7024771645560053</v>
      </c>
      <c r="J21" s="3">
        <f t="shared" si="1"/>
        <v>2.0429013518306727</v>
      </c>
      <c r="K21" s="3">
        <f t="shared" si="2"/>
        <v>1.7698878732225642</v>
      </c>
      <c r="M21" s="3" t="s">
        <v>36</v>
      </c>
      <c r="N21" s="3">
        <f>AVERAGE(I18:K27)</f>
        <v>2.5584582556567805</v>
      </c>
    </row>
    <row r="22" spans="1:14" x14ac:dyDescent="0.25">
      <c r="A22" s="3" t="s">
        <v>5</v>
      </c>
      <c r="B22" s="3">
        <v>0.47646885345327128</v>
      </c>
      <c r="C22" s="3">
        <v>1.3286640000000001</v>
      </c>
      <c r="D22" s="7">
        <v>-0.69135559968426241</v>
      </c>
      <c r="E22" s="7">
        <v>0.43109308156183967</v>
      </c>
      <c r="F22" s="7">
        <v>-0.68918411405350932</v>
      </c>
      <c r="G22" s="7">
        <v>0.96632758502734895</v>
      </c>
      <c r="H22" s="3" t="s">
        <v>5</v>
      </c>
      <c r="I22" s="3">
        <f t="shared" si="0"/>
        <v>0.85219514654672879</v>
      </c>
      <c r="J22" s="3">
        <f t="shared" si="1"/>
        <v>1.1224486812461021</v>
      </c>
      <c r="K22" s="3">
        <f t="shared" si="2"/>
        <v>1.6555116990808583</v>
      </c>
      <c r="M22" s="3" t="s">
        <v>37</v>
      </c>
      <c r="N22" s="3">
        <f>STDEV(I18:K27)</f>
        <v>1.0202748622505213</v>
      </c>
    </row>
    <row r="23" spans="1:14" x14ac:dyDescent="0.25">
      <c r="A23" s="3" t="s">
        <v>6</v>
      </c>
      <c r="B23" s="7">
        <v>-2.1907581575972501</v>
      </c>
      <c r="C23" s="7">
        <v>0.95041943947842267</v>
      </c>
      <c r="D23" s="7">
        <v>-0.94094963573860824</v>
      </c>
      <c r="E23" s="7">
        <v>2.3029700137422449</v>
      </c>
      <c r="F23" s="7">
        <v>-0.50399613071870908</v>
      </c>
      <c r="G23" s="7">
        <v>4.8502111686237415</v>
      </c>
      <c r="H23" s="3" t="s">
        <v>6</v>
      </c>
      <c r="I23" s="3">
        <f t="shared" si="0"/>
        <v>3.1411775970756728</v>
      </c>
      <c r="J23" s="3">
        <f t="shared" si="1"/>
        <v>3.2439196494808531</v>
      </c>
      <c r="K23" s="3">
        <f t="shared" si="2"/>
        <v>5.3542072993424501</v>
      </c>
    </row>
    <row r="24" spans="1:14" x14ac:dyDescent="0.25">
      <c r="A24" s="3" t="s">
        <v>7</v>
      </c>
      <c r="B24" s="3">
        <v>-7.2170638970355361</v>
      </c>
      <c r="C24" s="3">
        <v>-2.8174767180768723</v>
      </c>
      <c r="D24" s="3">
        <v>-5.1802066662504647</v>
      </c>
      <c r="E24" s="3">
        <v>-1.6465325627407323</v>
      </c>
      <c r="F24" s="3">
        <v>-3.4704908421907987</v>
      </c>
      <c r="G24" s="3">
        <v>-0.9845500238504501</v>
      </c>
      <c r="H24" s="3" t="s">
        <v>7</v>
      </c>
      <c r="I24" s="3">
        <f t="shared" si="0"/>
        <v>4.3995871789586634</v>
      </c>
      <c r="J24" s="3">
        <f t="shared" si="1"/>
        <v>3.5336741035097323</v>
      </c>
      <c r="K24" s="3">
        <f t="shared" si="2"/>
        <v>2.4859408183403486</v>
      </c>
    </row>
    <row r="25" spans="1:14" x14ac:dyDescent="0.25">
      <c r="A25" s="3" t="s">
        <v>8</v>
      </c>
      <c r="B25" s="3">
        <v>-2.931180756365126</v>
      </c>
      <c r="C25" s="3">
        <v>-1.088403</v>
      </c>
      <c r="D25" s="7">
        <v>-2.0173606770464647</v>
      </c>
      <c r="E25" s="7">
        <v>0.13224762792498623</v>
      </c>
      <c r="F25" s="7">
        <v>-1.3571725609871632</v>
      </c>
      <c r="G25" s="7">
        <v>0.51335900000000001</v>
      </c>
      <c r="H25" s="3" t="s">
        <v>8</v>
      </c>
      <c r="I25" s="3">
        <f t="shared" si="0"/>
        <v>1.842777756365126</v>
      </c>
      <c r="J25" s="3">
        <f t="shared" si="1"/>
        <v>2.1496083049714509</v>
      </c>
      <c r="K25" s="3">
        <f t="shared" si="2"/>
        <v>1.8705315609871631</v>
      </c>
    </row>
    <row r="26" spans="1:14" x14ac:dyDescent="0.25">
      <c r="A26" s="3" t="s">
        <v>9</v>
      </c>
      <c r="B26" s="3">
        <v>1.4438810759666687</v>
      </c>
      <c r="C26" s="3">
        <v>2.5182402206559873</v>
      </c>
      <c r="D26" s="3">
        <v>1.7638417817056551</v>
      </c>
      <c r="E26" s="3">
        <v>3.3689606568352071</v>
      </c>
      <c r="F26" s="7">
        <v>-0.17779230971616267</v>
      </c>
      <c r="G26" s="7">
        <v>1.879862983036662</v>
      </c>
      <c r="H26" s="3" t="s">
        <v>9</v>
      </c>
      <c r="I26" s="3">
        <f t="shared" si="0"/>
        <v>1.0743591446893186</v>
      </c>
      <c r="J26" s="3">
        <f t="shared" si="1"/>
        <v>1.605118875129552</v>
      </c>
      <c r="K26" s="3">
        <f t="shared" si="2"/>
        <v>2.0576552927528247</v>
      </c>
    </row>
    <row r="27" spans="1:14" x14ac:dyDescent="0.25">
      <c r="A27" s="3" t="s">
        <v>10</v>
      </c>
      <c r="B27" s="3">
        <v>2.1522489999999999</v>
      </c>
      <c r="C27" s="3">
        <v>5.5310792965996392</v>
      </c>
      <c r="D27" s="7">
        <v>-0.99052499999999999</v>
      </c>
      <c r="E27" s="7">
        <v>2.8304891338917004</v>
      </c>
      <c r="F27" s="7">
        <v>-0.26241538995472879</v>
      </c>
      <c r="G27" s="7">
        <v>3.5024655940610439</v>
      </c>
      <c r="H27" s="3" t="s">
        <v>10</v>
      </c>
      <c r="I27" s="3">
        <f t="shared" si="0"/>
        <v>3.3788302965996393</v>
      </c>
      <c r="J27" s="3">
        <f t="shared" si="1"/>
        <v>3.8210141338917003</v>
      </c>
      <c r="K27" s="3">
        <f t="shared" si="2"/>
        <v>3.7648809840157726</v>
      </c>
      <c r="N27" s="3">
        <f>AVERAGE(I3:K27)</f>
        <v>2.2089447197204417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showGridLines="0" workbookViewId="0"/>
  </sheetViews>
  <sheetFormatPr defaultRowHeight="15" x14ac:dyDescent="0.25"/>
  <cols>
    <col min="1" max="1" width="9.140625" style="9"/>
    <col min="2" max="2" width="9.140625" style="3"/>
    <col min="3" max="3" width="12.5703125" style="3" bestFit="1" customWidth="1"/>
    <col min="4" max="16384" width="9.140625" style="3"/>
  </cols>
  <sheetData>
    <row r="1" spans="1:21" x14ac:dyDescent="0.25">
      <c r="A1" s="9">
        <v>-3.3</v>
      </c>
      <c r="F1" s="3" t="s">
        <v>36</v>
      </c>
      <c r="G1" s="3" t="s">
        <v>38</v>
      </c>
      <c r="I1" s="3" t="s">
        <v>43</v>
      </c>
      <c r="J1" s="3">
        <v>-0.5</v>
      </c>
      <c r="K1" s="3">
        <v>-0.4</v>
      </c>
      <c r="L1" s="3">
        <v>-0.3</v>
      </c>
      <c r="M1" s="3">
        <v>-0.2</v>
      </c>
      <c r="N1" s="3">
        <v>-0.1</v>
      </c>
      <c r="O1" s="3">
        <v>0</v>
      </c>
      <c r="P1" s="3">
        <v>0.1</v>
      </c>
      <c r="Q1" s="3">
        <v>0.2</v>
      </c>
      <c r="R1" s="3">
        <v>0.3</v>
      </c>
      <c r="S1" s="3">
        <v>0.4</v>
      </c>
      <c r="T1" s="3">
        <v>0.5</v>
      </c>
      <c r="U1" s="3" t="s">
        <v>44</v>
      </c>
    </row>
    <row r="2" spans="1:21" x14ac:dyDescent="0.25">
      <c r="A2" s="9">
        <v>-2.7</v>
      </c>
      <c r="C2" s="3" t="s">
        <v>39</v>
      </c>
      <c r="D2" s="3">
        <f>COUNT(A69:A126)</f>
        <v>58</v>
      </c>
      <c r="I2" s="3">
        <f>COUNT(A1:A14)</f>
        <v>14</v>
      </c>
      <c r="J2" s="3">
        <v>1</v>
      </c>
      <c r="K2" s="3">
        <f>COUNT(A16:A18)</f>
        <v>3</v>
      </c>
      <c r="L2" s="3">
        <f>COUNT(A19:A29)</f>
        <v>11</v>
      </c>
      <c r="M2" s="3">
        <f>COUNT(A30:A39)</f>
        <v>10</v>
      </c>
      <c r="N2" s="3">
        <f>COUNT(A40:A68)</f>
        <v>29</v>
      </c>
      <c r="O2" s="3">
        <f>COUNT(A69:A126)</f>
        <v>58</v>
      </c>
      <c r="P2" s="3">
        <f>COUNT(A127:A152)</f>
        <v>26</v>
      </c>
      <c r="Q2" s="3">
        <f>COUNT(A153:A164)</f>
        <v>12</v>
      </c>
      <c r="R2" s="3">
        <f>COUNT(A165:A177)</f>
        <v>13</v>
      </c>
      <c r="S2" s="3">
        <f>COUNT(A178)</f>
        <v>1</v>
      </c>
      <c r="T2" s="3">
        <f>COUNT(A179:A182)</f>
        <v>4</v>
      </c>
      <c r="U2" s="3">
        <f>COUNT(A183:A188)</f>
        <v>6</v>
      </c>
    </row>
    <row r="3" spans="1:21" x14ac:dyDescent="0.25">
      <c r="A3" s="9">
        <v>-1.3</v>
      </c>
      <c r="C3" s="3" t="s">
        <v>40</v>
      </c>
      <c r="D3" s="3">
        <f>COUNT(A1:A68)</f>
        <v>68</v>
      </c>
      <c r="F3" s="3">
        <f>AVERAGE(A1:A68)</f>
        <v>-0.37941176470588289</v>
      </c>
      <c r="G3" s="3">
        <f>MEDIAN(A1:A68)</f>
        <v>-0.2</v>
      </c>
      <c r="J3" s="3">
        <f>_xlfn.NORM.DIST(J1,0,0.2,0)</f>
        <v>8.7641502467842705E-2</v>
      </c>
      <c r="K3" s="3">
        <f t="shared" ref="K3:T3" si="0">_xlfn.NORM.DIST(K1,0,0.2,0)</f>
        <v>0.26995483256594027</v>
      </c>
      <c r="L3" s="3">
        <f t="shared" si="0"/>
        <v>0.64758797832945891</v>
      </c>
      <c r="M3" s="3">
        <f t="shared" si="0"/>
        <v>1.2098536225957168</v>
      </c>
      <c r="N3" s="3">
        <f t="shared" si="0"/>
        <v>1.7603266338214976</v>
      </c>
      <c r="O3" s="3">
        <f t="shared" si="0"/>
        <v>1.9947114020071635</v>
      </c>
      <c r="P3" s="3">
        <f t="shared" si="0"/>
        <v>1.7603266338214976</v>
      </c>
      <c r="Q3" s="3">
        <f t="shared" si="0"/>
        <v>1.2098536225957168</v>
      </c>
      <c r="R3" s="3">
        <f t="shared" si="0"/>
        <v>0.64758797832945891</v>
      </c>
      <c r="S3" s="3">
        <f t="shared" si="0"/>
        <v>0.26995483256594027</v>
      </c>
      <c r="T3" s="3">
        <f t="shared" si="0"/>
        <v>8.7641502467842705E-2</v>
      </c>
    </row>
    <row r="4" spans="1:21" x14ac:dyDescent="0.25">
      <c r="A4" s="9">
        <v>-1.2</v>
      </c>
      <c r="C4" s="3" t="s">
        <v>41</v>
      </c>
      <c r="D4" s="3">
        <f>COUNT(A127:A188)</f>
        <v>62</v>
      </c>
      <c r="F4" s="3">
        <f>AVERAGE(A127:A188)</f>
        <v>0.25483870967741939</v>
      </c>
      <c r="G4" s="3">
        <f>MEDIAN(A127:A188)</f>
        <v>0.2</v>
      </c>
    </row>
    <row r="5" spans="1:21" x14ac:dyDescent="0.25">
      <c r="A5" s="9">
        <v>-1</v>
      </c>
      <c r="F5" s="3" t="s">
        <v>36</v>
      </c>
      <c r="G5" s="3" t="s">
        <v>37</v>
      </c>
    </row>
    <row r="6" spans="1:21" x14ac:dyDescent="0.25">
      <c r="A6" s="9">
        <v>-0.9</v>
      </c>
      <c r="C6" s="3" t="s">
        <v>42</v>
      </c>
      <c r="D6" s="3">
        <v>188</v>
      </c>
      <c r="F6" s="3">
        <f>AVERAGE(A1:A188)</f>
        <v>-5.3191489361702135E-2</v>
      </c>
      <c r="G6" s="3">
        <f>STDEV(A1:A188)</f>
        <v>0.43624604931409439</v>
      </c>
      <c r="I6" s="3" t="s">
        <v>45</v>
      </c>
      <c r="J6" s="3">
        <v>-0.5</v>
      </c>
      <c r="K6" s="3">
        <v>-0.4</v>
      </c>
      <c r="L6" s="3">
        <v>-0.3</v>
      </c>
      <c r="M6" s="3">
        <v>-0.2</v>
      </c>
      <c r="N6" s="3">
        <v>-0.1</v>
      </c>
      <c r="O6" s="3">
        <v>0</v>
      </c>
      <c r="P6" s="3">
        <v>0.1</v>
      </c>
      <c r="Q6" s="3">
        <v>0.2</v>
      </c>
      <c r="R6" s="3">
        <v>0.3</v>
      </c>
      <c r="S6" s="3">
        <v>0.4</v>
      </c>
      <c r="T6" s="3">
        <v>0.5</v>
      </c>
      <c r="U6" s="3" t="s">
        <v>46</v>
      </c>
    </row>
    <row r="7" spans="1:21" x14ac:dyDescent="0.25">
      <c r="A7" s="9">
        <v>-0.9</v>
      </c>
      <c r="I7" s="3">
        <f>I2/$D$6</f>
        <v>7.4468085106382975E-2</v>
      </c>
      <c r="J7" s="3">
        <f t="shared" ref="J7:U7" si="1">J2/$D$6</f>
        <v>5.3191489361702126E-3</v>
      </c>
      <c r="K7" s="3">
        <f t="shared" si="1"/>
        <v>1.5957446808510637E-2</v>
      </c>
      <c r="L7" s="3">
        <f t="shared" si="1"/>
        <v>5.8510638297872342E-2</v>
      </c>
      <c r="M7" s="3">
        <f t="shared" si="1"/>
        <v>5.3191489361702128E-2</v>
      </c>
      <c r="N7" s="3">
        <f t="shared" si="1"/>
        <v>0.15425531914893617</v>
      </c>
      <c r="O7" s="3">
        <f t="shared" si="1"/>
        <v>0.30851063829787234</v>
      </c>
      <c r="P7" s="3">
        <f t="shared" si="1"/>
        <v>0.13829787234042554</v>
      </c>
      <c r="Q7" s="3">
        <f t="shared" si="1"/>
        <v>6.3829787234042548E-2</v>
      </c>
      <c r="R7" s="3">
        <f t="shared" si="1"/>
        <v>6.9148936170212769E-2</v>
      </c>
      <c r="S7" s="3">
        <f t="shared" si="1"/>
        <v>5.3191489361702126E-3</v>
      </c>
      <c r="T7" s="3">
        <f t="shared" si="1"/>
        <v>2.1276595744680851E-2</v>
      </c>
      <c r="U7" s="3">
        <f t="shared" si="1"/>
        <v>3.1914893617021274E-2</v>
      </c>
    </row>
    <row r="8" spans="1:21" x14ac:dyDescent="0.25">
      <c r="A8" s="9">
        <v>-0.8</v>
      </c>
      <c r="J8" s="3">
        <f>_xlfn.NORM.DIST(J6,$F$6,$G$6,0)</f>
        <v>0.54123866012993005</v>
      </c>
      <c r="K8" s="3">
        <f t="shared" ref="K8:T8" si="2">_xlfn.NORM.DIST(K6,$F$6,$G$6,0)</f>
        <v>0.66671725023741846</v>
      </c>
      <c r="L8" s="3">
        <f t="shared" si="2"/>
        <v>0.77924545225081532</v>
      </c>
      <c r="M8" s="3">
        <f t="shared" si="2"/>
        <v>0.86414488480704743</v>
      </c>
      <c r="N8" s="3">
        <f t="shared" si="2"/>
        <v>0.90924004217989662</v>
      </c>
      <c r="O8" s="3">
        <f t="shared" si="2"/>
        <v>0.90771653383342099</v>
      </c>
      <c r="P8" s="3">
        <f t="shared" si="2"/>
        <v>0.85980831639138222</v>
      </c>
      <c r="Q8" s="3">
        <f t="shared" si="2"/>
        <v>0.77273883632659734</v>
      </c>
      <c r="R8" s="3">
        <f t="shared" si="2"/>
        <v>0.65893646305153597</v>
      </c>
      <c r="S8" s="3">
        <f t="shared" si="2"/>
        <v>0.53313113234233467</v>
      </c>
      <c r="T8" s="3">
        <f t="shared" si="2"/>
        <v>0.4092646650873627</v>
      </c>
    </row>
    <row r="9" spans="1:21" x14ac:dyDescent="0.25">
      <c r="A9" s="9">
        <v>-0.7</v>
      </c>
    </row>
    <row r="10" spans="1:21" x14ac:dyDescent="0.25">
      <c r="A10" s="9">
        <v>-0.7</v>
      </c>
    </row>
    <row r="11" spans="1:21" x14ac:dyDescent="0.25">
      <c r="A11" s="9">
        <v>-0.6</v>
      </c>
    </row>
    <row r="12" spans="1:21" x14ac:dyDescent="0.25">
      <c r="A12" s="9">
        <v>-0.6</v>
      </c>
    </row>
    <row r="13" spans="1:21" x14ac:dyDescent="0.25">
      <c r="A13" s="9">
        <v>-0.6</v>
      </c>
    </row>
    <row r="14" spans="1:21" x14ac:dyDescent="0.25">
      <c r="A14" s="9">
        <v>-0.6</v>
      </c>
    </row>
    <row r="15" spans="1:21" x14ac:dyDescent="0.25">
      <c r="A15" s="9">
        <v>-0.5</v>
      </c>
    </row>
    <row r="16" spans="1:21" x14ac:dyDescent="0.25">
      <c r="A16" s="9">
        <v>-0.4</v>
      </c>
    </row>
    <row r="17" spans="1:1" x14ac:dyDescent="0.25">
      <c r="A17" s="9">
        <v>-0.4</v>
      </c>
    </row>
    <row r="18" spans="1:1" x14ac:dyDescent="0.25">
      <c r="A18" s="9">
        <v>-0.4</v>
      </c>
    </row>
    <row r="19" spans="1:1" x14ac:dyDescent="0.25">
      <c r="A19" s="9">
        <v>-0.3</v>
      </c>
    </row>
    <row r="20" spans="1:1" x14ac:dyDescent="0.25">
      <c r="A20" s="9">
        <v>-0.3</v>
      </c>
    </row>
    <row r="21" spans="1:1" x14ac:dyDescent="0.25">
      <c r="A21" s="9">
        <v>-0.3</v>
      </c>
    </row>
    <row r="22" spans="1:1" x14ac:dyDescent="0.25">
      <c r="A22" s="9">
        <v>-0.3</v>
      </c>
    </row>
    <row r="23" spans="1:1" x14ac:dyDescent="0.25">
      <c r="A23" s="9">
        <v>-0.3</v>
      </c>
    </row>
    <row r="24" spans="1:1" x14ac:dyDescent="0.25">
      <c r="A24" s="9">
        <v>-0.3</v>
      </c>
    </row>
    <row r="25" spans="1:1" x14ac:dyDescent="0.25">
      <c r="A25" s="9">
        <v>-0.3</v>
      </c>
    </row>
    <row r="26" spans="1:1" x14ac:dyDescent="0.25">
      <c r="A26" s="9">
        <v>-0.3</v>
      </c>
    </row>
    <row r="27" spans="1:1" x14ac:dyDescent="0.25">
      <c r="A27" s="9">
        <v>-0.3</v>
      </c>
    </row>
    <row r="28" spans="1:1" x14ac:dyDescent="0.25">
      <c r="A28" s="9">
        <v>-0.3</v>
      </c>
    </row>
    <row r="29" spans="1:1" x14ac:dyDescent="0.25">
      <c r="A29" s="9">
        <v>-0.3</v>
      </c>
    </row>
    <row r="30" spans="1:1" x14ac:dyDescent="0.25">
      <c r="A30" s="9">
        <v>-0.2</v>
      </c>
    </row>
    <row r="31" spans="1:1" x14ac:dyDescent="0.25">
      <c r="A31" s="9">
        <v>-0.2</v>
      </c>
    </row>
    <row r="32" spans="1:1" x14ac:dyDescent="0.25">
      <c r="A32" s="9">
        <v>-0.2</v>
      </c>
    </row>
    <row r="33" spans="1:1" x14ac:dyDescent="0.25">
      <c r="A33" s="9">
        <v>-0.2</v>
      </c>
    </row>
    <row r="34" spans="1:1" x14ac:dyDescent="0.25">
      <c r="A34" s="9">
        <v>-0.2</v>
      </c>
    </row>
    <row r="35" spans="1:1" x14ac:dyDescent="0.25">
      <c r="A35" s="9">
        <v>-0.2</v>
      </c>
    </row>
    <row r="36" spans="1:1" x14ac:dyDescent="0.25">
      <c r="A36" s="9">
        <v>-0.2</v>
      </c>
    </row>
    <row r="37" spans="1:1" x14ac:dyDescent="0.25">
      <c r="A37" s="9">
        <v>-0.2</v>
      </c>
    </row>
    <row r="38" spans="1:1" x14ac:dyDescent="0.25">
      <c r="A38" s="9">
        <v>-0.2</v>
      </c>
    </row>
    <row r="39" spans="1:1" x14ac:dyDescent="0.25">
      <c r="A39" s="9">
        <v>-0.2</v>
      </c>
    </row>
    <row r="40" spans="1:1" x14ac:dyDescent="0.25">
      <c r="A40" s="9">
        <v>-0.1</v>
      </c>
    </row>
    <row r="41" spans="1:1" x14ac:dyDescent="0.25">
      <c r="A41" s="9">
        <v>-0.1</v>
      </c>
    </row>
    <row r="42" spans="1:1" x14ac:dyDescent="0.25">
      <c r="A42" s="9">
        <v>-0.1</v>
      </c>
    </row>
    <row r="43" spans="1:1" x14ac:dyDescent="0.25">
      <c r="A43" s="9">
        <v>-0.1</v>
      </c>
    </row>
    <row r="44" spans="1:1" x14ac:dyDescent="0.25">
      <c r="A44" s="9">
        <v>-0.1</v>
      </c>
    </row>
    <row r="45" spans="1:1" x14ac:dyDescent="0.25">
      <c r="A45" s="9">
        <v>-0.1</v>
      </c>
    </row>
    <row r="46" spans="1:1" x14ac:dyDescent="0.25">
      <c r="A46" s="9">
        <v>-0.1</v>
      </c>
    </row>
    <row r="47" spans="1:1" x14ac:dyDescent="0.25">
      <c r="A47" s="9">
        <v>-0.1</v>
      </c>
    </row>
    <row r="48" spans="1:1" x14ac:dyDescent="0.25">
      <c r="A48" s="9">
        <v>-0.1</v>
      </c>
    </row>
    <row r="49" spans="1:1" x14ac:dyDescent="0.25">
      <c r="A49" s="9">
        <v>-0.1</v>
      </c>
    </row>
    <row r="50" spans="1:1" x14ac:dyDescent="0.25">
      <c r="A50" s="9">
        <v>-0.1</v>
      </c>
    </row>
    <row r="51" spans="1:1" x14ac:dyDescent="0.25">
      <c r="A51" s="9">
        <v>-0.1</v>
      </c>
    </row>
    <row r="52" spans="1:1" x14ac:dyDescent="0.25">
      <c r="A52" s="9">
        <v>-0.1</v>
      </c>
    </row>
    <row r="53" spans="1:1" x14ac:dyDescent="0.25">
      <c r="A53" s="9">
        <v>-0.1</v>
      </c>
    </row>
    <row r="54" spans="1:1" x14ac:dyDescent="0.25">
      <c r="A54" s="9">
        <v>-0.1</v>
      </c>
    </row>
    <row r="55" spans="1:1" x14ac:dyDescent="0.25">
      <c r="A55" s="9">
        <v>-0.1</v>
      </c>
    </row>
    <row r="56" spans="1:1" x14ac:dyDescent="0.25">
      <c r="A56" s="9">
        <v>-0.1</v>
      </c>
    </row>
    <row r="57" spans="1:1" x14ac:dyDescent="0.25">
      <c r="A57" s="9">
        <v>-0.1</v>
      </c>
    </row>
    <row r="58" spans="1:1" x14ac:dyDescent="0.25">
      <c r="A58" s="9">
        <v>-0.1</v>
      </c>
    </row>
    <row r="59" spans="1:1" x14ac:dyDescent="0.25">
      <c r="A59" s="9">
        <v>-0.1</v>
      </c>
    </row>
    <row r="60" spans="1:1" x14ac:dyDescent="0.25">
      <c r="A60" s="9">
        <v>-0.1</v>
      </c>
    </row>
    <row r="61" spans="1:1" x14ac:dyDescent="0.25">
      <c r="A61" s="9">
        <v>-0.1</v>
      </c>
    </row>
    <row r="62" spans="1:1" x14ac:dyDescent="0.25">
      <c r="A62" s="9">
        <v>-0.1</v>
      </c>
    </row>
    <row r="63" spans="1:1" x14ac:dyDescent="0.25">
      <c r="A63" s="9">
        <v>-0.1</v>
      </c>
    </row>
    <row r="64" spans="1:1" x14ac:dyDescent="0.25">
      <c r="A64" s="9">
        <v>-0.1</v>
      </c>
    </row>
    <row r="65" spans="1:1" x14ac:dyDescent="0.25">
      <c r="A65" s="9">
        <v>-0.1</v>
      </c>
    </row>
    <row r="66" spans="1:1" x14ac:dyDescent="0.25">
      <c r="A66" s="9">
        <v>-0.1</v>
      </c>
    </row>
    <row r="67" spans="1:1" x14ac:dyDescent="0.25">
      <c r="A67" s="9">
        <v>-0.1</v>
      </c>
    </row>
    <row r="68" spans="1:1" x14ac:dyDescent="0.25">
      <c r="A68" s="9">
        <v>-0.1</v>
      </c>
    </row>
    <row r="69" spans="1:1" x14ac:dyDescent="0.25">
      <c r="A69" s="9">
        <v>0</v>
      </c>
    </row>
    <row r="70" spans="1:1" x14ac:dyDescent="0.25">
      <c r="A70" s="9">
        <v>0</v>
      </c>
    </row>
    <row r="71" spans="1:1" x14ac:dyDescent="0.25">
      <c r="A71" s="9">
        <v>0</v>
      </c>
    </row>
    <row r="72" spans="1:1" x14ac:dyDescent="0.25">
      <c r="A72" s="9">
        <v>0</v>
      </c>
    </row>
    <row r="73" spans="1:1" x14ac:dyDescent="0.25">
      <c r="A73" s="9">
        <v>0</v>
      </c>
    </row>
    <row r="74" spans="1:1" x14ac:dyDescent="0.25">
      <c r="A74" s="9">
        <v>0</v>
      </c>
    </row>
    <row r="75" spans="1:1" x14ac:dyDescent="0.25">
      <c r="A75" s="9">
        <v>0</v>
      </c>
    </row>
    <row r="76" spans="1:1" x14ac:dyDescent="0.25">
      <c r="A76" s="9">
        <v>0</v>
      </c>
    </row>
    <row r="77" spans="1:1" x14ac:dyDescent="0.25">
      <c r="A77" s="9">
        <v>0</v>
      </c>
    </row>
    <row r="78" spans="1:1" x14ac:dyDescent="0.25">
      <c r="A78" s="9">
        <v>0</v>
      </c>
    </row>
    <row r="79" spans="1:1" x14ac:dyDescent="0.25">
      <c r="A79" s="9">
        <v>0</v>
      </c>
    </row>
    <row r="80" spans="1:1" x14ac:dyDescent="0.25">
      <c r="A80" s="9">
        <v>0</v>
      </c>
    </row>
    <row r="81" spans="1:1" x14ac:dyDescent="0.25">
      <c r="A81" s="9">
        <v>0</v>
      </c>
    </row>
    <row r="82" spans="1:1" x14ac:dyDescent="0.25">
      <c r="A82" s="9">
        <v>0</v>
      </c>
    </row>
    <row r="83" spans="1:1" x14ac:dyDescent="0.25">
      <c r="A83" s="9">
        <v>0</v>
      </c>
    </row>
    <row r="84" spans="1:1" x14ac:dyDescent="0.25">
      <c r="A84" s="9">
        <v>0</v>
      </c>
    </row>
    <row r="85" spans="1:1" x14ac:dyDescent="0.25">
      <c r="A85" s="9">
        <v>0</v>
      </c>
    </row>
    <row r="86" spans="1:1" x14ac:dyDescent="0.25">
      <c r="A86" s="9">
        <v>0</v>
      </c>
    </row>
    <row r="87" spans="1:1" x14ac:dyDescent="0.25">
      <c r="A87" s="9">
        <v>0</v>
      </c>
    </row>
    <row r="88" spans="1:1" x14ac:dyDescent="0.25">
      <c r="A88" s="9">
        <v>0</v>
      </c>
    </row>
    <row r="89" spans="1:1" x14ac:dyDescent="0.25">
      <c r="A89" s="9">
        <v>0</v>
      </c>
    </row>
    <row r="90" spans="1:1" x14ac:dyDescent="0.25">
      <c r="A90" s="9">
        <v>0</v>
      </c>
    </row>
    <row r="91" spans="1:1" x14ac:dyDescent="0.25">
      <c r="A91" s="9">
        <v>0</v>
      </c>
    </row>
    <row r="92" spans="1:1" x14ac:dyDescent="0.25">
      <c r="A92" s="9">
        <v>0</v>
      </c>
    </row>
    <row r="93" spans="1:1" x14ac:dyDescent="0.25">
      <c r="A93" s="9">
        <v>0</v>
      </c>
    </row>
    <row r="94" spans="1:1" x14ac:dyDescent="0.25">
      <c r="A94" s="9">
        <v>0</v>
      </c>
    </row>
    <row r="95" spans="1:1" x14ac:dyDescent="0.25">
      <c r="A95" s="9">
        <v>0</v>
      </c>
    </row>
    <row r="96" spans="1:1" x14ac:dyDescent="0.25">
      <c r="A96" s="9">
        <v>0</v>
      </c>
    </row>
    <row r="97" spans="1:1" x14ac:dyDescent="0.25">
      <c r="A97" s="9">
        <v>0</v>
      </c>
    </row>
    <row r="98" spans="1:1" x14ac:dyDescent="0.25">
      <c r="A98" s="9">
        <v>0</v>
      </c>
    </row>
    <row r="99" spans="1:1" x14ac:dyDescent="0.25">
      <c r="A99" s="9">
        <v>0</v>
      </c>
    </row>
    <row r="100" spans="1:1" x14ac:dyDescent="0.25">
      <c r="A100" s="9">
        <v>0</v>
      </c>
    </row>
    <row r="101" spans="1:1" x14ac:dyDescent="0.25">
      <c r="A101" s="9">
        <v>0</v>
      </c>
    </row>
    <row r="102" spans="1:1" x14ac:dyDescent="0.25">
      <c r="A102" s="9">
        <v>0</v>
      </c>
    </row>
    <row r="103" spans="1:1" x14ac:dyDescent="0.25">
      <c r="A103" s="9">
        <v>0</v>
      </c>
    </row>
    <row r="104" spans="1:1" x14ac:dyDescent="0.25">
      <c r="A104" s="9">
        <v>0</v>
      </c>
    </row>
    <row r="105" spans="1:1" x14ac:dyDescent="0.25">
      <c r="A105" s="9">
        <v>0</v>
      </c>
    </row>
    <row r="106" spans="1:1" x14ac:dyDescent="0.25">
      <c r="A106" s="9">
        <v>0</v>
      </c>
    </row>
    <row r="107" spans="1:1" x14ac:dyDescent="0.25">
      <c r="A107" s="9">
        <v>0</v>
      </c>
    </row>
    <row r="108" spans="1:1" x14ac:dyDescent="0.25">
      <c r="A108" s="9">
        <v>0</v>
      </c>
    </row>
    <row r="109" spans="1:1" x14ac:dyDescent="0.25">
      <c r="A109" s="9">
        <v>0</v>
      </c>
    </row>
    <row r="110" spans="1:1" x14ac:dyDescent="0.25">
      <c r="A110" s="9">
        <v>0</v>
      </c>
    </row>
    <row r="111" spans="1:1" x14ac:dyDescent="0.25">
      <c r="A111" s="9">
        <v>0</v>
      </c>
    </row>
    <row r="112" spans="1:1" x14ac:dyDescent="0.25">
      <c r="A112" s="9">
        <v>0</v>
      </c>
    </row>
    <row r="113" spans="1:1" x14ac:dyDescent="0.25">
      <c r="A113" s="9">
        <v>0</v>
      </c>
    </row>
    <row r="114" spans="1:1" x14ac:dyDescent="0.25">
      <c r="A114" s="9">
        <v>0</v>
      </c>
    </row>
    <row r="115" spans="1:1" x14ac:dyDescent="0.25">
      <c r="A115" s="9">
        <v>0</v>
      </c>
    </row>
    <row r="116" spans="1:1" x14ac:dyDescent="0.25">
      <c r="A116" s="9">
        <v>0</v>
      </c>
    </row>
    <row r="117" spans="1:1" x14ac:dyDescent="0.25">
      <c r="A117" s="9">
        <v>0</v>
      </c>
    </row>
    <row r="118" spans="1:1" x14ac:dyDescent="0.25">
      <c r="A118" s="9">
        <v>0</v>
      </c>
    </row>
    <row r="119" spans="1:1" x14ac:dyDescent="0.25">
      <c r="A119" s="9">
        <v>0</v>
      </c>
    </row>
    <row r="120" spans="1:1" x14ac:dyDescent="0.25">
      <c r="A120" s="9">
        <v>0</v>
      </c>
    </row>
    <row r="121" spans="1:1" x14ac:dyDescent="0.25">
      <c r="A121" s="9">
        <v>0</v>
      </c>
    </row>
    <row r="122" spans="1:1" x14ac:dyDescent="0.25">
      <c r="A122" s="9">
        <v>0</v>
      </c>
    </row>
    <row r="123" spans="1:1" x14ac:dyDescent="0.25">
      <c r="A123" s="9">
        <v>0</v>
      </c>
    </row>
    <row r="124" spans="1:1" x14ac:dyDescent="0.25">
      <c r="A124" s="9">
        <v>0</v>
      </c>
    </row>
    <row r="125" spans="1:1" x14ac:dyDescent="0.25">
      <c r="A125" s="9">
        <v>0</v>
      </c>
    </row>
    <row r="126" spans="1:1" x14ac:dyDescent="0.25">
      <c r="A126" s="9">
        <v>0</v>
      </c>
    </row>
    <row r="127" spans="1:1" x14ac:dyDescent="0.25">
      <c r="A127" s="9">
        <v>0.1</v>
      </c>
    </row>
    <row r="128" spans="1:1" x14ac:dyDescent="0.25">
      <c r="A128" s="9">
        <v>0.1</v>
      </c>
    </row>
    <row r="129" spans="1:1" x14ac:dyDescent="0.25">
      <c r="A129" s="9">
        <v>0.1</v>
      </c>
    </row>
    <row r="130" spans="1:1" x14ac:dyDescent="0.25">
      <c r="A130" s="9">
        <v>0.1</v>
      </c>
    </row>
    <row r="131" spans="1:1" x14ac:dyDescent="0.25">
      <c r="A131" s="9">
        <v>0.1</v>
      </c>
    </row>
    <row r="132" spans="1:1" x14ac:dyDescent="0.25">
      <c r="A132" s="9">
        <v>0.1</v>
      </c>
    </row>
    <row r="133" spans="1:1" x14ac:dyDescent="0.25">
      <c r="A133" s="9">
        <v>0.1</v>
      </c>
    </row>
    <row r="134" spans="1:1" x14ac:dyDescent="0.25">
      <c r="A134" s="9">
        <v>0.1</v>
      </c>
    </row>
    <row r="135" spans="1:1" x14ac:dyDescent="0.25">
      <c r="A135" s="9">
        <v>0.1</v>
      </c>
    </row>
    <row r="136" spans="1:1" x14ac:dyDescent="0.25">
      <c r="A136" s="9">
        <v>0.1</v>
      </c>
    </row>
    <row r="137" spans="1:1" x14ac:dyDescent="0.25">
      <c r="A137" s="9">
        <v>0.1</v>
      </c>
    </row>
    <row r="138" spans="1:1" x14ac:dyDescent="0.25">
      <c r="A138" s="9">
        <v>0.1</v>
      </c>
    </row>
    <row r="139" spans="1:1" x14ac:dyDescent="0.25">
      <c r="A139" s="9">
        <v>0.1</v>
      </c>
    </row>
    <row r="140" spans="1:1" x14ac:dyDescent="0.25">
      <c r="A140" s="9">
        <v>0.1</v>
      </c>
    </row>
    <row r="141" spans="1:1" x14ac:dyDescent="0.25">
      <c r="A141" s="9">
        <v>0.1</v>
      </c>
    </row>
    <row r="142" spans="1:1" x14ac:dyDescent="0.25">
      <c r="A142" s="9">
        <v>0.1</v>
      </c>
    </row>
    <row r="143" spans="1:1" x14ac:dyDescent="0.25">
      <c r="A143" s="9">
        <v>0.1</v>
      </c>
    </row>
    <row r="144" spans="1:1" x14ac:dyDescent="0.25">
      <c r="A144" s="9">
        <v>0.1</v>
      </c>
    </row>
    <row r="145" spans="1:1" x14ac:dyDescent="0.25">
      <c r="A145" s="9">
        <v>0.1</v>
      </c>
    </row>
    <row r="146" spans="1:1" x14ac:dyDescent="0.25">
      <c r="A146" s="9">
        <v>0.1</v>
      </c>
    </row>
    <row r="147" spans="1:1" x14ac:dyDescent="0.25">
      <c r="A147" s="9">
        <v>0.1</v>
      </c>
    </row>
    <row r="148" spans="1:1" x14ac:dyDescent="0.25">
      <c r="A148" s="9">
        <v>0.1</v>
      </c>
    </row>
    <row r="149" spans="1:1" x14ac:dyDescent="0.25">
      <c r="A149" s="9">
        <v>0.1</v>
      </c>
    </row>
    <row r="150" spans="1:1" x14ac:dyDescent="0.25">
      <c r="A150" s="9">
        <v>0.1</v>
      </c>
    </row>
    <row r="151" spans="1:1" x14ac:dyDescent="0.25">
      <c r="A151" s="9">
        <v>0.1</v>
      </c>
    </row>
    <row r="152" spans="1:1" x14ac:dyDescent="0.25">
      <c r="A152" s="9">
        <v>0.1</v>
      </c>
    </row>
    <row r="153" spans="1:1" x14ac:dyDescent="0.25">
      <c r="A153" s="9">
        <v>0.2</v>
      </c>
    </row>
    <row r="154" spans="1:1" x14ac:dyDescent="0.25">
      <c r="A154" s="9">
        <v>0.2</v>
      </c>
    </row>
    <row r="155" spans="1:1" x14ac:dyDescent="0.25">
      <c r="A155" s="9">
        <v>0.2</v>
      </c>
    </row>
    <row r="156" spans="1:1" x14ac:dyDescent="0.25">
      <c r="A156" s="9">
        <v>0.2</v>
      </c>
    </row>
    <row r="157" spans="1:1" x14ac:dyDescent="0.25">
      <c r="A157" s="9">
        <v>0.2</v>
      </c>
    </row>
    <row r="158" spans="1:1" x14ac:dyDescent="0.25">
      <c r="A158" s="9">
        <v>0.2</v>
      </c>
    </row>
    <row r="159" spans="1:1" x14ac:dyDescent="0.25">
      <c r="A159" s="9">
        <v>0.2</v>
      </c>
    </row>
    <row r="160" spans="1:1" x14ac:dyDescent="0.25">
      <c r="A160" s="9">
        <v>0.2</v>
      </c>
    </row>
    <row r="161" spans="1:1" x14ac:dyDescent="0.25">
      <c r="A161" s="9">
        <v>0.2</v>
      </c>
    </row>
    <row r="162" spans="1:1" x14ac:dyDescent="0.25">
      <c r="A162" s="9">
        <v>0.2</v>
      </c>
    </row>
    <row r="163" spans="1:1" x14ac:dyDescent="0.25">
      <c r="A163" s="9">
        <v>0.2</v>
      </c>
    </row>
    <row r="164" spans="1:1" x14ac:dyDescent="0.25">
      <c r="A164" s="9">
        <v>0.2</v>
      </c>
    </row>
    <row r="165" spans="1:1" x14ac:dyDescent="0.25">
      <c r="A165" s="9">
        <v>0.3</v>
      </c>
    </row>
    <row r="166" spans="1:1" x14ac:dyDescent="0.25">
      <c r="A166" s="9">
        <v>0.3</v>
      </c>
    </row>
    <row r="167" spans="1:1" x14ac:dyDescent="0.25">
      <c r="A167" s="9">
        <v>0.3</v>
      </c>
    </row>
    <row r="168" spans="1:1" x14ac:dyDescent="0.25">
      <c r="A168" s="9">
        <v>0.3</v>
      </c>
    </row>
    <row r="169" spans="1:1" x14ac:dyDescent="0.25">
      <c r="A169" s="9">
        <v>0.3</v>
      </c>
    </row>
    <row r="170" spans="1:1" x14ac:dyDescent="0.25">
      <c r="A170" s="9">
        <v>0.3</v>
      </c>
    </row>
    <row r="171" spans="1:1" x14ac:dyDescent="0.25">
      <c r="A171" s="9">
        <v>0.3</v>
      </c>
    </row>
    <row r="172" spans="1:1" x14ac:dyDescent="0.25">
      <c r="A172" s="9">
        <v>0.3</v>
      </c>
    </row>
    <row r="173" spans="1:1" x14ac:dyDescent="0.25">
      <c r="A173" s="9">
        <v>0.3</v>
      </c>
    </row>
    <row r="174" spans="1:1" x14ac:dyDescent="0.25">
      <c r="A174" s="9">
        <v>0.3</v>
      </c>
    </row>
    <row r="175" spans="1:1" x14ac:dyDescent="0.25">
      <c r="A175" s="9">
        <v>0.3</v>
      </c>
    </row>
    <row r="176" spans="1:1" x14ac:dyDescent="0.25">
      <c r="A176" s="9">
        <v>0.3</v>
      </c>
    </row>
    <row r="177" spans="1:1" x14ac:dyDescent="0.25">
      <c r="A177" s="9">
        <v>0.3</v>
      </c>
    </row>
    <row r="178" spans="1:1" x14ac:dyDescent="0.25">
      <c r="A178" s="9">
        <v>0.4</v>
      </c>
    </row>
    <row r="179" spans="1:1" x14ac:dyDescent="0.25">
      <c r="A179" s="9">
        <v>0.5</v>
      </c>
    </row>
    <row r="180" spans="1:1" x14ac:dyDescent="0.25">
      <c r="A180" s="9">
        <v>0.5</v>
      </c>
    </row>
    <row r="181" spans="1:1" x14ac:dyDescent="0.25">
      <c r="A181" s="9">
        <v>0.5</v>
      </c>
    </row>
    <row r="182" spans="1:1" x14ac:dyDescent="0.25">
      <c r="A182" s="9">
        <v>0.5</v>
      </c>
    </row>
    <row r="183" spans="1:1" x14ac:dyDescent="0.25">
      <c r="A183" s="9">
        <v>0.6</v>
      </c>
    </row>
    <row r="184" spans="1:1" x14ac:dyDescent="0.25">
      <c r="A184" s="9">
        <v>0.6</v>
      </c>
    </row>
    <row r="185" spans="1:1" x14ac:dyDescent="0.25">
      <c r="A185" s="9">
        <v>0.6</v>
      </c>
    </row>
    <row r="186" spans="1:1" x14ac:dyDescent="0.25">
      <c r="A186" s="9">
        <v>0.6</v>
      </c>
    </row>
    <row r="187" spans="1:1" x14ac:dyDescent="0.25">
      <c r="A187" s="9">
        <v>1</v>
      </c>
    </row>
    <row r="188" spans="1:1" x14ac:dyDescent="0.25">
      <c r="A188" s="9">
        <v>1.1000000000000001</v>
      </c>
    </row>
  </sheetData>
  <conditionalFormatting sqref="A1:A189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equal">
      <formula>0</formula>
    </cfRule>
    <cfRule type="colorScale" priority="4">
      <colorScale>
        <cfvo type="num" val="0"/>
        <cfvo type="max"/>
        <color rgb="FFFFFF00"/>
        <color rgb="FFFFEF9C"/>
      </colorScale>
    </cfRule>
  </conditionalFormatting>
  <pageMargins left="0.7" right="0.7" top="0.75" bottom="0.75" header="0.3" footer="0.3"/>
  <ignoredErrors>
    <ignoredError sqref="D2:D6 I2:V3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GridLines="0" workbookViewId="0"/>
  </sheetViews>
  <sheetFormatPr defaultRowHeight="15" x14ac:dyDescent="0.25"/>
  <cols>
    <col min="1" max="16384" width="9.140625" style="3"/>
  </cols>
  <sheetData>
    <row r="1" spans="1:18" x14ac:dyDescent="0.25">
      <c r="A1" s="3" t="s">
        <v>0</v>
      </c>
    </row>
    <row r="2" spans="1:18" x14ac:dyDescent="0.25"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3" t="s">
        <v>30</v>
      </c>
      <c r="O2" s="3" t="s">
        <v>31</v>
      </c>
      <c r="P2" s="3" t="s">
        <v>32</v>
      </c>
    </row>
    <row r="3" spans="1:18" x14ac:dyDescent="0.25">
      <c r="A3" s="4" t="s">
        <v>11</v>
      </c>
      <c r="B3" s="3">
        <v>0.41157808114267824</v>
      </c>
      <c r="C3" s="3">
        <v>0.65601845697690575</v>
      </c>
      <c r="D3" s="3">
        <v>0.36712327180849919</v>
      </c>
      <c r="E3" s="3">
        <v>0.59561133475814931</v>
      </c>
      <c r="F3" s="3">
        <v>0.69194955519820422</v>
      </c>
      <c r="G3" s="3">
        <v>0.4418292598460376</v>
      </c>
      <c r="H3" s="3">
        <v>0.54918169262333338</v>
      </c>
      <c r="I3" s="3">
        <v>0.71752523581838246</v>
      </c>
      <c r="J3" s="3">
        <v>0.50686127135354386</v>
      </c>
      <c r="K3" s="3">
        <v>0.8380778863232089</v>
      </c>
      <c r="L3" s="3">
        <v>0.82133277955230966</v>
      </c>
      <c r="M3" s="3">
        <v>0.23228258881128114</v>
      </c>
      <c r="N3" s="3">
        <v>0.63497127895570327</v>
      </c>
      <c r="O3" s="3">
        <v>0.36142573472082906</v>
      </c>
      <c r="P3" s="3">
        <v>0.44586041687726696</v>
      </c>
    </row>
    <row r="4" spans="1:18" x14ac:dyDescent="0.25">
      <c r="A4" s="4" t="s">
        <v>12</v>
      </c>
      <c r="B4" s="3">
        <v>0.77709423532910782</v>
      </c>
      <c r="C4" s="3">
        <v>0.98402953503922952</v>
      </c>
      <c r="D4" s="3">
        <v>0.8794132045010532</v>
      </c>
      <c r="E4" s="3">
        <v>0.87109819903023322</v>
      </c>
      <c r="F4" s="3">
        <v>0.92139041798015719</v>
      </c>
      <c r="G4" s="3">
        <v>0.73209353078019024</v>
      </c>
      <c r="H4" s="3">
        <v>1.0080566194540437</v>
      </c>
      <c r="I4" s="3">
        <v>1.2103969124407685</v>
      </c>
      <c r="J4" s="3">
        <v>0.86808922423827806</v>
      </c>
      <c r="K4" s="3">
        <v>1.5271311628165094</v>
      </c>
      <c r="L4" s="3">
        <v>1.3771385891561254</v>
      </c>
      <c r="M4" s="3">
        <v>0.34098132452330648</v>
      </c>
      <c r="N4" s="3">
        <v>1.0811171750646293</v>
      </c>
      <c r="O4" s="3">
        <v>0.66720451179383389</v>
      </c>
      <c r="P4" s="3">
        <v>0.65989739559804539</v>
      </c>
    </row>
    <row r="5" spans="1:18" x14ac:dyDescent="0.25">
      <c r="A5" s="4" t="s">
        <v>13</v>
      </c>
      <c r="B5" s="3">
        <v>0.91019977185075884</v>
      </c>
      <c r="C5" s="3">
        <v>1.7029209738541582</v>
      </c>
      <c r="D5" s="3">
        <v>1.9221055469501169</v>
      </c>
      <c r="E5" s="3">
        <v>1.6534844322333506</v>
      </c>
      <c r="F5" s="3">
        <v>1.3811757069913955</v>
      </c>
      <c r="G5" s="3">
        <v>0.89349537511304411</v>
      </c>
      <c r="H5" s="3">
        <v>1.3192156949034657</v>
      </c>
      <c r="I5" s="3">
        <v>1.4085852889160713</v>
      </c>
      <c r="J5" s="3">
        <v>1.2086799369479038</v>
      </c>
      <c r="K5" s="3">
        <v>1.2444294372810498</v>
      </c>
      <c r="L5" s="3">
        <v>1.8015740397757383</v>
      </c>
      <c r="M5" s="3">
        <v>0.44274570125657053</v>
      </c>
      <c r="N5" s="3">
        <v>1.4796661594641753</v>
      </c>
      <c r="O5" s="3">
        <v>0.97981073586462963</v>
      </c>
      <c r="P5" s="3">
        <v>1.6771780959083362</v>
      </c>
    </row>
    <row r="6" spans="1:18" x14ac:dyDescent="0.25">
      <c r="A6" s="4" t="s">
        <v>14</v>
      </c>
      <c r="B6" s="3">
        <v>0.58020611381555898</v>
      </c>
      <c r="C6" s="3">
        <v>1.3558439364666823</v>
      </c>
      <c r="D6" s="3">
        <v>1.5306916043713352</v>
      </c>
      <c r="E6" s="3">
        <v>1.2436876197625777</v>
      </c>
      <c r="F6" s="3">
        <v>1.0153982177619245</v>
      </c>
      <c r="G6" s="3">
        <v>0.92413215854540653</v>
      </c>
      <c r="H6" s="3">
        <v>0.99199531675562791</v>
      </c>
      <c r="I6" s="3">
        <v>1.1322349123241771</v>
      </c>
      <c r="J6" s="3">
        <v>0.79445867645221135</v>
      </c>
      <c r="K6" s="3">
        <v>1.207147784189831</v>
      </c>
      <c r="L6" s="3">
        <v>1.3340917107711956</v>
      </c>
      <c r="M6" s="3">
        <v>0.41744849789912325</v>
      </c>
      <c r="N6" s="3">
        <v>1.1970743394332861</v>
      </c>
      <c r="O6" s="3">
        <v>0.7375915519563665</v>
      </c>
      <c r="P6" s="3">
        <v>1.6457093683593578</v>
      </c>
    </row>
    <row r="9" spans="1:18" x14ac:dyDescent="0.25">
      <c r="A9" s="5" t="s">
        <v>15</v>
      </c>
    </row>
    <row r="10" spans="1:18" x14ac:dyDescent="0.25"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23</v>
      </c>
      <c r="H10" s="3" t="s">
        <v>24</v>
      </c>
      <c r="I10" s="3" t="s">
        <v>25</v>
      </c>
      <c r="J10" s="3" t="s">
        <v>26</v>
      </c>
      <c r="K10" s="3" t="s">
        <v>27</v>
      </c>
      <c r="L10" s="3" t="s">
        <v>28</v>
      </c>
      <c r="M10" s="3" t="s">
        <v>29</v>
      </c>
      <c r="N10" s="3" t="s">
        <v>30</v>
      </c>
      <c r="O10" s="3" t="s">
        <v>31</v>
      </c>
      <c r="P10" s="3" t="s">
        <v>32</v>
      </c>
    </row>
    <row r="11" spans="1:18" x14ac:dyDescent="0.25">
      <c r="A11" s="4" t="s">
        <v>11</v>
      </c>
      <c r="B11" s="3">
        <v>0.1005979004413176</v>
      </c>
      <c r="C11" s="3">
        <v>0.30142966757512207</v>
      </c>
      <c r="D11" s="3">
        <v>0.23499410291022027</v>
      </c>
      <c r="E11" s="3">
        <v>0.1860812600550851</v>
      </c>
      <c r="F11" s="3">
        <v>0.24303593068454504</v>
      </c>
      <c r="G11" s="3">
        <v>0.18320054581849618</v>
      </c>
      <c r="H11" s="3">
        <v>0.21984287522290735</v>
      </c>
      <c r="I11" s="3">
        <v>0.42552188213080056</v>
      </c>
      <c r="J11" s="3">
        <v>0.17381068128962412</v>
      </c>
      <c r="K11" s="3">
        <v>0.81414216276399654</v>
      </c>
      <c r="L11" s="3">
        <v>0.63486333221206015</v>
      </c>
      <c r="M11" s="3">
        <v>0.21294640598531364</v>
      </c>
      <c r="N11" s="3">
        <v>0.37866911112512686</v>
      </c>
      <c r="O11" s="3">
        <v>0.14701049060433469</v>
      </c>
      <c r="P11" s="3">
        <v>0.23979959392090053</v>
      </c>
      <c r="R11" s="3">
        <f>AVERAGE(B11:P11)</f>
        <v>0.29972972951599008</v>
      </c>
    </row>
    <row r="12" spans="1:18" x14ac:dyDescent="0.25">
      <c r="A12" s="4" t="s">
        <v>12</v>
      </c>
      <c r="B12" s="3">
        <v>0.22957847777998097</v>
      </c>
      <c r="C12" s="3">
        <v>0.4299129356567879</v>
      </c>
      <c r="D12" s="3">
        <v>0.3137454286450857</v>
      </c>
      <c r="E12" s="3">
        <v>0.30719594948667273</v>
      </c>
      <c r="F12" s="3">
        <v>0.35958568291996362</v>
      </c>
      <c r="G12" s="3">
        <v>0.17454278182294175</v>
      </c>
      <c r="H12" s="3">
        <v>0.39318234630987625</v>
      </c>
      <c r="I12" s="3">
        <v>0.5936723858613735</v>
      </c>
      <c r="J12" s="3">
        <v>0.28753352876973626</v>
      </c>
      <c r="K12" s="3">
        <v>0.90996266224312883</v>
      </c>
      <c r="L12" s="3">
        <v>0.55063006117960611</v>
      </c>
      <c r="M12" s="3">
        <v>0.26604173622525917</v>
      </c>
      <c r="N12" s="3">
        <v>0.45580031153390366</v>
      </c>
      <c r="O12" s="3">
        <v>0.22058052241343151</v>
      </c>
      <c r="P12" s="3">
        <v>0.44614050829207602</v>
      </c>
      <c r="R12" s="3">
        <f t="shared" ref="R12:R14" si="0">AVERAGE(B12:P12)</f>
        <v>0.39587368794265493</v>
      </c>
    </row>
    <row r="13" spans="1:18" x14ac:dyDescent="0.25">
      <c r="A13" s="4" t="s">
        <v>13</v>
      </c>
      <c r="B13" s="3">
        <v>0.47375332425570083</v>
      </c>
      <c r="C13" s="3">
        <v>0.68833332178587292</v>
      </c>
      <c r="D13" s="3">
        <v>0.6361508961869099</v>
      </c>
      <c r="E13" s="3">
        <v>0.40063924453090644</v>
      </c>
      <c r="F13" s="3">
        <v>0.8167135068845891</v>
      </c>
      <c r="G13" s="3">
        <v>0.64980949764742968</v>
      </c>
      <c r="H13" s="3">
        <v>0.62076247741603308</v>
      </c>
      <c r="I13" s="3">
        <v>0.61751143106981365</v>
      </c>
      <c r="J13" s="3">
        <v>0.50780710066369061</v>
      </c>
      <c r="K13" s="3">
        <v>1.3605214828252918</v>
      </c>
      <c r="L13" s="3">
        <v>1.1400619263746206</v>
      </c>
      <c r="M13" s="3">
        <v>0.26762299176400794</v>
      </c>
      <c r="N13" s="3">
        <v>1.0179996105548312</v>
      </c>
      <c r="O13" s="3">
        <v>0.47875485362750148</v>
      </c>
      <c r="P13" s="3">
        <v>0.74314032684818865</v>
      </c>
      <c r="R13" s="3">
        <f t="shared" si="0"/>
        <v>0.69463879949569252</v>
      </c>
    </row>
    <row r="14" spans="1:18" x14ac:dyDescent="0.25">
      <c r="A14" s="4" t="s">
        <v>14</v>
      </c>
      <c r="B14" s="3">
        <v>0.41798533848258762</v>
      </c>
      <c r="C14" s="3">
        <v>0.40282426554160761</v>
      </c>
      <c r="D14" s="3">
        <v>0.48032919976424676</v>
      </c>
      <c r="E14" s="3">
        <v>0.28792787591849051</v>
      </c>
      <c r="F14" s="3">
        <v>0.61496748914275345</v>
      </c>
      <c r="G14" s="3">
        <v>0.47036439571937405</v>
      </c>
      <c r="H14" s="3">
        <v>0.49579163623805034</v>
      </c>
      <c r="I14" s="3">
        <v>0.51018196672700178</v>
      </c>
      <c r="J14" s="3">
        <v>0.36289492937555723</v>
      </c>
      <c r="K14" s="3">
        <v>1.0659418714372555</v>
      </c>
      <c r="L14" s="3">
        <v>1.1117409735453136</v>
      </c>
      <c r="M14" s="3">
        <v>0.29476886734437535</v>
      </c>
      <c r="N14" s="3">
        <v>0.79752172162305091</v>
      </c>
      <c r="O14" s="3">
        <v>0.41690088842497147</v>
      </c>
      <c r="P14" s="3">
        <v>0.55377450474435375</v>
      </c>
      <c r="R14" s="3">
        <f t="shared" si="0"/>
        <v>0.55226106160193267</v>
      </c>
    </row>
    <row r="16" spans="1:18" x14ac:dyDescent="0.25">
      <c r="A16" s="5" t="s">
        <v>16</v>
      </c>
    </row>
    <row r="18" spans="1:18" x14ac:dyDescent="0.25">
      <c r="B18" s="6" t="s">
        <v>18</v>
      </c>
      <c r="C18" s="6" t="s">
        <v>19</v>
      </c>
      <c r="D18" s="6" t="s">
        <v>20</v>
      </c>
      <c r="E18" s="6" t="s">
        <v>21</v>
      </c>
      <c r="F18" s="6" t="s">
        <v>22</v>
      </c>
      <c r="G18" s="6" t="s">
        <v>23</v>
      </c>
      <c r="H18" s="6" t="s">
        <v>24</v>
      </c>
      <c r="I18" s="6" t="s">
        <v>25</v>
      </c>
      <c r="J18" s="6" t="s">
        <v>26</v>
      </c>
      <c r="K18" s="6" t="s">
        <v>27</v>
      </c>
      <c r="L18" s="6" t="s">
        <v>28</v>
      </c>
      <c r="M18" s="6" t="s">
        <v>29</v>
      </c>
      <c r="N18" s="6" t="s">
        <v>30</v>
      </c>
      <c r="O18" s="6" t="s">
        <v>31</v>
      </c>
      <c r="P18" s="6" t="s">
        <v>32</v>
      </c>
    </row>
    <row r="19" spans="1:18" x14ac:dyDescent="0.25">
      <c r="B19" s="6">
        <v>0.51</v>
      </c>
      <c r="C19" s="6">
        <v>0.49</v>
      </c>
      <c r="D19" s="6">
        <v>0.5</v>
      </c>
      <c r="E19" s="6">
        <v>0.43</v>
      </c>
      <c r="F19" s="6">
        <v>0.42</v>
      </c>
      <c r="G19" s="6">
        <v>0.55000000000000004</v>
      </c>
      <c r="H19" s="6">
        <v>0.57999999999999996</v>
      </c>
      <c r="I19" s="6">
        <v>0.5</v>
      </c>
      <c r="J19" s="6">
        <v>0.45</v>
      </c>
      <c r="K19" s="6">
        <v>0.4</v>
      </c>
      <c r="L19" s="6">
        <v>0.49</v>
      </c>
      <c r="M19" s="6">
        <v>0.47</v>
      </c>
      <c r="N19" s="6">
        <v>0.43</v>
      </c>
      <c r="O19" s="6">
        <v>0.54</v>
      </c>
      <c r="P19" s="6">
        <v>0.65</v>
      </c>
    </row>
    <row r="21" spans="1:18" x14ac:dyDescent="0.25">
      <c r="A21" s="3" t="s">
        <v>17</v>
      </c>
    </row>
    <row r="23" spans="1:18" x14ac:dyDescent="0.25">
      <c r="B23" s="3" t="s">
        <v>18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23</v>
      </c>
      <c r="H23" s="3" t="s">
        <v>24</v>
      </c>
      <c r="I23" s="3" t="s">
        <v>25</v>
      </c>
      <c r="J23" s="3" t="s">
        <v>26</v>
      </c>
      <c r="K23" s="3" t="s">
        <v>27</v>
      </c>
      <c r="L23" s="3" t="s">
        <v>28</v>
      </c>
      <c r="M23" s="3" t="s">
        <v>29</v>
      </c>
      <c r="N23" s="3" t="s">
        <v>30</v>
      </c>
      <c r="O23" s="3" t="s">
        <v>31</v>
      </c>
      <c r="P23" s="3" t="s">
        <v>32</v>
      </c>
    </row>
    <row r="24" spans="1:18" x14ac:dyDescent="0.25">
      <c r="A24" s="4" t="s">
        <v>11</v>
      </c>
      <c r="B24" s="3">
        <f>B11*$B$19</f>
        <v>5.1304929225071974E-2</v>
      </c>
      <c r="C24" s="3">
        <f>C11*$C$19</f>
        <v>0.1477005371118098</v>
      </c>
      <c r="D24" s="3">
        <f>D11*$D$19</f>
        <v>0.11749705145511014</v>
      </c>
      <c r="E24" s="3">
        <f>E11*$E$19</f>
        <v>8.0014941823686597E-2</v>
      </c>
      <c r="F24" s="3">
        <f>F11*$F$19</f>
        <v>0.10207509088750892</v>
      </c>
      <c r="G24" s="3">
        <f>G11*$G$19</f>
        <v>0.1007603002001729</v>
      </c>
      <c r="H24" s="3">
        <f>H11*$H$19</f>
        <v>0.12750886762928626</v>
      </c>
      <c r="I24" s="3">
        <f>I11*$I$19</f>
        <v>0.21276094106540028</v>
      </c>
      <c r="J24" s="3">
        <f>J11*$J$19</f>
        <v>7.8214806580330865E-2</v>
      </c>
      <c r="K24" s="3">
        <f>K11*$K$19</f>
        <v>0.32565686510559866</v>
      </c>
      <c r="L24" s="3">
        <f t="shared" ref="L24:P24" si="1">L11*$K$19</f>
        <v>0.25394533288482407</v>
      </c>
      <c r="M24" s="3">
        <f t="shared" si="1"/>
        <v>8.5178562394125468E-2</v>
      </c>
      <c r="N24" s="3">
        <f t="shared" si="1"/>
        <v>0.15146764445005076</v>
      </c>
      <c r="O24" s="3">
        <f t="shared" si="1"/>
        <v>5.8804196241733879E-2</v>
      </c>
      <c r="P24" s="3">
        <f t="shared" si="1"/>
        <v>9.5919837568360214E-2</v>
      </c>
      <c r="R24" s="3">
        <f>AVERAGE(B24:P24)</f>
        <v>0.13258732697487138</v>
      </c>
    </row>
    <row r="25" spans="1:18" x14ac:dyDescent="0.25">
      <c r="A25" s="4" t="s">
        <v>12</v>
      </c>
      <c r="B25" s="3">
        <f t="shared" ref="B25:B27" si="2">B12*$B$19</f>
        <v>0.11708502366779029</v>
      </c>
      <c r="C25" s="3">
        <f t="shared" ref="C25:C27" si="3">C12*$C$19</f>
        <v>0.21065733847182608</v>
      </c>
      <c r="D25" s="3">
        <f t="shared" ref="D25:D27" si="4">D12*$D$19</f>
        <v>0.15687271432254285</v>
      </c>
      <c r="E25" s="3">
        <f t="shared" ref="E25:E27" si="5">E12*$E$19</f>
        <v>0.13209425827926927</v>
      </c>
      <c r="F25" s="3">
        <f t="shared" ref="F25:F27" si="6">F12*$F$19</f>
        <v>0.15102598682638471</v>
      </c>
      <c r="G25" s="3">
        <f t="shared" ref="G25:G27" si="7">G12*$G$19</f>
        <v>9.5998530002617974E-2</v>
      </c>
      <c r="H25" s="3">
        <f t="shared" ref="H25:H27" si="8">H12*$H$19</f>
        <v>0.22804576085972822</v>
      </c>
      <c r="I25" s="3">
        <f t="shared" ref="I25:I27" si="9">I12*$I$19</f>
        <v>0.29683619293068675</v>
      </c>
      <c r="J25" s="3">
        <f t="shared" ref="J25:J27" si="10">J12*$J$19</f>
        <v>0.12939008794638132</v>
      </c>
      <c r="K25" s="3">
        <f t="shared" ref="K25:P27" si="11">K12*$K$19</f>
        <v>0.36398506489725158</v>
      </c>
      <c r="L25" s="3">
        <f t="shared" si="11"/>
        <v>0.22025202447184244</v>
      </c>
      <c r="M25" s="3">
        <f t="shared" si="11"/>
        <v>0.10641669449010367</v>
      </c>
      <c r="N25" s="3">
        <f t="shared" si="11"/>
        <v>0.18232012461356148</v>
      </c>
      <c r="O25" s="3">
        <f t="shared" si="11"/>
        <v>8.8232208965372608E-2</v>
      </c>
      <c r="P25" s="3">
        <f t="shared" si="11"/>
        <v>0.17845620331683043</v>
      </c>
      <c r="R25" s="3">
        <f t="shared" ref="R25:R27" si="12">AVERAGE(B25:P25)</f>
        <v>0.1771778809374793</v>
      </c>
    </row>
    <row r="26" spans="1:18" x14ac:dyDescent="0.25">
      <c r="A26" s="4" t="s">
        <v>13</v>
      </c>
      <c r="B26" s="3">
        <f t="shared" si="2"/>
        <v>0.24161419537040743</v>
      </c>
      <c r="C26" s="3">
        <f t="shared" si="3"/>
        <v>0.33728332767507774</v>
      </c>
      <c r="D26" s="3">
        <f t="shared" si="4"/>
        <v>0.31807544809345495</v>
      </c>
      <c r="E26" s="3">
        <f t="shared" si="5"/>
        <v>0.17227487514828976</v>
      </c>
      <c r="F26" s="3">
        <f t="shared" si="6"/>
        <v>0.34301967289152741</v>
      </c>
      <c r="G26" s="3">
        <f t="shared" si="7"/>
        <v>0.35739522370608634</v>
      </c>
      <c r="H26" s="3">
        <f t="shared" si="8"/>
        <v>0.36004223690129916</v>
      </c>
      <c r="I26" s="3">
        <f t="shared" si="9"/>
        <v>0.30875571553490683</v>
      </c>
      <c r="J26" s="3">
        <f t="shared" si="10"/>
        <v>0.22851319529866079</v>
      </c>
      <c r="K26" s="3">
        <f t="shared" si="11"/>
        <v>0.54420859313011671</v>
      </c>
      <c r="L26" s="3">
        <f t="shared" si="11"/>
        <v>0.45602477054984825</v>
      </c>
      <c r="M26" s="3">
        <f t="shared" si="11"/>
        <v>0.10704919670560319</v>
      </c>
      <c r="N26" s="3">
        <f t="shared" si="11"/>
        <v>0.40719984422193251</v>
      </c>
      <c r="O26" s="3">
        <f t="shared" si="11"/>
        <v>0.19150194145100061</v>
      </c>
      <c r="P26" s="3">
        <f t="shared" si="11"/>
        <v>0.29725613073927548</v>
      </c>
      <c r="R26" s="3">
        <f t="shared" si="12"/>
        <v>0.31134762449449915</v>
      </c>
    </row>
    <row r="27" spans="1:18" x14ac:dyDescent="0.25">
      <c r="A27" s="4" t="s">
        <v>14</v>
      </c>
      <c r="B27" s="3">
        <f t="shared" si="2"/>
        <v>0.21317252262611969</v>
      </c>
      <c r="C27" s="3">
        <f t="shared" si="3"/>
        <v>0.19738389011538773</v>
      </c>
      <c r="D27" s="3">
        <f t="shared" si="4"/>
        <v>0.24016459988212338</v>
      </c>
      <c r="E27" s="3">
        <f t="shared" si="5"/>
        <v>0.12380898664495092</v>
      </c>
      <c r="F27" s="3">
        <f t="shared" si="6"/>
        <v>0.25828634543995643</v>
      </c>
      <c r="G27" s="3">
        <f t="shared" si="7"/>
        <v>0.25870041764565577</v>
      </c>
      <c r="H27" s="3">
        <f t="shared" si="8"/>
        <v>0.28755914901806917</v>
      </c>
      <c r="I27" s="3">
        <f t="shared" si="9"/>
        <v>0.25509098336350089</v>
      </c>
      <c r="J27" s="3">
        <f t="shared" si="10"/>
        <v>0.16330271821900075</v>
      </c>
      <c r="K27" s="3">
        <f t="shared" si="11"/>
        <v>0.42637674857490221</v>
      </c>
      <c r="L27" s="3">
        <f t="shared" si="11"/>
        <v>0.4446963894181255</v>
      </c>
      <c r="M27" s="3">
        <f t="shared" si="11"/>
        <v>0.11790754693775014</v>
      </c>
      <c r="N27" s="3">
        <f t="shared" si="11"/>
        <v>0.31900868864922038</v>
      </c>
      <c r="O27" s="3">
        <f t="shared" si="11"/>
        <v>0.16676035536998859</v>
      </c>
      <c r="P27" s="3">
        <f t="shared" si="11"/>
        <v>0.2215098018977415</v>
      </c>
      <c r="R27" s="3">
        <f t="shared" si="12"/>
        <v>0.24624860958683287</v>
      </c>
    </row>
    <row r="49" spans="1:15" x14ac:dyDescent="0.25">
      <c r="B49" s="3" t="s">
        <v>18</v>
      </c>
      <c r="C49" s="3" t="s">
        <v>19</v>
      </c>
      <c r="D49" s="3" t="s">
        <v>20</v>
      </c>
      <c r="E49" s="3" t="s">
        <v>21</v>
      </c>
      <c r="F49" s="3" t="s">
        <v>22</v>
      </c>
      <c r="G49" s="3" t="s">
        <v>23</v>
      </c>
      <c r="H49" s="3" t="s">
        <v>24</v>
      </c>
      <c r="I49" s="3" t="s">
        <v>25</v>
      </c>
      <c r="J49" s="3" t="s">
        <v>26</v>
      </c>
      <c r="K49" s="3" t="s">
        <v>27</v>
      </c>
      <c r="L49" s="3" t="s">
        <v>28</v>
      </c>
      <c r="M49" s="3" t="s">
        <v>29</v>
      </c>
      <c r="N49" s="3" t="s">
        <v>30</v>
      </c>
      <c r="O49" s="3" t="s">
        <v>31</v>
      </c>
    </row>
    <row r="50" spans="1:15" x14ac:dyDescent="0.25">
      <c r="A50" s="4" t="s">
        <v>11</v>
      </c>
      <c r="B50" s="3">
        <f>B3*B$19</f>
        <v>0.20990482138276589</v>
      </c>
      <c r="C50" s="3">
        <f t="shared" ref="C50:O50" si="13">C3*C$19</f>
        <v>0.32144904391868379</v>
      </c>
      <c r="D50" s="3">
        <f t="shared" si="13"/>
        <v>0.18356163590424959</v>
      </c>
      <c r="E50" s="3">
        <f t="shared" si="13"/>
        <v>0.25611287394600418</v>
      </c>
      <c r="F50" s="3">
        <f t="shared" si="13"/>
        <v>0.29061881318324578</v>
      </c>
      <c r="G50" s="3">
        <f t="shared" si="13"/>
        <v>0.24300609291532071</v>
      </c>
      <c r="H50" s="3">
        <f t="shared" si="13"/>
        <v>0.31852538172153333</v>
      </c>
      <c r="I50" s="3">
        <f t="shared" si="13"/>
        <v>0.35876261790919123</v>
      </c>
      <c r="J50" s="3">
        <f t="shared" si="13"/>
        <v>0.22808757210909475</v>
      </c>
      <c r="K50" s="3">
        <f t="shared" si="13"/>
        <v>0.33523115452928359</v>
      </c>
      <c r="L50" s="3">
        <f t="shared" si="13"/>
        <v>0.40245306198063174</v>
      </c>
      <c r="M50" s="3">
        <f t="shared" si="13"/>
        <v>0.10917281674130212</v>
      </c>
      <c r="N50" s="3">
        <f t="shared" si="13"/>
        <v>0.27303764995095242</v>
      </c>
      <c r="O50" s="3">
        <f t="shared" si="13"/>
        <v>0.1951698967492477</v>
      </c>
    </row>
    <row r="51" spans="1:15" x14ac:dyDescent="0.25">
      <c r="A51" s="4" t="s">
        <v>12</v>
      </c>
      <c r="B51" s="3">
        <f t="shared" ref="B51:O53" si="14">B4*B$19</f>
        <v>0.39631806001784498</v>
      </c>
      <c r="C51" s="3">
        <f t="shared" si="14"/>
        <v>0.48217447216922243</v>
      </c>
      <c r="D51" s="3">
        <f t="shared" si="14"/>
        <v>0.4397066022505266</v>
      </c>
      <c r="E51" s="3">
        <f t="shared" si="14"/>
        <v>0.3745722255830003</v>
      </c>
      <c r="F51" s="3">
        <f t="shared" si="14"/>
        <v>0.38698397555166603</v>
      </c>
      <c r="G51" s="3">
        <f t="shared" si="14"/>
        <v>0.40265144192910468</v>
      </c>
      <c r="H51" s="3">
        <f t="shared" si="14"/>
        <v>0.58467283928334535</v>
      </c>
      <c r="I51" s="3">
        <f t="shared" si="14"/>
        <v>0.60519845622038426</v>
      </c>
      <c r="J51" s="3">
        <f t="shared" si="14"/>
        <v>0.39064015090722515</v>
      </c>
      <c r="K51" s="3">
        <f t="shared" si="14"/>
        <v>0.61085246512660385</v>
      </c>
      <c r="L51" s="3">
        <f t="shared" si="14"/>
        <v>0.67479790868650147</v>
      </c>
      <c r="M51" s="3">
        <f t="shared" si="14"/>
        <v>0.16026122252595404</v>
      </c>
      <c r="N51" s="3">
        <f t="shared" si="14"/>
        <v>0.46488038527779063</v>
      </c>
      <c r="O51" s="3">
        <f t="shared" si="14"/>
        <v>0.36029043636867031</v>
      </c>
    </row>
    <row r="52" spans="1:15" x14ac:dyDescent="0.25">
      <c r="A52" s="4" t="s">
        <v>13</v>
      </c>
      <c r="B52" s="3">
        <f t="shared" si="14"/>
        <v>0.46420188364388704</v>
      </c>
      <c r="C52" s="3">
        <f t="shared" si="14"/>
        <v>0.83443127718853749</v>
      </c>
      <c r="D52" s="3">
        <f t="shared" si="14"/>
        <v>0.96105277347505846</v>
      </c>
      <c r="E52" s="3">
        <f t="shared" si="14"/>
        <v>0.71099830586034074</v>
      </c>
      <c r="F52" s="3">
        <f t="shared" si="14"/>
        <v>0.58009379693638607</v>
      </c>
      <c r="G52" s="3">
        <f t="shared" si="14"/>
        <v>0.49142245631217429</v>
      </c>
      <c r="H52" s="3">
        <f t="shared" si="14"/>
        <v>0.76514510304401007</v>
      </c>
      <c r="I52" s="3">
        <f t="shared" si="14"/>
        <v>0.70429264445803563</v>
      </c>
      <c r="J52" s="3">
        <f t="shared" si="14"/>
        <v>0.54390597162655674</v>
      </c>
      <c r="K52" s="3">
        <f t="shared" si="14"/>
        <v>0.49777177491241997</v>
      </c>
      <c r="L52" s="3">
        <f t="shared" si="14"/>
        <v>0.88277127949011169</v>
      </c>
      <c r="M52" s="3">
        <f t="shared" si="14"/>
        <v>0.20809047959058813</v>
      </c>
      <c r="N52" s="3">
        <f t="shared" si="14"/>
        <v>0.6362564485695954</v>
      </c>
      <c r="O52" s="3">
        <f t="shared" si="14"/>
        <v>0.52909779736689999</v>
      </c>
    </row>
    <row r="53" spans="1:15" x14ac:dyDescent="0.25">
      <c r="A53" s="4" t="s">
        <v>14</v>
      </c>
      <c r="B53" s="3">
        <f t="shared" si="14"/>
        <v>0.29590511804593506</v>
      </c>
      <c r="C53" s="3">
        <f t="shared" si="14"/>
        <v>0.66436352886867434</v>
      </c>
      <c r="D53" s="3">
        <f t="shared" si="14"/>
        <v>0.76534580218566761</v>
      </c>
      <c r="E53" s="3">
        <f t="shared" si="14"/>
        <v>0.53478567649790842</v>
      </c>
      <c r="F53" s="3">
        <f t="shared" si="14"/>
        <v>0.4264672514600083</v>
      </c>
      <c r="G53" s="3">
        <f t="shared" si="14"/>
        <v>0.50827268719997365</v>
      </c>
      <c r="H53" s="3">
        <f t="shared" si="14"/>
        <v>0.57535728371826411</v>
      </c>
      <c r="I53" s="3">
        <f t="shared" si="14"/>
        <v>0.56611745616208853</v>
      </c>
      <c r="J53" s="3">
        <f t="shared" si="14"/>
        <v>0.35750640440349513</v>
      </c>
      <c r="K53" s="3">
        <f t="shared" si="14"/>
        <v>0.48285911367593243</v>
      </c>
      <c r="L53" s="3">
        <f t="shared" si="14"/>
        <v>0.65370493827788578</v>
      </c>
      <c r="M53" s="3">
        <f t="shared" si="14"/>
        <v>0.19620079401258791</v>
      </c>
      <c r="N53" s="3">
        <f t="shared" si="14"/>
        <v>0.51474196595631305</v>
      </c>
      <c r="O53" s="3">
        <f t="shared" si="14"/>
        <v>0.39829943805643792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workbookViewId="0"/>
  </sheetViews>
  <sheetFormatPr defaultRowHeight="15" x14ac:dyDescent="0.25"/>
  <cols>
    <col min="1" max="16384" width="9.140625" style="3"/>
  </cols>
  <sheetData>
    <row r="1" spans="1:13" x14ac:dyDescent="0.25">
      <c r="A1" s="3" t="s">
        <v>0</v>
      </c>
    </row>
    <row r="2" spans="1:13" x14ac:dyDescent="0.25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3" x14ac:dyDescent="0.25">
      <c r="A3" s="4" t="s">
        <v>11</v>
      </c>
      <c r="B3" s="3">
        <v>0.81073900222761974</v>
      </c>
      <c r="C3" s="3">
        <v>0.54320812643780603</v>
      </c>
      <c r="D3" s="3">
        <v>0.69123907594489631</v>
      </c>
      <c r="E3" s="3">
        <v>0.37313193026868618</v>
      </c>
      <c r="F3" s="3">
        <v>0.92424980006758417</v>
      </c>
      <c r="G3" s="3">
        <v>1.3368233434123438</v>
      </c>
      <c r="H3" s="3">
        <v>1.2512663186122874</v>
      </c>
      <c r="I3" s="3">
        <v>1.5223255523942425</v>
      </c>
      <c r="J3" s="3">
        <v>0.49200411830151619</v>
      </c>
      <c r="K3" s="3">
        <v>0.41560837582296539</v>
      </c>
    </row>
    <row r="4" spans="1:13" x14ac:dyDescent="0.25">
      <c r="A4" s="4" t="s">
        <v>12</v>
      </c>
      <c r="B4" s="3">
        <v>1.3058337847018961</v>
      </c>
      <c r="C4" s="3">
        <v>0.97007954425024256</v>
      </c>
      <c r="D4" s="3">
        <v>1.1133458606829962</v>
      </c>
      <c r="E4" s="3">
        <v>0.88815835658109932</v>
      </c>
      <c r="F4" s="3">
        <v>1.5719677284929932</v>
      </c>
      <c r="G4" s="3">
        <v>1.8671005631294637</v>
      </c>
      <c r="H4" s="3">
        <v>1.5492226421950557</v>
      </c>
      <c r="I4" s="3">
        <v>2.4120527899108115</v>
      </c>
      <c r="J4" s="3">
        <v>0.86850070947448244</v>
      </c>
      <c r="K4" s="3">
        <v>0.77339391449788875</v>
      </c>
    </row>
    <row r="5" spans="1:13" x14ac:dyDescent="0.25">
      <c r="A5" s="4" t="s">
        <v>13</v>
      </c>
      <c r="B5" s="3">
        <v>1.7877316541121975</v>
      </c>
      <c r="C5" s="3">
        <v>2.1762714069579117</v>
      </c>
      <c r="D5" s="3">
        <v>1.8416729719256206</v>
      </c>
      <c r="E5" s="3">
        <v>1.2875352543716154</v>
      </c>
      <c r="F5" s="3">
        <v>2.3582940772330776</v>
      </c>
      <c r="G5" s="3">
        <v>3.5623391075727033</v>
      </c>
      <c r="H5" s="3">
        <v>2.7202826623316483</v>
      </c>
      <c r="I5" s="3">
        <v>3.5233331619298198</v>
      </c>
      <c r="J5" s="3">
        <v>1.504603294498057</v>
      </c>
      <c r="K5" s="3">
        <v>0.94120319813489162</v>
      </c>
    </row>
    <row r="6" spans="1:13" x14ac:dyDescent="0.25">
      <c r="A6" s="4" t="s">
        <v>14</v>
      </c>
      <c r="B6" s="3">
        <v>2.0650838127068045</v>
      </c>
      <c r="C6" s="3">
        <v>1.7063605153528858</v>
      </c>
      <c r="D6" s="3">
        <v>1.7738939489348444</v>
      </c>
      <c r="E6" s="3">
        <v>1.1065797849874706</v>
      </c>
      <c r="F6" s="3">
        <v>1.6934476168762904</v>
      </c>
      <c r="G6" s="3">
        <v>2.8158529061977422</v>
      </c>
      <c r="H6" s="3">
        <v>2.7799262864772465</v>
      </c>
      <c r="I6" s="3">
        <v>3.2038287408793722</v>
      </c>
      <c r="J6" s="3">
        <v>1.356230000141136</v>
      </c>
      <c r="K6" s="3">
        <v>0.93936457470995938</v>
      </c>
    </row>
    <row r="9" spans="1:13" x14ac:dyDescent="0.25">
      <c r="A9" s="5" t="s">
        <v>15</v>
      </c>
    </row>
    <row r="10" spans="1:13" x14ac:dyDescent="0.25"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</row>
    <row r="11" spans="1:13" x14ac:dyDescent="0.25">
      <c r="A11" s="4" t="s">
        <v>11</v>
      </c>
      <c r="B11" s="3">
        <v>0.27632271820133075</v>
      </c>
      <c r="C11" s="3">
        <v>0.27684223419820803</v>
      </c>
      <c r="D11" s="3">
        <v>0.23491518253903154</v>
      </c>
      <c r="E11" s="3">
        <v>0.40647154530591689</v>
      </c>
      <c r="F11" s="3">
        <v>0.62577612854849296</v>
      </c>
      <c r="G11" s="3">
        <v>0.66230802979997272</v>
      </c>
      <c r="H11" s="3">
        <v>0.62859539698248912</v>
      </c>
      <c r="I11" s="3">
        <v>0.66357198410675278</v>
      </c>
      <c r="J11" s="3">
        <v>0.27140251228792417</v>
      </c>
      <c r="K11" s="3">
        <v>0.49093276055476665</v>
      </c>
      <c r="M11" s="3">
        <f t="shared" ref="M11:M14" si="0">AVERAGE(B11:K11)</f>
        <v>0.45371384925248853</v>
      </c>
    </row>
    <row r="12" spans="1:13" x14ac:dyDescent="0.25">
      <c r="A12" s="4" t="s">
        <v>12</v>
      </c>
      <c r="B12" s="3">
        <v>0.55265165730685073</v>
      </c>
      <c r="C12" s="3">
        <v>0.40485077019231802</v>
      </c>
      <c r="D12" s="3">
        <v>0.40654300761722229</v>
      </c>
      <c r="E12" s="3">
        <v>0.42308214005361738</v>
      </c>
      <c r="F12" s="3">
        <v>0.89775953658231922</v>
      </c>
      <c r="G12" s="3">
        <v>0.8003637556849057</v>
      </c>
      <c r="H12" s="3">
        <v>0.65807431367531655</v>
      </c>
      <c r="I12" s="3">
        <v>1.0540639875617859</v>
      </c>
      <c r="J12" s="3">
        <v>0.40842021900707481</v>
      </c>
      <c r="K12" s="3">
        <v>0.87454093179703818</v>
      </c>
      <c r="M12" s="3">
        <f t="shared" si="0"/>
        <v>0.64803503194784495</v>
      </c>
    </row>
    <row r="13" spans="1:13" x14ac:dyDescent="0.25">
      <c r="A13" s="4" t="s">
        <v>13</v>
      </c>
      <c r="B13" s="3">
        <v>0.63713590667748055</v>
      </c>
      <c r="C13" s="3">
        <v>0.52832782765536912</v>
      </c>
      <c r="D13" s="3">
        <v>0.38769273929739756</v>
      </c>
      <c r="E13" s="3">
        <v>0.68666035883742671</v>
      </c>
      <c r="F13" s="3">
        <v>1.0650990463696461</v>
      </c>
      <c r="G13" s="3">
        <v>1.1652483000013789</v>
      </c>
      <c r="H13" s="3">
        <v>1.2890873780641265</v>
      </c>
      <c r="I13" s="3">
        <v>1.0114804044228389</v>
      </c>
      <c r="J13" s="3">
        <v>0.66628977970682446</v>
      </c>
      <c r="K13" s="3">
        <v>0.92838543831412634</v>
      </c>
      <c r="M13" s="3">
        <f t="shared" si="0"/>
        <v>0.83654071793466156</v>
      </c>
    </row>
    <row r="14" spans="1:13" x14ac:dyDescent="0.25">
      <c r="A14" s="4" t="s">
        <v>14</v>
      </c>
      <c r="B14" s="3">
        <v>0.67455012100708278</v>
      </c>
      <c r="C14" s="3">
        <v>0.42388776924903399</v>
      </c>
      <c r="D14" s="3">
        <v>0.19404274376722414</v>
      </c>
      <c r="E14" s="3">
        <v>0.63809835404040705</v>
      </c>
      <c r="F14" s="3">
        <v>0.65105056587137433</v>
      </c>
      <c r="G14" s="3">
        <v>1.0980302494526073</v>
      </c>
      <c r="H14" s="3">
        <v>1.4491740608252659</v>
      </c>
      <c r="I14" s="3">
        <v>0.83636506980746139</v>
      </c>
      <c r="J14" s="3">
        <v>0.58469082378308579</v>
      </c>
      <c r="K14" s="3">
        <v>0.82869684498829554</v>
      </c>
      <c r="M14" s="3">
        <f t="shared" si="0"/>
        <v>0.73785866027918368</v>
      </c>
    </row>
    <row r="16" spans="1:13" x14ac:dyDescent="0.25">
      <c r="A16" s="5" t="s">
        <v>16</v>
      </c>
    </row>
    <row r="18" spans="1:13" x14ac:dyDescent="0.25">
      <c r="B18" s="6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6</v>
      </c>
      <c r="H18" s="6" t="s">
        <v>7</v>
      </c>
      <c r="I18" s="6" t="s">
        <v>8</v>
      </c>
      <c r="J18" s="6" t="s">
        <v>9</v>
      </c>
      <c r="K18" s="6" t="s">
        <v>10</v>
      </c>
    </row>
    <row r="19" spans="1:13" x14ac:dyDescent="0.25">
      <c r="B19" s="6">
        <v>0.28999999999999998</v>
      </c>
      <c r="C19" s="6">
        <v>0.46</v>
      </c>
      <c r="D19" s="6">
        <v>0.37</v>
      </c>
      <c r="E19" s="6">
        <v>0.4</v>
      </c>
      <c r="F19" s="6">
        <v>0.48</v>
      </c>
      <c r="G19" s="6">
        <v>0.31</v>
      </c>
      <c r="H19" s="6">
        <v>0.27</v>
      </c>
      <c r="I19" s="6">
        <v>0.28000000000000003</v>
      </c>
      <c r="J19" s="6">
        <v>0.4</v>
      </c>
      <c r="K19" s="6">
        <v>0.36</v>
      </c>
    </row>
    <row r="21" spans="1:13" x14ac:dyDescent="0.25">
      <c r="A21" s="3" t="s">
        <v>17</v>
      </c>
    </row>
    <row r="23" spans="1:13" x14ac:dyDescent="0.25">
      <c r="B23" s="3" t="s">
        <v>1</v>
      </c>
      <c r="C23" s="3" t="s">
        <v>2</v>
      </c>
      <c r="D23" s="3" t="s">
        <v>3</v>
      </c>
      <c r="E23" s="3" t="s">
        <v>4</v>
      </c>
      <c r="F23" s="3" t="s">
        <v>5</v>
      </c>
      <c r="G23" s="3" t="s">
        <v>6</v>
      </c>
      <c r="H23" s="3" t="s">
        <v>7</v>
      </c>
      <c r="I23" s="3" t="s">
        <v>8</v>
      </c>
      <c r="J23" s="3" t="s">
        <v>9</v>
      </c>
      <c r="K23" s="3" t="s">
        <v>10</v>
      </c>
    </row>
    <row r="24" spans="1:13" x14ac:dyDescent="0.25">
      <c r="A24" s="4" t="s">
        <v>11</v>
      </c>
      <c r="B24" s="3">
        <f>B11*$B$19</f>
        <v>8.0133588278385917E-2</v>
      </c>
      <c r="C24" s="3">
        <f>C11*$C$19</f>
        <v>0.12734742773117569</v>
      </c>
      <c r="D24" s="3">
        <f>D11*$D$19</f>
        <v>8.6918617539441675E-2</v>
      </c>
      <c r="E24" s="3">
        <f>E11*$E$19</f>
        <v>0.16258861812236677</v>
      </c>
      <c r="F24" s="3">
        <f>F11*$F$19</f>
        <v>0.3003725417032766</v>
      </c>
      <c r="G24" s="3">
        <f>G11*$G$19</f>
        <v>0.20531548923799153</v>
      </c>
      <c r="H24" s="3">
        <f>H11*$H$19</f>
        <v>0.16972075718527208</v>
      </c>
      <c r="I24" s="3">
        <f>I11*$I$19</f>
        <v>0.18580015554989079</v>
      </c>
      <c r="J24" s="3">
        <f>J11*$J$19</f>
        <v>0.10856100491516968</v>
      </c>
      <c r="K24" s="3">
        <f>K11*$K$19</f>
        <v>0.17673579379971599</v>
      </c>
      <c r="M24" s="3">
        <f>AVERAGE(B24:K24)</f>
        <v>0.16034939940626869</v>
      </c>
    </row>
    <row r="25" spans="1:13" x14ac:dyDescent="0.25">
      <c r="A25" s="4" t="s">
        <v>12</v>
      </c>
      <c r="B25" s="3">
        <f t="shared" ref="B25:B27" si="1">B12*$B$19</f>
        <v>0.1602689806189867</v>
      </c>
      <c r="C25" s="3">
        <f t="shared" ref="C25:C27" si="2">C12*$C$19</f>
        <v>0.18623135428846629</v>
      </c>
      <c r="D25" s="3">
        <f t="shared" ref="D25:D27" si="3">D12*$D$19</f>
        <v>0.15042091281837225</v>
      </c>
      <c r="E25" s="3">
        <f t="shared" ref="E25:E27" si="4">E12*$E$19</f>
        <v>0.16923285602144697</v>
      </c>
      <c r="F25" s="3">
        <f t="shared" ref="F25:F27" si="5">F12*$F$19</f>
        <v>0.43092457755951319</v>
      </c>
      <c r="G25" s="3">
        <f t="shared" ref="G25:G27" si="6">G12*$G$19</f>
        <v>0.24811276426232076</v>
      </c>
      <c r="H25" s="3">
        <f t="shared" ref="H25:H27" si="7">H12*$H$19</f>
        <v>0.17768006469233549</v>
      </c>
      <c r="I25" s="3">
        <f t="shared" ref="I25:I27" si="8">I12*$I$19</f>
        <v>0.29513791651730009</v>
      </c>
      <c r="J25" s="3">
        <f t="shared" ref="J25:J27" si="9">J12*$J$19</f>
        <v>0.16336808760282995</v>
      </c>
      <c r="K25" s="3">
        <f t="shared" ref="K25:K27" si="10">K12*$K$19</f>
        <v>0.31483473544693374</v>
      </c>
      <c r="M25" s="3">
        <f t="shared" ref="M25:M27" si="11">AVERAGE(B25:K25)</f>
        <v>0.22962122498285056</v>
      </c>
    </row>
    <row r="26" spans="1:13" x14ac:dyDescent="0.25">
      <c r="A26" s="4" t="s">
        <v>13</v>
      </c>
      <c r="B26" s="3">
        <f t="shared" si="1"/>
        <v>0.18476941293646934</v>
      </c>
      <c r="C26" s="3">
        <f t="shared" si="2"/>
        <v>0.24303080072146982</v>
      </c>
      <c r="D26" s="3">
        <f t="shared" si="3"/>
        <v>0.14344631354003709</v>
      </c>
      <c r="E26" s="3">
        <f t="shared" si="4"/>
        <v>0.27466414353497071</v>
      </c>
      <c r="F26" s="3">
        <f t="shared" si="5"/>
        <v>0.51124754225743008</v>
      </c>
      <c r="G26" s="3">
        <f t="shared" si="6"/>
        <v>0.36122697300042744</v>
      </c>
      <c r="H26" s="3">
        <f t="shared" si="7"/>
        <v>0.34805359207731418</v>
      </c>
      <c r="I26" s="3">
        <f t="shared" si="8"/>
        <v>0.28321451323839492</v>
      </c>
      <c r="J26" s="3">
        <f t="shared" si="9"/>
        <v>0.26651591188272977</v>
      </c>
      <c r="K26" s="3">
        <f t="shared" si="10"/>
        <v>0.33421875779308546</v>
      </c>
      <c r="M26" s="3">
        <f t="shared" si="11"/>
        <v>0.29503879609823291</v>
      </c>
    </row>
    <row r="27" spans="1:13" x14ac:dyDescent="0.25">
      <c r="A27" s="4" t="s">
        <v>14</v>
      </c>
      <c r="B27" s="3">
        <f t="shared" si="1"/>
        <v>0.19561953509205399</v>
      </c>
      <c r="C27" s="3">
        <f t="shared" si="2"/>
        <v>0.19498837385455564</v>
      </c>
      <c r="D27" s="3">
        <f t="shared" si="3"/>
        <v>7.1795815193872931E-2</v>
      </c>
      <c r="E27" s="3">
        <f t="shared" si="4"/>
        <v>0.25523934161616285</v>
      </c>
      <c r="F27" s="3">
        <f t="shared" si="5"/>
        <v>0.31250427161825967</v>
      </c>
      <c r="G27" s="3">
        <f t="shared" si="6"/>
        <v>0.34038937733030827</v>
      </c>
      <c r="H27" s="3">
        <f t="shared" si="7"/>
        <v>0.39127699642282182</v>
      </c>
      <c r="I27" s="3">
        <f t="shared" si="8"/>
        <v>0.2341822195460892</v>
      </c>
      <c r="J27" s="3">
        <f t="shared" si="9"/>
        <v>0.23387632951323434</v>
      </c>
      <c r="K27" s="3">
        <f t="shared" si="10"/>
        <v>0.29833086419578636</v>
      </c>
      <c r="M27" s="3">
        <f t="shared" si="11"/>
        <v>0.25282031243831454</v>
      </c>
    </row>
    <row r="37" spans="1:11" x14ac:dyDescent="0.25">
      <c r="B37" s="3" t="s">
        <v>1</v>
      </c>
      <c r="C37" s="3" t="s">
        <v>2</v>
      </c>
      <c r="D37" s="3" t="s">
        <v>3</v>
      </c>
      <c r="E37" s="3" t="s">
        <v>4</v>
      </c>
      <c r="F37" s="3" t="s">
        <v>5</v>
      </c>
      <c r="G37" s="3" t="s">
        <v>6</v>
      </c>
      <c r="H37" s="3" t="s">
        <v>7</v>
      </c>
      <c r="I37" s="3" t="s">
        <v>8</v>
      </c>
      <c r="J37" s="3" t="s">
        <v>9</v>
      </c>
      <c r="K37" s="3" t="s">
        <v>10</v>
      </c>
    </row>
    <row r="38" spans="1:11" x14ac:dyDescent="0.25">
      <c r="A38" s="4" t="s">
        <v>11</v>
      </c>
      <c r="B38" s="3">
        <f>B3*B$19</f>
        <v>0.23511431064600971</v>
      </c>
      <c r="C38" s="3">
        <f t="shared" ref="C38:K38" si="12">C3*C$19</f>
        <v>0.24987573816139078</v>
      </c>
      <c r="D38" s="3">
        <f t="shared" si="12"/>
        <v>0.25575845809961162</v>
      </c>
      <c r="E38" s="3">
        <f t="shared" si="12"/>
        <v>0.14925277210747448</v>
      </c>
      <c r="F38" s="3">
        <f t="shared" si="12"/>
        <v>0.44363990403244041</v>
      </c>
      <c r="G38" s="3">
        <f t="shared" si="12"/>
        <v>0.41441523645782657</v>
      </c>
      <c r="H38" s="3">
        <f t="shared" si="12"/>
        <v>0.33784190602531761</v>
      </c>
      <c r="I38" s="3">
        <f t="shared" si="12"/>
        <v>0.42625115467038793</v>
      </c>
      <c r="J38" s="3">
        <f t="shared" si="12"/>
        <v>0.19680164732060648</v>
      </c>
      <c r="K38" s="3">
        <f t="shared" si="12"/>
        <v>0.14961901529626753</v>
      </c>
    </row>
    <row r="39" spans="1:11" x14ac:dyDescent="0.25">
      <c r="A39" s="4" t="s">
        <v>12</v>
      </c>
      <c r="B39" s="3">
        <f t="shared" ref="B39:K41" si="13">B4*B$19</f>
        <v>0.37869179756354987</v>
      </c>
      <c r="C39" s="3">
        <f t="shared" si="13"/>
        <v>0.4462365903551116</v>
      </c>
      <c r="D39" s="3">
        <f t="shared" si="13"/>
        <v>0.41193796845270858</v>
      </c>
      <c r="E39" s="3">
        <f t="shared" si="13"/>
        <v>0.35526334263243975</v>
      </c>
      <c r="F39" s="3">
        <f t="shared" si="13"/>
        <v>0.75454450967663667</v>
      </c>
      <c r="G39" s="3">
        <f t="shared" si="13"/>
        <v>0.57880117457013369</v>
      </c>
      <c r="H39" s="3">
        <f t="shared" si="13"/>
        <v>0.41829011339266509</v>
      </c>
      <c r="I39" s="3">
        <f t="shared" si="13"/>
        <v>0.67537478117502725</v>
      </c>
      <c r="J39" s="3">
        <f t="shared" si="13"/>
        <v>0.34740028378979299</v>
      </c>
      <c r="K39" s="3">
        <f t="shared" si="13"/>
        <v>0.27842180921923992</v>
      </c>
    </row>
    <row r="40" spans="1:11" x14ac:dyDescent="0.25">
      <c r="A40" s="4" t="s">
        <v>13</v>
      </c>
      <c r="B40" s="3">
        <f t="shared" si="13"/>
        <v>0.51844217969253725</v>
      </c>
      <c r="C40" s="3">
        <f t="shared" si="13"/>
        <v>1.0010848472006395</v>
      </c>
      <c r="D40" s="3">
        <f t="shared" si="13"/>
        <v>0.68141899961247965</v>
      </c>
      <c r="E40" s="3">
        <f t="shared" si="13"/>
        <v>0.51501410174864615</v>
      </c>
      <c r="F40" s="3">
        <f t="shared" si="13"/>
        <v>1.1319811570718772</v>
      </c>
      <c r="G40" s="3">
        <f t="shared" si="13"/>
        <v>1.104325123347538</v>
      </c>
      <c r="H40" s="3">
        <f t="shared" si="13"/>
        <v>0.73447631882954512</v>
      </c>
      <c r="I40" s="3">
        <f t="shared" si="13"/>
        <v>0.98653328534034967</v>
      </c>
      <c r="J40" s="3">
        <f t="shared" si="13"/>
        <v>0.60184131779922279</v>
      </c>
      <c r="K40" s="3">
        <f t="shared" si="13"/>
        <v>0.33883315132856096</v>
      </c>
    </row>
    <row r="41" spans="1:11" x14ac:dyDescent="0.25">
      <c r="A41" s="4" t="s">
        <v>14</v>
      </c>
      <c r="B41" s="3">
        <f t="shared" si="13"/>
        <v>0.59887430568497324</v>
      </c>
      <c r="C41" s="3">
        <f t="shared" si="13"/>
        <v>0.78492583706232755</v>
      </c>
      <c r="D41" s="3">
        <f t="shared" si="13"/>
        <v>0.65634076110589246</v>
      </c>
      <c r="E41" s="3">
        <f t="shared" si="13"/>
        <v>0.44263191399498825</v>
      </c>
      <c r="F41" s="3">
        <f t="shared" si="13"/>
        <v>0.81285485610061936</v>
      </c>
      <c r="G41" s="3">
        <f t="shared" si="13"/>
        <v>0.87291440092130013</v>
      </c>
      <c r="H41" s="3">
        <f t="shared" si="13"/>
        <v>0.75058009734885656</v>
      </c>
      <c r="I41" s="3">
        <f t="shared" si="13"/>
        <v>0.89707204744622426</v>
      </c>
      <c r="J41" s="3">
        <f t="shared" si="13"/>
        <v>0.54249200005645448</v>
      </c>
      <c r="K41" s="3">
        <f t="shared" si="13"/>
        <v>0.33817124689558536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workbookViewId="0"/>
  </sheetViews>
  <sheetFormatPr defaultRowHeight="15" x14ac:dyDescent="0.25"/>
  <cols>
    <col min="1" max="16384" width="9.140625" style="3"/>
  </cols>
  <sheetData>
    <row r="1" spans="1:11" x14ac:dyDescent="0.25">
      <c r="B1" s="3">
        <v>2000</v>
      </c>
      <c r="D1" s="3">
        <v>2001</v>
      </c>
      <c r="F1" s="3">
        <v>2002</v>
      </c>
      <c r="I1" s="3" t="s">
        <v>33</v>
      </c>
      <c r="J1" s="3" t="s">
        <v>33</v>
      </c>
      <c r="K1" s="3" t="s">
        <v>33</v>
      </c>
    </row>
    <row r="2" spans="1:11" x14ac:dyDescent="0.25">
      <c r="B2" s="3" t="s">
        <v>34</v>
      </c>
      <c r="C2" s="3" t="s">
        <v>35</v>
      </c>
      <c r="D2" s="3" t="s">
        <v>34</v>
      </c>
      <c r="E2" s="3" t="s">
        <v>35</v>
      </c>
      <c r="F2" s="3" t="s">
        <v>34</v>
      </c>
      <c r="G2" s="3" t="s">
        <v>35</v>
      </c>
      <c r="I2" s="3">
        <v>2000</v>
      </c>
      <c r="J2" s="3">
        <v>2001</v>
      </c>
      <c r="K2" s="3">
        <v>2002</v>
      </c>
    </row>
    <row r="3" spans="1:11" x14ac:dyDescent="0.25">
      <c r="A3" s="3" t="s">
        <v>18</v>
      </c>
      <c r="B3" s="3">
        <v>0.69416388574459564</v>
      </c>
      <c r="C3" s="3">
        <v>0.85092282917702067</v>
      </c>
      <c r="D3" s="7">
        <v>-0.38688424700592683</v>
      </c>
      <c r="E3" s="7">
        <v>2.6739581316386207E-3</v>
      </c>
      <c r="F3" s="3">
        <v>-0.75658173741845425</v>
      </c>
      <c r="G3" s="3">
        <v>-0.45754000638664638</v>
      </c>
      <c r="H3" s="3" t="s">
        <v>18</v>
      </c>
      <c r="I3" s="3">
        <f>C3-B3</f>
        <v>0.15675894343242502</v>
      </c>
      <c r="J3" s="3">
        <f>E3-D3</f>
        <v>0.38955820513756545</v>
      </c>
      <c r="K3" s="3">
        <f>G3-F3</f>
        <v>0.29904173103180787</v>
      </c>
    </row>
    <row r="4" spans="1:11" x14ac:dyDescent="0.25">
      <c r="A4" s="3" t="s">
        <v>19</v>
      </c>
      <c r="B4" s="3">
        <v>0.57410959769171921</v>
      </c>
      <c r="C4" s="3">
        <v>0.92449894652746956</v>
      </c>
      <c r="D4" s="3">
        <v>-0.32316084812127688</v>
      </c>
      <c r="E4" s="3">
        <v>-6.7897594277965823E-3</v>
      </c>
      <c r="F4" s="3">
        <v>-0.55847398528605519</v>
      </c>
      <c r="G4" s="3">
        <v>-0.34200742432421682</v>
      </c>
      <c r="H4" s="3" t="s">
        <v>19</v>
      </c>
      <c r="I4" s="3">
        <f t="shared" ref="I4:I27" si="0">C4-B4</f>
        <v>0.35038934883575035</v>
      </c>
      <c r="J4" s="3">
        <f t="shared" ref="J4:J27" si="1">E4-D4</f>
        <v>0.3163710886934803</v>
      </c>
      <c r="K4" s="3">
        <f t="shared" ref="K4:K17" si="2">G4-F4</f>
        <v>0.21646656096183836</v>
      </c>
    </row>
    <row r="5" spans="1:11" x14ac:dyDescent="0.25">
      <c r="A5" s="3" t="s">
        <v>20</v>
      </c>
      <c r="B5" s="3">
        <v>0.52815367408262093</v>
      </c>
      <c r="C5" s="3">
        <v>1.1069931323601234</v>
      </c>
      <c r="D5" s="7">
        <v>-0.16263642433905767</v>
      </c>
      <c r="E5" s="7">
        <v>0.3179830929429639</v>
      </c>
      <c r="F5" s="3">
        <v>-0.7401201069961838</v>
      </c>
      <c r="G5" s="3">
        <v>-0.29327743594035338</v>
      </c>
      <c r="H5" s="3" t="s">
        <v>20</v>
      </c>
      <c r="I5" s="3">
        <f t="shared" si="0"/>
        <v>0.57883945827750249</v>
      </c>
      <c r="J5" s="3">
        <f t="shared" si="1"/>
        <v>0.48061951728202157</v>
      </c>
      <c r="K5" s="3">
        <f t="shared" si="2"/>
        <v>0.44684267105583042</v>
      </c>
    </row>
    <row r="6" spans="1:11" x14ac:dyDescent="0.25">
      <c r="A6" s="3" t="s">
        <v>21</v>
      </c>
      <c r="B6" s="3">
        <v>0.23476764017602325</v>
      </c>
      <c r="C6" s="3">
        <v>0.68442726827166234</v>
      </c>
      <c r="D6" s="3">
        <v>-0.3356426360029241</v>
      </c>
      <c r="E6" s="3">
        <v>-1.4718319627388787E-2</v>
      </c>
      <c r="F6" s="3">
        <v>-0.5119957474618726</v>
      </c>
      <c r="G6" s="3">
        <v>-0.30156773082523591</v>
      </c>
      <c r="H6" s="3" t="s">
        <v>21</v>
      </c>
      <c r="I6" s="3">
        <f t="shared" si="0"/>
        <v>0.44965962809563909</v>
      </c>
      <c r="J6" s="3">
        <f t="shared" si="1"/>
        <v>0.32092431637553531</v>
      </c>
      <c r="K6" s="3">
        <f t="shared" si="2"/>
        <v>0.21042801663663668</v>
      </c>
    </row>
    <row r="7" spans="1:11" x14ac:dyDescent="0.25">
      <c r="A7" s="3" t="s">
        <v>22</v>
      </c>
      <c r="B7" s="3">
        <v>0.11781246494114495</v>
      </c>
      <c r="C7" s="3">
        <v>0.44849454807813727</v>
      </c>
      <c r="D7" s="3">
        <v>-0.38592245999999991</v>
      </c>
      <c r="E7" s="3">
        <v>-7.7732263044398842E-3</v>
      </c>
      <c r="F7" s="3">
        <v>-0.42366378558583917</v>
      </c>
      <c r="G7" s="3">
        <v>-0.12069548848148459</v>
      </c>
      <c r="H7" s="3" t="s">
        <v>22</v>
      </c>
      <c r="I7" s="3">
        <f t="shared" si="0"/>
        <v>0.33068208313699232</v>
      </c>
      <c r="J7" s="3">
        <f t="shared" si="1"/>
        <v>0.37814923369556003</v>
      </c>
      <c r="K7" s="3">
        <f t="shared" si="2"/>
        <v>0.30296829710435458</v>
      </c>
    </row>
    <row r="8" spans="1:11" x14ac:dyDescent="0.25">
      <c r="A8" s="3" t="s">
        <v>23</v>
      </c>
      <c r="B8" s="3">
        <v>0.23561375993917502</v>
      </c>
      <c r="C8" s="3">
        <v>0.49852626329557453</v>
      </c>
      <c r="D8" s="3">
        <v>-0.79658098763311658</v>
      </c>
      <c r="E8" s="3">
        <v>-0.50989669830000017</v>
      </c>
      <c r="F8" s="3">
        <v>-1.2787431788027677</v>
      </c>
      <c r="G8" s="3">
        <v>-0.8558731608534843</v>
      </c>
      <c r="H8" s="3" t="s">
        <v>23</v>
      </c>
      <c r="I8" s="3">
        <f t="shared" si="0"/>
        <v>0.26291250335639949</v>
      </c>
      <c r="J8" s="3">
        <f t="shared" si="1"/>
        <v>0.2866842893331164</v>
      </c>
      <c r="K8" s="3">
        <f t="shared" si="2"/>
        <v>0.42287001794928336</v>
      </c>
    </row>
    <row r="9" spans="1:11" x14ac:dyDescent="0.25">
      <c r="A9" s="3" t="s">
        <v>24</v>
      </c>
      <c r="B9" s="3">
        <v>0.74152033698333231</v>
      </c>
      <c r="C9" s="3">
        <v>0.97937653115022194</v>
      </c>
      <c r="D9" s="3">
        <v>-1.100399653675288</v>
      </c>
      <c r="E9" s="3">
        <v>-0.82108841710867464</v>
      </c>
      <c r="F9" s="3">
        <v>-0.46664442924317856</v>
      </c>
      <c r="G9" s="3">
        <v>-2.7581607943297334E-2</v>
      </c>
      <c r="H9" s="3" t="s">
        <v>24</v>
      </c>
      <c r="I9" s="3">
        <f t="shared" si="0"/>
        <v>0.23785619416688963</v>
      </c>
      <c r="J9" s="3">
        <f t="shared" si="1"/>
        <v>0.27931123656661339</v>
      </c>
      <c r="K9" s="3">
        <f t="shared" si="2"/>
        <v>0.43906282129988122</v>
      </c>
    </row>
    <row r="10" spans="1:11" x14ac:dyDescent="0.25">
      <c r="A10" s="3" t="s">
        <v>25</v>
      </c>
      <c r="B10" s="3">
        <v>0.49300328599999987</v>
      </c>
      <c r="C10" s="3">
        <v>0.99242712115382714</v>
      </c>
      <c r="D10" s="3">
        <v>-1.4569843400144555</v>
      </c>
      <c r="E10" s="3">
        <v>-0.59783506595858515</v>
      </c>
      <c r="F10" s="3">
        <v>-0.95577249046494561</v>
      </c>
      <c r="G10" s="3">
        <v>-0.42103378294583438</v>
      </c>
      <c r="H10" s="3" t="s">
        <v>25</v>
      </c>
      <c r="I10" s="3">
        <f t="shared" si="0"/>
        <v>0.49942383515382727</v>
      </c>
      <c r="J10" s="3">
        <f t="shared" si="1"/>
        <v>0.85914927405587038</v>
      </c>
      <c r="K10" s="3">
        <f t="shared" si="2"/>
        <v>0.53473870751911123</v>
      </c>
    </row>
    <row r="11" spans="1:11" x14ac:dyDescent="0.25">
      <c r="A11" s="3" t="s">
        <v>26</v>
      </c>
      <c r="B11" s="3">
        <v>0.2789980926827651</v>
      </c>
      <c r="C11" s="3">
        <v>0.53864010365910486</v>
      </c>
      <c r="D11" s="3">
        <v>-0.5191007721908647</v>
      </c>
      <c r="E11" s="3">
        <v>-0.13319552740073237</v>
      </c>
      <c r="F11" s="3">
        <v>-0.9262948064212212</v>
      </c>
      <c r="G11" s="3">
        <v>-0.54668727191281019</v>
      </c>
      <c r="H11" s="3" t="s">
        <v>26</v>
      </c>
      <c r="I11" s="3">
        <f t="shared" si="0"/>
        <v>0.25964201097633977</v>
      </c>
      <c r="J11" s="3">
        <f t="shared" si="1"/>
        <v>0.38590524479013233</v>
      </c>
      <c r="K11" s="3">
        <f t="shared" si="2"/>
        <v>0.379607534508411</v>
      </c>
    </row>
    <row r="12" spans="1:11" x14ac:dyDescent="0.25">
      <c r="A12" s="3" t="s">
        <v>27</v>
      </c>
      <c r="B12" s="3">
        <v>0.31229759620681641</v>
      </c>
      <c r="C12" s="3">
        <v>0.88906458953149858</v>
      </c>
      <c r="D12" s="3">
        <v>-1.0512416661360824</v>
      </c>
      <c r="E12" s="3">
        <v>-0.44892382658830776</v>
      </c>
      <c r="F12" s="7">
        <v>-0.58106975191707377</v>
      </c>
      <c r="G12" s="7">
        <v>7.2023413600000016E-2</v>
      </c>
      <c r="H12" s="3" t="s">
        <v>27</v>
      </c>
      <c r="I12" s="3">
        <f t="shared" si="0"/>
        <v>0.57676699332468218</v>
      </c>
      <c r="J12" s="3">
        <f t="shared" si="1"/>
        <v>0.60231783954777462</v>
      </c>
      <c r="K12" s="3">
        <f t="shared" si="2"/>
        <v>0.65309316551707375</v>
      </c>
    </row>
    <row r="13" spans="1:11" x14ac:dyDescent="0.25">
      <c r="A13" s="3" t="s">
        <v>28</v>
      </c>
      <c r="B13" s="3">
        <v>1.5280088137813337</v>
      </c>
      <c r="C13" s="3">
        <v>2.1209205772369288</v>
      </c>
      <c r="D13" s="3">
        <v>-1.9501950991525641</v>
      </c>
      <c r="E13" s="3">
        <v>-1.1272543069813636</v>
      </c>
      <c r="F13" s="3">
        <v>-2.6370274250006132</v>
      </c>
      <c r="G13" s="3">
        <v>-8.8831021876181637E-2</v>
      </c>
      <c r="H13" s="3" t="s">
        <v>28</v>
      </c>
      <c r="I13" s="3">
        <f t="shared" si="0"/>
        <v>0.59291176345559515</v>
      </c>
      <c r="J13" s="3">
        <f t="shared" si="1"/>
        <v>0.82294079217120042</v>
      </c>
      <c r="K13" s="3">
        <f t="shared" si="2"/>
        <v>2.5481964031244315</v>
      </c>
    </row>
    <row r="14" spans="1:11" x14ac:dyDescent="0.25">
      <c r="A14" s="3" t="s">
        <v>29</v>
      </c>
      <c r="B14" s="3">
        <v>0.41948690414052314</v>
      </c>
      <c r="C14" s="3">
        <v>0.57877676581838999</v>
      </c>
      <c r="D14" s="3">
        <v>-0.9384375117899999</v>
      </c>
      <c r="E14" s="3">
        <v>-0.6042532630404005</v>
      </c>
      <c r="F14" s="3">
        <v>-0.60347883447719153</v>
      </c>
      <c r="G14" s="3">
        <v>-0.21625546000000001</v>
      </c>
      <c r="H14" s="3" t="s">
        <v>29</v>
      </c>
      <c r="I14" s="3">
        <f t="shared" si="0"/>
        <v>0.15928986167786685</v>
      </c>
      <c r="J14" s="3">
        <f t="shared" si="1"/>
        <v>0.3341842487495994</v>
      </c>
      <c r="K14" s="3">
        <f t="shared" si="2"/>
        <v>0.38722337447719152</v>
      </c>
    </row>
    <row r="15" spans="1:11" x14ac:dyDescent="0.25">
      <c r="A15" s="3" t="s">
        <v>30</v>
      </c>
      <c r="B15" s="7">
        <v>-2.5381609999999975E-2</v>
      </c>
      <c r="C15" s="7">
        <v>0.36964456664749734</v>
      </c>
      <c r="D15" s="7">
        <v>-0.31929177000000003</v>
      </c>
      <c r="E15" s="7">
        <v>0.95811618955758671</v>
      </c>
      <c r="F15" s="7">
        <v>-0.69044455000000005</v>
      </c>
      <c r="G15" s="7">
        <v>0.24350760321973897</v>
      </c>
      <c r="H15" s="3" t="s">
        <v>30</v>
      </c>
      <c r="I15" s="3">
        <f t="shared" si="0"/>
        <v>0.39502617664749734</v>
      </c>
      <c r="J15" s="3">
        <f t="shared" si="1"/>
        <v>1.2774079595575867</v>
      </c>
      <c r="K15" s="3">
        <f t="shared" si="2"/>
        <v>0.93395215321973901</v>
      </c>
    </row>
    <row r="16" spans="1:11" x14ac:dyDescent="0.25">
      <c r="A16" s="3" t="s">
        <v>31</v>
      </c>
      <c r="B16" s="3">
        <v>0.60140914346877317</v>
      </c>
      <c r="C16" s="3">
        <v>0.87307835339873707</v>
      </c>
      <c r="D16" s="3">
        <v>-0.83435420156552587</v>
      </c>
      <c r="E16" s="3">
        <v>-0.54621302926344528</v>
      </c>
      <c r="F16" s="3">
        <v>-0.62223610047867584</v>
      </c>
      <c r="G16" s="3">
        <v>-0.21909840740373768</v>
      </c>
      <c r="H16" s="3" t="s">
        <v>31</v>
      </c>
      <c r="I16" s="3">
        <f t="shared" si="0"/>
        <v>0.27166920992996391</v>
      </c>
      <c r="J16" s="3">
        <f t="shared" si="1"/>
        <v>0.28814117230208058</v>
      </c>
      <c r="K16" s="3">
        <f t="shared" si="2"/>
        <v>0.40313769307493819</v>
      </c>
    </row>
    <row r="17" spans="1:11" x14ac:dyDescent="0.25">
      <c r="A17" s="3" t="s">
        <v>32</v>
      </c>
      <c r="B17" s="3">
        <v>0.27362069270487566</v>
      </c>
      <c r="C17" s="3">
        <v>0.82673085466483331</v>
      </c>
      <c r="D17" s="3">
        <v>-0.89213357945977845</v>
      </c>
      <c r="E17" s="3">
        <v>-0.33544340324346389</v>
      </c>
      <c r="F17" s="3">
        <v>-0.9881371535992145</v>
      </c>
      <c r="G17" s="3">
        <v>-4.0051472980666691E-2</v>
      </c>
      <c r="H17" s="3" t="s">
        <v>32</v>
      </c>
      <c r="I17" s="3">
        <f t="shared" si="0"/>
        <v>0.55311016195995766</v>
      </c>
      <c r="J17" s="3">
        <f t="shared" si="1"/>
        <v>0.55669017621631456</v>
      </c>
      <c r="K17" s="3">
        <f t="shared" si="2"/>
        <v>0.94808568061854781</v>
      </c>
    </row>
    <row r="18" spans="1:11" x14ac:dyDescent="0.25">
      <c r="A18" s="3" t="s">
        <v>1</v>
      </c>
      <c r="B18" s="7">
        <v>-0.4787891299999999</v>
      </c>
      <c r="C18" s="7">
        <v>0.40626280945399201</v>
      </c>
      <c r="D18" s="7">
        <v>-6.1429250000000039E-2</v>
      </c>
      <c r="E18" s="7">
        <v>0.35608396482517746</v>
      </c>
      <c r="F18" s="7">
        <v>-5.9776709446057723E-2</v>
      </c>
      <c r="G18" s="7">
        <v>0.29054809999999998</v>
      </c>
      <c r="H18" s="3" t="s">
        <v>1</v>
      </c>
      <c r="I18" s="3">
        <f t="shared" si="0"/>
        <v>0.88505193945399196</v>
      </c>
      <c r="J18" s="3">
        <f t="shared" si="1"/>
        <v>0.4175132148251775</v>
      </c>
      <c r="K18" s="3">
        <f>G18-F18</f>
        <v>0.35032480944605771</v>
      </c>
    </row>
    <row r="19" spans="1:11" x14ac:dyDescent="0.25">
      <c r="A19" s="3" t="s">
        <v>2</v>
      </c>
      <c r="B19" s="3">
        <v>0.34179885704601953</v>
      </c>
      <c r="C19" s="3">
        <v>0.66200539012527448</v>
      </c>
      <c r="D19" s="7">
        <v>-0.15336042471240585</v>
      </c>
      <c r="E19" s="7">
        <v>0.15423921853263156</v>
      </c>
      <c r="F19" s="7">
        <v>-0.26605251722545598</v>
      </c>
      <c r="G19" s="7">
        <v>0.41929409133058404</v>
      </c>
      <c r="H19" s="3" t="s">
        <v>2</v>
      </c>
      <c r="I19" s="3">
        <f t="shared" si="0"/>
        <v>0.32020653307925495</v>
      </c>
      <c r="J19" s="3">
        <f t="shared" si="1"/>
        <v>0.30759964324503741</v>
      </c>
      <c r="K19" s="3">
        <f t="shared" ref="K19:K27" si="3">G19-F19</f>
        <v>0.68534660855604002</v>
      </c>
    </row>
    <row r="20" spans="1:11" x14ac:dyDescent="0.25">
      <c r="A20" s="3" t="s">
        <v>3</v>
      </c>
      <c r="B20" s="3">
        <v>0.55383865342577021</v>
      </c>
      <c r="C20" s="3">
        <v>0.89386646397859304</v>
      </c>
      <c r="D20" s="7">
        <v>-1.8065198857780573E-2</v>
      </c>
      <c r="E20" s="7">
        <v>0.38155948006199514</v>
      </c>
      <c r="F20" s="3">
        <v>-0.48600835354059135</v>
      </c>
      <c r="G20" s="3">
        <v>-0.19061031000000001</v>
      </c>
      <c r="H20" s="3" t="s">
        <v>3</v>
      </c>
      <c r="I20" s="3">
        <f t="shared" si="0"/>
        <v>0.34002781055282283</v>
      </c>
      <c r="J20" s="3">
        <f t="shared" si="1"/>
        <v>0.39962467891977571</v>
      </c>
      <c r="K20" s="3">
        <f t="shared" si="3"/>
        <v>0.29539804354059135</v>
      </c>
    </row>
    <row r="21" spans="1:11" x14ac:dyDescent="0.25">
      <c r="A21" s="3" t="s">
        <v>4</v>
      </c>
      <c r="B21" s="7">
        <v>-0.15292880000000003</v>
      </c>
      <c r="C21" s="7">
        <v>0.40378794919734506</v>
      </c>
      <c r="D21" s="3">
        <v>-1.2324596000000001</v>
      </c>
      <c r="E21" s="3">
        <v>-0.47892065800459349</v>
      </c>
      <c r="F21" s="3">
        <v>-0.9375728000000001</v>
      </c>
      <c r="G21" s="3">
        <v>-0.40805672461063924</v>
      </c>
      <c r="H21" s="3" t="s">
        <v>4</v>
      </c>
      <c r="I21" s="3">
        <f t="shared" si="0"/>
        <v>0.55671674919734504</v>
      </c>
      <c r="J21" s="3">
        <f t="shared" si="1"/>
        <v>0.75353894199540661</v>
      </c>
      <c r="K21" s="3">
        <f t="shared" si="3"/>
        <v>0.52951607538936085</v>
      </c>
    </row>
    <row r="22" spans="1:11" x14ac:dyDescent="0.25">
      <c r="A22" s="3" t="s">
        <v>5</v>
      </c>
      <c r="B22" s="7">
        <v>-0.18289263483828933</v>
      </c>
      <c r="C22" s="7">
        <v>0.60339083985454067</v>
      </c>
      <c r="D22" s="3">
        <v>-0.63895737102712857</v>
      </c>
      <c r="E22" s="3">
        <v>-0.33511605939578359</v>
      </c>
      <c r="F22" s="7">
        <v>-0.21228790975931133</v>
      </c>
      <c r="G22" s="7">
        <v>0.25691256166344445</v>
      </c>
      <c r="H22" s="3" t="s">
        <v>5</v>
      </c>
      <c r="I22" s="3">
        <f t="shared" si="0"/>
        <v>0.78628347469283</v>
      </c>
      <c r="J22" s="3">
        <f t="shared" si="1"/>
        <v>0.30384131163134498</v>
      </c>
      <c r="K22" s="3">
        <f t="shared" si="3"/>
        <v>0.46920047142275578</v>
      </c>
    </row>
    <row r="23" spans="1:11" x14ac:dyDescent="0.25">
      <c r="A23" s="3" t="s">
        <v>6</v>
      </c>
      <c r="B23" s="3">
        <v>0.56593249063088935</v>
      </c>
      <c r="C23" s="3">
        <v>1.681013556317972</v>
      </c>
      <c r="D23" s="3">
        <v>0.18414826077434732</v>
      </c>
      <c r="E23" s="3">
        <v>0.87280738436115113</v>
      </c>
      <c r="F23" s="3">
        <v>0.13545558655616874</v>
      </c>
      <c r="G23" s="3">
        <v>0.96592258396632769</v>
      </c>
      <c r="H23" s="3" t="s">
        <v>6</v>
      </c>
      <c r="I23" s="3">
        <f t="shared" si="0"/>
        <v>1.1150810656870827</v>
      </c>
      <c r="J23" s="3">
        <f t="shared" si="1"/>
        <v>0.68865912358680381</v>
      </c>
      <c r="K23" s="3">
        <f t="shared" si="3"/>
        <v>0.83046699741015895</v>
      </c>
    </row>
    <row r="24" spans="1:11" x14ac:dyDescent="0.25">
      <c r="A24" s="3" t="s">
        <v>7</v>
      </c>
      <c r="B24" s="7">
        <v>-0.19683995334142071</v>
      </c>
      <c r="C24" s="7">
        <v>0.26760339545276546</v>
      </c>
      <c r="D24" s="3">
        <v>0.31615492194075778</v>
      </c>
      <c r="E24" s="3">
        <v>0.89081654979685154</v>
      </c>
      <c r="F24" s="3">
        <v>0.10972541306530038</v>
      </c>
      <c r="G24" s="3">
        <v>0.62418213299852821</v>
      </c>
      <c r="H24" s="3" t="s">
        <v>7</v>
      </c>
      <c r="I24" s="3">
        <f t="shared" si="0"/>
        <v>0.46444334879418614</v>
      </c>
      <c r="J24" s="3">
        <f t="shared" si="1"/>
        <v>0.57466162785609376</v>
      </c>
      <c r="K24" s="3">
        <f t="shared" si="3"/>
        <v>0.51445671993322784</v>
      </c>
    </row>
    <row r="25" spans="1:11" x14ac:dyDescent="0.25">
      <c r="A25" s="3" t="s">
        <v>8</v>
      </c>
      <c r="B25" s="7">
        <v>-0.16323697072473123</v>
      </c>
      <c r="C25" s="7">
        <v>0.37133262991527266</v>
      </c>
      <c r="D25" s="3">
        <v>0.24880688000000001</v>
      </c>
      <c r="E25" s="3">
        <v>0.49649032601850435</v>
      </c>
      <c r="F25" s="7">
        <v>-0.17656149045819272</v>
      </c>
      <c r="G25" s="7">
        <v>0.19968648</v>
      </c>
      <c r="H25" s="3" t="s">
        <v>8</v>
      </c>
      <c r="I25" s="3">
        <f t="shared" si="0"/>
        <v>0.53456960064000392</v>
      </c>
      <c r="J25" s="3">
        <f t="shared" si="1"/>
        <v>0.24768344601850434</v>
      </c>
      <c r="K25" s="3">
        <f t="shared" si="3"/>
        <v>0.37624797045819269</v>
      </c>
    </row>
    <row r="26" spans="1:11" x14ac:dyDescent="0.25">
      <c r="A26" s="3" t="s">
        <v>9</v>
      </c>
      <c r="B26" s="3">
        <v>0.51596728533820801</v>
      </c>
      <c r="C26" s="3">
        <v>0.78063577271238138</v>
      </c>
      <c r="D26" s="3">
        <v>0.12798428229559455</v>
      </c>
      <c r="E26" s="3">
        <v>0.34028817447168791</v>
      </c>
      <c r="F26" s="3">
        <v>-0.7766536365687271</v>
      </c>
      <c r="G26" s="3">
        <v>-0.48059055599999995</v>
      </c>
      <c r="H26" s="3" t="s">
        <v>9</v>
      </c>
      <c r="I26" s="3">
        <f t="shared" si="0"/>
        <v>0.26466848737417337</v>
      </c>
      <c r="J26" s="3">
        <f t="shared" si="1"/>
        <v>0.21230389217609336</v>
      </c>
      <c r="K26" s="3">
        <f t="shared" si="3"/>
        <v>0.29606308056872715</v>
      </c>
    </row>
    <row r="27" spans="1:11" x14ac:dyDescent="0.25">
      <c r="A27" s="3" t="s">
        <v>10</v>
      </c>
      <c r="B27" s="3">
        <v>0.71553708000000005</v>
      </c>
      <c r="C27" s="3">
        <v>1.0982340443738723</v>
      </c>
      <c r="D27" s="3">
        <v>-1.9437169362409175</v>
      </c>
      <c r="E27" s="3">
        <v>-0.79398918239358718</v>
      </c>
      <c r="F27" s="3">
        <v>0.12275278996747385</v>
      </c>
      <c r="G27" s="3">
        <v>0.58064249516441802</v>
      </c>
      <c r="H27" s="3" t="s">
        <v>10</v>
      </c>
      <c r="I27" s="3">
        <f t="shared" si="0"/>
        <v>0.38269696437387224</v>
      </c>
      <c r="J27" s="3">
        <f t="shared" si="1"/>
        <v>1.1497277538473303</v>
      </c>
      <c r="K27" s="3">
        <f t="shared" si="3"/>
        <v>0.45788970519694416</v>
      </c>
    </row>
    <row r="30" spans="1:11" x14ac:dyDescent="0.25">
      <c r="D30" s="3">
        <v>0.51</v>
      </c>
      <c r="F30" s="3">
        <f>I3*D30</f>
        <v>7.9947061150536763E-2</v>
      </c>
      <c r="G30" s="3">
        <f>J3*D30</f>
        <v>0.19867468462015839</v>
      </c>
      <c r="H30" s="3">
        <f>K3*D30</f>
        <v>0.15251128282622201</v>
      </c>
    </row>
    <row r="31" spans="1:11" x14ac:dyDescent="0.25">
      <c r="D31" s="3">
        <v>0.49</v>
      </c>
      <c r="F31" s="3">
        <f>I4*D31</f>
        <v>0.17169078092951767</v>
      </c>
      <c r="G31" s="3">
        <f>J4*D31</f>
        <v>0.15502183345980533</v>
      </c>
      <c r="H31" s="3">
        <f>K4*D31</f>
        <v>0.1060686148713008</v>
      </c>
    </row>
    <row r="32" spans="1:11" x14ac:dyDescent="0.25">
      <c r="D32" s="3">
        <v>0.5</v>
      </c>
      <c r="F32" s="3">
        <f>I5*D32</f>
        <v>0.28941972913875125</v>
      </c>
      <c r="G32" s="3">
        <f>J5*D32</f>
        <v>0.24030975864101078</v>
      </c>
      <c r="H32" s="3">
        <f>K5*D32</f>
        <v>0.22342133552791521</v>
      </c>
    </row>
    <row r="33" spans="2:11" x14ac:dyDescent="0.25">
      <c r="D33" s="3">
        <v>0.43</v>
      </c>
      <c r="F33" s="3">
        <f>I6*D33</f>
        <v>0.19335364008112479</v>
      </c>
      <c r="G33" s="3">
        <f>J6*D33</f>
        <v>0.13799745604148017</v>
      </c>
      <c r="H33" s="3">
        <f>K6*D33</f>
        <v>9.0484047153753772E-2</v>
      </c>
    </row>
    <row r="34" spans="2:11" x14ac:dyDescent="0.25">
      <c r="B34" s="3" t="s">
        <v>36</v>
      </c>
      <c r="C34" s="3">
        <f>AVERAGE(I3:K17)</f>
        <v>0.49731127988890783</v>
      </c>
      <c r="D34" s="3">
        <v>0.42</v>
      </c>
      <c r="F34" s="3">
        <f>I7*D34</f>
        <v>0.13888647491753678</v>
      </c>
      <c r="G34" s="3">
        <f>J7*D34</f>
        <v>0.15882267815213522</v>
      </c>
      <c r="H34" s="3">
        <f>K7*D34</f>
        <v>0.12724668478382892</v>
      </c>
    </row>
    <row r="35" spans="2:11" x14ac:dyDescent="0.25">
      <c r="B35" s="3" t="s">
        <v>37</v>
      </c>
      <c r="C35" s="3">
        <f>STDEV(I3:K17)</f>
        <v>0.38677261176486449</v>
      </c>
      <c r="D35" s="3">
        <v>0.55000000000000004</v>
      </c>
      <c r="F35" s="3">
        <f>I8*D35</f>
        <v>0.14460187684601972</v>
      </c>
      <c r="G35" s="3">
        <f>J8*D35</f>
        <v>0.15767635913321404</v>
      </c>
      <c r="H35" s="3">
        <f>K8*D35</f>
        <v>0.23257850987210588</v>
      </c>
    </row>
    <row r="36" spans="2:11" x14ac:dyDescent="0.25">
      <c r="B36" s="3" t="s">
        <v>47</v>
      </c>
      <c r="C36" s="8">
        <f>6/45</f>
        <v>0.13333333333333333</v>
      </c>
      <c r="D36" s="3">
        <v>0.57999999999999996</v>
      </c>
      <c r="F36" s="3">
        <f>I9*D36</f>
        <v>0.13795659261679596</v>
      </c>
      <c r="G36" s="3">
        <f>J9*D36</f>
        <v>0.16200051720863576</v>
      </c>
      <c r="H36" s="3">
        <f>K9*D36</f>
        <v>0.25465643635393109</v>
      </c>
    </row>
    <row r="37" spans="2:11" x14ac:dyDescent="0.25">
      <c r="D37" s="3">
        <v>0.5</v>
      </c>
      <c r="F37" s="3">
        <f>I10*D37</f>
        <v>0.24971191757691363</v>
      </c>
      <c r="G37" s="3">
        <f>J10*D37</f>
        <v>0.42957463702793519</v>
      </c>
      <c r="H37" s="3">
        <f>K10*D37</f>
        <v>0.26736935375955562</v>
      </c>
    </row>
    <row r="38" spans="2:11" x14ac:dyDescent="0.25">
      <c r="D38" s="3">
        <v>0.45</v>
      </c>
      <c r="F38" s="3">
        <f>I11*D38</f>
        <v>0.11683890493935289</v>
      </c>
      <c r="G38" s="3">
        <f>J11*D38</f>
        <v>0.17365736015555955</v>
      </c>
      <c r="H38" s="3">
        <f>K11*D38</f>
        <v>0.17082339052878495</v>
      </c>
      <c r="J38" s="3" t="s">
        <v>48</v>
      </c>
    </row>
    <row r="39" spans="2:11" x14ac:dyDescent="0.25">
      <c r="D39" s="3">
        <v>0.4</v>
      </c>
      <c r="F39" s="3">
        <f>I12*D39</f>
        <v>0.23070679732987287</v>
      </c>
      <c r="G39" s="3">
        <f>J12*D39</f>
        <v>0.24092713581910985</v>
      </c>
      <c r="H39" s="3">
        <f>K12*D39</f>
        <v>0.26123726620682952</v>
      </c>
      <c r="J39" s="3">
        <f>AVERAGE(F30:H54)</f>
        <v>0.22087685797346657</v>
      </c>
      <c r="K39" s="3">
        <f>STDEV(F30:H54)</f>
        <v>0.16136647211221031</v>
      </c>
    </row>
    <row r="40" spans="2:11" x14ac:dyDescent="0.25">
      <c r="D40" s="3">
        <v>0.49</v>
      </c>
      <c r="F40" s="3">
        <f>I13*D40</f>
        <v>0.29052676409324163</v>
      </c>
      <c r="G40" s="3">
        <f>J13*D40</f>
        <v>0.4032409881638882</v>
      </c>
      <c r="H40" s="3">
        <f>K13*D40</f>
        <v>1.2486162375309715</v>
      </c>
    </row>
    <row r="41" spans="2:11" x14ac:dyDescent="0.25">
      <c r="D41" s="3">
        <v>0.47</v>
      </c>
      <c r="F41" s="3">
        <f>I14*D41</f>
        <v>7.4866234988597416E-2</v>
      </c>
      <c r="G41" s="3">
        <f>J14*D41</f>
        <v>0.1570665969123117</v>
      </c>
      <c r="H41" s="3">
        <f>K14*D41</f>
        <v>0.18199498600427999</v>
      </c>
    </row>
    <row r="42" spans="2:11" x14ac:dyDescent="0.25">
      <c r="D42" s="3">
        <v>0.43</v>
      </c>
      <c r="F42" s="3">
        <f>I15*D42</f>
        <v>0.16986125595842386</v>
      </c>
      <c r="G42" s="3">
        <f>J15*D42</f>
        <v>0.54928542260976232</v>
      </c>
      <c r="H42" s="3">
        <f>K15*D42</f>
        <v>0.40159942588448777</v>
      </c>
    </row>
    <row r="43" spans="2:11" x14ac:dyDescent="0.25">
      <c r="D43" s="3">
        <v>0.54</v>
      </c>
      <c r="F43" s="3">
        <f>I16*D43</f>
        <v>0.14670137336218053</v>
      </c>
      <c r="G43" s="3">
        <f>J16*D43</f>
        <v>0.15559623304312353</v>
      </c>
      <c r="H43" s="3">
        <f>K16*D43</f>
        <v>0.21769435426046663</v>
      </c>
      <c r="J43" s="3" t="s">
        <v>49</v>
      </c>
    </row>
    <row r="44" spans="2:11" x14ac:dyDescent="0.25">
      <c r="D44" s="3">
        <v>0.65</v>
      </c>
      <c r="F44" s="3">
        <f>I17*D44</f>
        <v>0.35952160527397248</v>
      </c>
      <c r="G44" s="3">
        <f>J17*D44</f>
        <v>0.36184861454060446</v>
      </c>
      <c r="H44" s="3">
        <f>K17*D44</f>
        <v>0.61625569240205613</v>
      </c>
      <c r="J44" s="3">
        <f>AVERAGE(F30:H44)</f>
        <v>0.24508553117106804</v>
      </c>
    </row>
    <row r="45" spans="2:11" x14ac:dyDescent="0.25">
      <c r="D45" s="3">
        <v>0.28999999999999998</v>
      </c>
      <c r="F45" s="3">
        <f>I18*D45</f>
        <v>0.25666506244165765</v>
      </c>
      <c r="G45" s="3">
        <f>J18*D45</f>
        <v>0.12107883229930147</v>
      </c>
      <c r="H45" s="3">
        <f>K18*D45</f>
        <v>0.10159419473935673</v>
      </c>
    </row>
    <row r="46" spans="2:11" x14ac:dyDescent="0.25">
      <c r="D46" s="3">
        <v>0.46</v>
      </c>
      <c r="F46" s="3">
        <f>I19*D46</f>
        <v>0.14729500521645728</v>
      </c>
      <c r="G46" s="3">
        <f>J19*D46</f>
        <v>0.14149583589271722</v>
      </c>
      <c r="H46" s="3">
        <f>K19*D46</f>
        <v>0.31525943993577843</v>
      </c>
    </row>
    <row r="47" spans="2:11" x14ac:dyDescent="0.25">
      <c r="D47" s="3">
        <v>0.37</v>
      </c>
      <c r="F47" s="3">
        <f>I20*D47</f>
        <v>0.12581028990454446</v>
      </c>
      <c r="G47" s="3">
        <f>J20*D47</f>
        <v>0.14786113120031702</v>
      </c>
      <c r="H47" s="3">
        <f>K20*D47</f>
        <v>0.1092972761100188</v>
      </c>
    </row>
    <row r="48" spans="2:11" x14ac:dyDescent="0.25">
      <c r="B48" s="3" t="s">
        <v>36</v>
      </c>
      <c r="C48" s="3">
        <f>AVERAGE(I18:K27)</f>
        <v>0.51699366966230631</v>
      </c>
      <c r="D48" s="3">
        <v>0.4</v>
      </c>
      <c r="F48" s="3">
        <f>I21*D48</f>
        <v>0.22268669967893803</v>
      </c>
      <c r="G48" s="3">
        <f>J21*D48</f>
        <v>0.30141557679816267</v>
      </c>
      <c r="H48" s="3">
        <f>K21*D48</f>
        <v>0.21180643015574435</v>
      </c>
      <c r="J48" s="3" t="s">
        <v>50</v>
      </c>
    </row>
    <row r="49" spans="2:10" x14ac:dyDescent="0.25">
      <c r="B49" s="3" t="s">
        <v>37</v>
      </c>
      <c r="C49" s="3">
        <f>STDEV(I18:K27)</f>
        <v>0.24688084830878473</v>
      </c>
      <c r="D49" s="3">
        <v>0.48</v>
      </c>
      <c r="F49" s="3">
        <f>I22*D49</f>
        <v>0.37741606785255838</v>
      </c>
      <c r="G49" s="3">
        <f>J22*D49</f>
        <v>0.14584382958304559</v>
      </c>
      <c r="H49" s="3">
        <f>K22*D49</f>
        <v>0.22521622628292276</v>
      </c>
      <c r="J49" s="3">
        <f>AVERAGE(F45:H54)</f>
        <v>0.18456384817706425</v>
      </c>
    </row>
    <row r="50" spans="2:10" x14ac:dyDescent="0.25">
      <c r="B50" s="3" t="s">
        <v>47</v>
      </c>
      <c r="C50" s="8">
        <f>12/30</f>
        <v>0.4</v>
      </c>
      <c r="D50" s="3">
        <v>0.31</v>
      </c>
      <c r="F50" s="3">
        <f>I23*D50</f>
        <v>0.34567513036299563</v>
      </c>
      <c r="G50" s="3">
        <f>J23*D50</f>
        <v>0.21348432831190919</v>
      </c>
      <c r="H50" s="3">
        <f>K23*D50</f>
        <v>0.25744476919714926</v>
      </c>
    </row>
    <row r="51" spans="2:10" x14ac:dyDescent="0.25">
      <c r="D51" s="3">
        <v>0.27</v>
      </c>
      <c r="F51" s="3">
        <f>I24*D51</f>
        <v>0.12539970417443028</v>
      </c>
      <c r="G51" s="3">
        <f>J24*D51</f>
        <v>0.15515863952114534</v>
      </c>
      <c r="H51" s="3">
        <f>K24*D51</f>
        <v>0.13890331438197154</v>
      </c>
    </row>
    <row r="52" spans="2:10" x14ac:dyDescent="0.25">
      <c r="D52" s="3">
        <v>0.28000000000000003</v>
      </c>
      <c r="F52" s="3">
        <f>I25*D52</f>
        <v>0.1496794881792011</v>
      </c>
      <c r="G52" s="3">
        <f>J25*D52</f>
        <v>6.9351364885181219E-2</v>
      </c>
      <c r="H52" s="3">
        <f>K25*D52</f>
        <v>0.10534943172829396</v>
      </c>
    </row>
    <row r="53" spans="2:10" x14ac:dyDescent="0.25">
      <c r="D53" s="3">
        <v>0.4</v>
      </c>
      <c r="F53" s="3">
        <f>I26*D53</f>
        <v>0.10586739494966935</v>
      </c>
      <c r="G53" s="3">
        <f>J26*D53</f>
        <v>8.4921556870437342E-2</v>
      </c>
      <c r="H53" s="3">
        <f>K26*D53</f>
        <v>0.11842523222749086</v>
      </c>
    </row>
    <row r="54" spans="2:10" x14ac:dyDescent="0.25">
      <c r="D54" s="3">
        <v>0.36</v>
      </c>
      <c r="F54" s="3">
        <f>I27*D54</f>
        <v>0.137770907174594</v>
      </c>
      <c r="G54" s="3">
        <f>J27*D54</f>
        <v>0.41390199138503886</v>
      </c>
      <c r="H54" s="3">
        <f>K27*D54</f>
        <v>0.16484029387089988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274E04972CC6448E7CDAFF602B5EBC" ma:contentTypeVersion="0" ma:contentTypeDescription="Umožňuje vytvoriť nový dokument." ma:contentTypeScope="" ma:versionID="fa35cb5e31964d2e608a47fdf2cfe2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d5fbd7ce9fe6dc5d555b81dd1093ac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ADE45F-BFE3-4677-8664-4102680A2F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25F60D-F597-4ACA-B3AC-C2A058820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B9034E-7BC8-4585-AF7E-E5D3EA6691BA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fig1</vt:lpstr>
      <vt:lpstr>fig2</vt:lpstr>
      <vt:lpstr>fig3a</vt:lpstr>
      <vt:lpstr>fig3b</vt:lpstr>
      <vt:lpstr>fig4</vt:lpstr>
      <vt:lpstr>fig5</vt:lpstr>
      <vt:lpstr>fig8</vt:lpstr>
      <vt:lpstr>fig9</vt:lpstr>
      <vt:lpstr>fig10</vt:lpstr>
      <vt:lpstr>fig11</vt:lpstr>
      <vt:lpstr>fig12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2014-05-21T10:43:33Z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0x0101002D274E04972CC6448E7CDAFF602B5EBC</vt:lpwstr>
  </property>
</Properties>
</file>