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+xml"/>
  <Override PartName="/xl/comments1.xml" ContentType="application/vnd.openxmlformats-officedocument.spreadsheetml.comments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 tabRatio="797"/>
  </bookViews>
  <sheets>
    <sheet name="T01" sheetId="64" r:id="rId1"/>
    <sheet name="T02" sheetId="36" r:id="rId2"/>
    <sheet name="T03" sheetId="37" r:id="rId3"/>
    <sheet name="T04" sheetId="38" r:id="rId4"/>
    <sheet name="T05" sheetId="39" r:id="rId5"/>
    <sheet name="T06" sheetId="40" r:id="rId6"/>
    <sheet name="T07" sheetId="41" r:id="rId7"/>
    <sheet name="T08" sheetId="42" r:id="rId8"/>
    <sheet name="T09" sheetId="54" r:id="rId9"/>
    <sheet name="T10" sheetId="55" r:id="rId10"/>
    <sheet name="T11" sheetId="65" r:id="rId11"/>
    <sheet name="T12" sheetId="66" r:id="rId12"/>
    <sheet name="T13" sheetId="5" r:id="rId13"/>
    <sheet name="T14" sheetId="56" r:id="rId14"/>
    <sheet name="T15" sheetId="1" r:id="rId15"/>
    <sheet name="T16" sheetId="57" r:id="rId16"/>
    <sheet name="T17" sheetId="58" r:id="rId17"/>
    <sheet name="T18" sheetId="59" r:id="rId18"/>
    <sheet name="T19" sheetId="60" r:id="rId19"/>
    <sheet name="T20" sheetId="61" r:id="rId20"/>
    <sheet name="T21" sheetId="17" r:id="rId21"/>
    <sheet name="T22" sheetId="67" r:id="rId22"/>
    <sheet name="T23" sheetId="53" r:id="rId23"/>
    <sheet name="T24" sheetId="43" r:id="rId24"/>
    <sheet name="T25" sheetId="45" r:id="rId25"/>
    <sheet name="T26" sheetId="44" r:id="rId26"/>
    <sheet name="T27" sheetId="46" r:id="rId27"/>
    <sheet name="T28" sheetId="62" r:id="rId28"/>
    <sheet name="T29" sheetId="47" r:id="rId29"/>
    <sheet name="T30" sheetId="4" r:id="rId30"/>
    <sheet name="G01,G02" sheetId="52" r:id="rId31"/>
    <sheet name="G03" sheetId="18" r:id="rId32"/>
    <sheet name="G04" sheetId="19" r:id="rId33"/>
    <sheet name="G05" sheetId="20" r:id="rId34"/>
    <sheet name="G06" sheetId="21" r:id="rId35"/>
    <sheet name="G07" sheetId="63" r:id="rId36"/>
    <sheet name="G08" sheetId="68" r:id="rId37"/>
    <sheet name="G09,G10" sheetId="8" r:id="rId38"/>
    <sheet name="G11,G12" sheetId="7" r:id="rId39"/>
    <sheet name="G13" sheetId="22" r:id="rId40"/>
    <sheet name="G14" sheetId="23" r:id="rId41"/>
    <sheet name="G15,G16" sheetId="2" r:id="rId42"/>
    <sheet name="G17" sheetId="9" r:id="rId43"/>
    <sheet name="G18" sheetId="10" r:id="rId44"/>
    <sheet name="G19" sheetId="11" r:id="rId45"/>
    <sheet name="G20" sheetId="12" r:id="rId46"/>
    <sheet name="G21" sheetId="13" r:id="rId47"/>
    <sheet name="G22" sheetId="70" r:id="rId48"/>
    <sheet name="G23" sheetId="15" r:id="rId49"/>
    <sheet name="G24" sheetId="16" r:id="rId50"/>
    <sheet name="G25" sheetId="49" r:id="rId51"/>
    <sheet name="G26" sheetId="50" r:id="rId52"/>
    <sheet name="G27, G28, G31,G32" sheetId="51" r:id="rId53"/>
    <sheet name="G29, G30" sheetId="48" r:id="rId54"/>
  </sheets>
  <definedNames>
    <definedName name="_xlnm._FilterDatabase" localSheetId="24" hidden="1">'T25'!#REF!</definedName>
    <definedName name="_ftn1" localSheetId="18">'T19'!#REF!</definedName>
    <definedName name="_ftnref1" localSheetId="18">'T19'!$A$6</definedName>
    <definedName name="_Toc386095063" localSheetId="10">'T11'!$A$1</definedName>
    <definedName name="_Toc386095064" localSheetId="11">'T12'!$A$1</definedName>
    <definedName name="_Toc386095066" localSheetId="13">'T14'!$A$1</definedName>
    <definedName name="_Toc386095068" localSheetId="15">'T16'!$A$1</definedName>
    <definedName name="_Toc386095069" localSheetId="16">'T17'!$A$1</definedName>
    <definedName name="_Toc386095070" localSheetId="17">'T18'!$A$1</definedName>
    <definedName name="_Toc386095072" localSheetId="19">'T20'!$A$1</definedName>
    <definedName name="_Toc386098571" localSheetId="20">'T21'!$A$1</definedName>
    <definedName name="_Toc386098996" localSheetId="35">'G07'!$A$1</definedName>
    <definedName name="_Toc386099272" localSheetId="21">'T22'!#REF!</definedName>
    <definedName name="_Toc386099273" localSheetId="22">'T23'!$A$1</definedName>
    <definedName name="_Toc386099278" localSheetId="27">'T28'!$A$1</definedName>
    <definedName name="_Toc386111479" localSheetId="0">'T01'!$A$1</definedName>
    <definedName name="_Toc386111488" localSheetId="9">'T10'!$A$1</definedName>
    <definedName name="_Toc386111497" localSheetId="18">'T19'!$A$1</definedName>
    <definedName name="_Toc386111500" localSheetId="21">'T22'!$A$1</definedName>
    <definedName name="_xlnm.Print_Titles" localSheetId="25">'T26'!$3:$3</definedName>
    <definedName name="_xlnm.Print_Area" localSheetId="25">'T26'!$A$3:$F$64</definedName>
    <definedName name="solver_adj" localSheetId="37" hidden="1">'G09,G10'!#REF!</definedName>
    <definedName name="solver_adj" localSheetId="38" hidden="1">'G11,G12'!#REF!</definedName>
    <definedName name="solver_cvg" localSheetId="37" hidden="1">0.0001</definedName>
    <definedName name="solver_cvg" localSheetId="38" hidden="1">0.0001</definedName>
    <definedName name="solver_drv" localSheetId="37" hidden="1">2</definedName>
    <definedName name="solver_drv" localSheetId="38" hidden="1">2</definedName>
    <definedName name="solver_eng" localSheetId="37" hidden="1">1</definedName>
    <definedName name="solver_eng" localSheetId="38" hidden="1">1</definedName>
    <definedName name="solver_est" localSheetId="37" hidden="1">1</definedName>
    <definedName name="solver_est" localSheetId="38" hidden="1">1</definedName>
    <definedName name="solver_itr" localSheetId="37" hidden="1">2147483647</definedName>
    <definedName name="solver_itr" localSheetId="38" hidden="1">2147483647</definedName>
    <definedName name="solver_mip" localSheetId="37" hidden="1">2147483647</definedName>
    <definedName name="solver_mip" localSheetId="38" hidden="1">2147483647</definedName>
    <definedName name="solver_mni" localSheetId="37" hidden="1">30</definedName>
    <definedName name="solver_mni" localSheetId="38" hidden="1">30</definedName>
    <definedName name="solver_mrt" localSheetId="37" hidden="1">0.075</definedName>
    <definedName name="solver_mrt" localSheetId="38" hidden="1">0.075</definedName>
    <definedName name="solver_msl" localSheetId="37" hidden="1">2</definedName>
    <definedName name="solver_msl" localSheetId="38" hidden="1">2</definedName>
    <definedName name="solver_neg" localSheetId="37" hidden="1">2</definedName>
    <definedName name="solver_neg" localSheetId="38" hidden="1">2</definedName>
    <definedName name="solver_nod" localSheetId="37" hidden="1">2147483647</definedName>
    <definedName name="solver_nod" localSheetId="38" hidden="1">2147483647</definedName>
    <definedName name="solver_num" localSheetId="37" hidden="1">0</definedName>
    <definedName name="solver_num" localSheetId="38" hidden="1">0</definedName>
    <definedName name="solver_nwt" localSheetId="37" hidden="1">1</definedName>
    <definedName name="solver_nwt" localSheetId="38" hidden="1">1</definedName>
    <definedName name="solver_opt" localSheetId="37" hidden="1">#REF!</definedName>
    <definedName name="solver_opt" localSheetId="38" hidden="1">#REF!</definedName>
    <definedName name="solver_pre" localSheetId="37" hidden="1">0.000001</definedName>
    <definedName name="solver_pre" localSheetId="38" hidden="1">0.000001</definedName>
    <definedName name="solver_rbv" localSheetId="37" hidden="1">2</definedName>
    <definedName name="solver_rbv" localSheetId="38" hidden="1">2</definedName>
    <definedName name="solver_rlx" localSheetId="37" hidden="1">2</definedName>
    <definedName name="solver_rlx" localSheetId="38" hidden="1">2</definedName>
    <definedName name="solver_rsd" localSheetId="37" hidden="1">0</definedName>
    <definedName name="solver_rsd" localSheetId="38" hidden="1">0</definedName>
    <definedName name="solver_scl" localSheetId="37" hidden="1">2</definedName>
    <definedName name="solver_scl" localSheetId="38" hidden="1">2</definedName>
    <definedName name="solver_sho" localSheetId="37" hidden="1">2</definedName>
    <definedName name="solver_sho" localSheetId="38" hidden="1">2</definedName>
    <definedName name="solver_ssz" localSheetId="37" hidden="1">100</definedName>
    <definedName name="solver_ssz" localSheetId="38" hidden="1">100</definedName>
    <definedName name="solver_tim" localSheetId="37" hidden="1">2147483647</definedName>
    <definedName name="solver_tim" localSheetId="38" hidden="1">2147483647</definedName>
    <definedName name="solver_tol" localSheetId="37" hidden="1">0.01</definedName>
    <definedName name="solver_tol" localSheetId="38" hidden="1">0.01</definedName>
    <definedName name="solver_typ" localSheetId="37" hidden="1">3</definedName>
    <definedName name="solver_typ" localSheetId="38" hidden="1">3</definedName>
    <definedName name="solver_val" localSheetId="37" hidden="1">0</definedName>
    <definedName name="solver_val" localSheetId="38" hidden="1">0</definedName>
    <definedName name="solver_ver" localSheetId="37" hidden="1">3</definedName>
    <definedName name="solver_ver" localSheetId="38" hidden="1">3</definedName>
  </definedNames>
  <calcPr calcId="152511" calcOnSave="0"/>
</workbook>
</file>

<file path=xl/calcChain.xml><?xml version="1.0" encoding="utf-8"?>
<calcChain xmlns="http://schemas.openxmlformats.org/spreadsheetml/2006/main">
  <c r="D6" i="46" l="1"/>
  <c r="C6" i="46"/>
  <c r="B6" i="46"/>
  <c r="C9" i="61" l="1"/>
  <c r="D9" i="61" s="1"/>
  <c r="B9" i="61"/>
  <c r="D8" i="61"/>
  <c r="D7" i="61"/>
  <c r="D6" i="61"/>
  <c r="D5" i="61"/>
  <c r="D4" i="61"/>
  <c r="D3" i="61"/>
  <c r="D20" i="60"/>
  <c r="C19" i="60"/>
  <c r="D19" i="60" s="1"/>
  <c r="B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5" i="60"/>
  <c r="D4" i="60"/>
  <c r="D3" i="60"/>
  <c r="D20" i="59"/>
  <c r="D19" i="59"/>
  <c r="D18" i="59"/>
  <c r="D17" i="59"/>
  <c r="D16" i="59"/>
  <c r="D15" i="59"/>
  <c r="C14" i="59"/>
  <c r="D14" i="59" s="1"/>
  <c r="B14" i="59"/>
  <c r="D13" i="59"/>
  <c r="D12" i="59"/>
  <c r="D11" i="59"/>
  <c r="D10" i="59"/>
  <c r="D9" i="59"/>
  <c r="C8" i="59"/>
  <c r="D8" i="59" s="1"/>
  <c r="B8" i="59"/>
  <c r="D7" i="59"/>
  <c r="D6" i="59"/>
  <c r="D5" i="59"/>
  <c r="C4" i="59"/>
  <c r="D4" i="59" s="1"/>
  <c r="B4" i="59"/>
  <c r="B3" i="59"/>
  <c r="C13" i="58"/>
  <c r="B13" i="58"/>
  <c r="C12" i="58"/>
  <c r="B12" i="58"/>
  <c r="C3" i="58"/>
  <c r="H42" i="55"/>
  <c r="G42" i="55"/>
  <c r="F42" i="55"/>
  <c r="E42" i="55"/>
  <c r="D42" i="55"/>
  <c r="C42" i="55"/>
  <c r="B42" i="55"/>
  <c r="H36" i="55"/>
  <c r="G36" i="55"/>
  <c r="F36" i="55"/>
  <c r="E36" i="55"/>
  <c r="D36" i="55"/>
  <c r="C36" i="55"/>
  <c r="B36" i="55"/>
  <c r="H34" i="55"/>
  <c r="G34" i="55"/>
  <c r="F34" i="55"/>
  <c r="E34" i="55"/>
  <c r="D34" i="55"/>
  <c r="C34" i="55"/>
  <c r="B34" i="55"/>
  <c r="H30" i="55"/>
  <c r="G30" i="55"/>
  <c r="G29" i="55" s="1"/>
  <c r="F30" i="55"/>
  <c r="E30" i="55"/>
  <c r="E29" i="55" s="1"/>
  <c r="D30" i="55"/>
  <c r="D29" i="55" s="1"/>
  <c r="C30" i="55"/>
  <c r="C29" i="55" s="1"/>
  <c r="B30" i="55"/>
  <c r="B29" i="55" s="1"/>
  <c r="H29" i="55"/>
  <c r="F29" i="55"/>
  <c r="H22" i="55"/>
  <c r="G22" i="55"/>
  <c r="F22" i="55"/>
  <c r="E22" i="55"/>
  <c r="D22" i="55"/>
  <c r="C22" i="55"/>
  <c r="B22" i="55"/>
  <c r="H20" i="55"/>
  <c r="G20" i="55"/>
  <c r="F20" i="55"/>
  <c r="H11" i="55"/>
  <c r="G11" i="55"/>
  <c r="F11" i="55"/>
  <c r="E11" i="55"/>
  <c r="D11" i="55"/>
  <c r="C11" i="55"/>
  <c r="B11" i="55"/>
  <c r="H4" i="55"/>
  <c r="G4" i="55"/>
  <c r="F4" i="55"/>
  <c r="E4" i="55"/>
  <c r="E20" i="55" s="1"/>
  <c r="D4" i="55"/>
  <c r="D20" i="55" s="1"/>
  <c r="C4" i="55"/>
  <c r="C20" i="55" s="1"/>
  <c r="B4" i="55"/>
  <c r="B20" i="55" s="1"/>
  <c r="C3" i="59" l="1"/>
  <c r="D3" i="59" s="1"/>
  <c r="AZ5" i="52" l="1"/>
  <c r="AY5" i="52"/>
  <c r="AX5" i="52"/>
  <c r="AW5" i="52"/>
  <c r="AV5" i="52"/>
  <c r="AU5" i="52"/>
  <c r="AT5" i="52"/>
  <c r="AS5" i="52"/>
  <c r="AR5" i="52"/>
  <c r="AQ5" i="52"/>
  <c r="AP5" i="52"/>
  <c r="AO5" i="52"/>
  <c r="AN5" i="52"/>
  <c r="AM5" i="52"/>
  <c r="AL5" i="52"/>
  <c r="AK5" i="52"/>
  <c r="AJ5" i="52"/>
  <c r="AI5" i="52"/>
  <c r="AH5" i="52"/>
  <c r="AG5" i="52"/>
  <c r="AF5" i="52"/>
  <c r="AE5" i="52"/>
  <c r="AD5" i="52"/>
  <c r="AC5" i="52"/>
  <c r="AB5" i="52"/>
  <c r="AA5" i="52"/>
  <c r="Z5" i="52"/>
  <c r="Y5" i="52"/>
  <c r="X5" i="52"/>
  <c r="W5" i="52"/>
  <c r="V5" i="52"/>
  <c r="U5" i="52"/>
  <c r="T5" i="52"/>
  <c r="S5" i="52"/>
  <c r="R5" i="52"/>
  <c r="Q5" i="52"/>
  <c r="P5" i="52"/>
  <c r="O5" i="52"/>
  <c r="N5" i="52"/>
  <c r="M5" i="52"/>
  <c r="L5" i="52"/>
  <c r="K5" i="52"/>
  <c r="J5" i="52"/>
  <c r="I5" i="52"/>
  <c r="H5" i="52"/>
  <c r="G5" i="52"/>
  <c r="F5" i="52"/>
  <c r="E5" i="52"/>
  <c r="D5" i="52"/>
  <c r="C5" i="52"/>
  <c r="B5" i="52"/>
  <c r="A124" i="49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E32" i="47" l="1"/>
  <c r="F32" i="47" s="1"/>
  <c r="G31" i="47"/>
  <c r="H31" i="47" s="1"/>
  <c r="H30" i="47"/>
  <c r="G30" i="47"/>
  <c r="G32" i="47" s="1"/>
  <c r="H32" i="47" s="1"/>
  <c r="H29" i="47"/>
  <c r="F28" i="47"/>
  <c r="H27" i="47"/>
  <c r="F27" i="47"/>
  <c r="H26" i="47"/>
  <c r="F26" i="47"/>
  <c r="H25" i="47"/>
  <c r="F25" i="47"/>
  <c r="D22" i="47"/>
  <c r="F21" i="47"/>
  <c r="F20" i="47"/>
  <c r="C20" i="47"/>
  <c r="C32" i="47" s="1"/>
  <c r="D32" i="47" s="1"/>
  <c r="F19" i="47"/>
  <c r="D18" i="47"/>
  <c r="F17" i="47"/>
  <c r="D17" i="47"/>
  <c r="F16" i="47"/>
  <c r="D16" i="47"/>
  <c r="F15" i="47"/>
  <c r="D15" i="47"/>
  <c r="F14" i="47"/>
  <c r="D14" i="47"/>
  <c r="F13" i="47"/>
  <c r="F12" i="47"/>
  <c r="D12" i="47"/>
  <c r="F11" i="47"/>
  <c r="D11" i="47"/>
  <c r="F10" i="47"/>
  <c r="F9" i="47"/>
  <c r="F8" i="47"/>
  <c r="D8" i="47"/>
  <c r="F7" i="47"/>
  <c r="D7" i="47"/>
  <c r="F6" i="47"/>
  <c r="F5" i="47"/>
  <c r="F4" i="47"/>
  <c r="D5" i="46"/>
  <c r="C5" i="46"/>
  <c r="B5" i="46"/>
  <c r="E48" i="45"/>
  <c r="E47" i="45"/>
  <c r="E46" i="45"/>
  <c r="E45" i="45"/>
  <c r="E44" i="45"/>
  <c r="E43" i="45"/>
  <c r="E42" i="45"/>
  <c r="F41" i="45"/>
  <c r="E41" i="45"/>
  <c r="F40" i="45"/>
  <c r="E40" i="45"/>
  <c r="E39" i="45"/>
  <c r="E38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F22" i="45"/>
  <c r="E22" i="45"/>
  <c r="F21" i="45"/>
  <c r="E21" i="45"/>
  <c r="F20" i="45"/>
  <c r="E20" i="45"/>
  <c r="F19" i="45"/>
  <c r="E19" i="45"/>
  <c r="F18" i="45"/>
  <c r="E18" i="45"/>
  <c r="E17" i="45"/>
  <c r="F16" i="45"/>
  <c r="E16" i="45"/>
  <c r="E15" i="45"/>
  <c r="E14" i="45"/>
  <c r="F13" i="45"/>
  <c r="E13" i="45"/>
  <c r="F12" i="45"/>
  <c r="E12" i="45"/>
  <c r="F11" i="45"/>
  <c r="E11" i="45"/>
  <c r="F10" i="45"/>
  <c r="E10" i="45"/>
  <c r="E9" i="45"/>
  <c r="F8" i="45"/>
  <c r="E8" i="45"/>
  <c r="F7" i="45"/>
  <c r="E7" i="45"/>
  <c r="E6" i="45"/>
  <c r="F5" i="45"/>
  <c r="F49" i="45" s="1"/>
  <c r="E5" i="45"/>
  <c r="E49" i="45" s="1"/>
  <c r="F64" i="44"/>
  <c r="E64" i="44"/>
  <c r="F63" i="44"/>
  <c r="E63" i="44"/>
  <c r="F62" i="44"/>
  <c r="E62" i="44"/>
  <c r="F61" i="44"/>
  <c r="E61" i="44"/>
  <c r="F60" i="44"/>
  <c r="E60" i="44"/>
  <c r="F59" i="44"/>
  <c r="E59" i="44"/>
  <c r="F58" i="44"/>
  <c r="E58" i="44"/>
  <c r="F57" i="44"/>
  <c r="E57" i="44"/>
  <c r="F56" i="44"/>
  <c r="E56" i="44"/>
  <c r="F55" i="44"/>
  <c r="E55" i="44"/>
  <c r="F54" i="44"/>
  <c r="E54" i="44"/>
  <c r="F53" i="44"/>
  <c r="E53" i="44"/>
  <c r="F52" i="44"/>
  <c r="E52" i="44"/>
  <c r="F51" i="44"/>
  <c r="E51" i="44"/>
  <c r="F50" i="44"/>
  <c r="E50" i="44"/>
  <c r="F49" i="44"/>
  <c r="E49" i="44"/>
  <c r="F48" i="44"/>
  <c r="E48" i="44"/>
  <c r="F47" i="44"/>
  <c r="E47" i="44"/>
  <c r="F46" i="44"/>
  <c r="E46" i="44"/>
  <c r="F45" i="44"/>
  <c r="E45" i="44"/>
  <c r="F44" i="44"/>
  <c r="E44" i="44"/>
  <c r="F43" i="44"/>
  <c r="E43" i="44"/>
  <c r="F42" i="44"/>
  <c r="E42" i="44"/>
  <c r="F41" i="44"/>
  <c r="E41" i="44"/>
  <c r="F40" i="44"/>
  <c r="E40" i="44"/>
  <c r="F39" i="44"/>
  <c r="E39" i="44"/>
  <c r="F38" i="44"/>
  <c r="E38" i="44"/>
  <c r="F37" i="44"/>
  <c r="E37" i="44"/>
  <c r="F36" i="44"/>
  <c r="E36" i="44"/>
  <c r="F35" i="44"/>
  <c r="E35" i="44"/>
  <c r="F34" i="44"/>
  <c r="E34" i="44"/>
  <c r="F33" i="44"/>
  <c r="E33" i="44"/>
  <c r="F32" i="44"/>
  <c r="E32" i="44"/>
  <c r="F31" i="44"/>
  <c r="E31" i="44"/>
  <c r="F30" i="44"/>
  <c r="E30" i="44"/>
  <c r="F29" i="44"/>
  <c r="E29" i="44"/>
  <c r="F28" i="44"/>
  <c r="E28" i="44"/>
  <c r="F27" i="44"/>
  <c r="E27" i="44"/>
  <c r="F26" i="44"/>
  <c r="E26" i="44"/>
  <c r="F25" i="44"/>
  <c r="E25" i="44"/>
  <c r="F24" i="44"/>
  <c r="E24" i="44"/>
  <c r="F23" i="44"/>
  <c r="E23" i="44"/>
  <c r="F22" i="44"/>
  <c r="E22" i="44"/>
  <c r="F21" i="44"/>
  <c r="E21" i="44"/>
  <c r="F20" i="44"/>
  <c r="E20" i="44"/>
  <c r="F19" i="44"/>
  <c r="E19" i="44"/>
  <c r="F18" i="44"/>
  <c r="E18" i="44"/>
  <c r="F17" i="44"/>
  <c r="E17" i="44"/>
  <c r="F16" i="44"/>
  <c r="E16" i="44"/>
  <c r="F15" i="44"/>
  <c r="E15" i="44"/>
  <c r="F14" i="44"/>
  <c r="E14" i="44"/>
  <c r="F13" i="44"/>
  <c r="E13" i="44"/>
  <c r="F12" i="44"/>
  <c r="E12" i="44"/>
  <c r="F11" i="44"/>
  <c r="E11" i="44"/>
  <c r="F10" i="44"/>
  <c r="E10" i="44"/>
  <c r="F9" i="44"/>
  <c r="E9" i="44"/>
  <c r="F8" i="44"/>
  <c r="E8" i="44"/>
  <c r="F7" i="44"/>
  <c r="E7" i="44"/>
  <c r="F6" i="44"/>
  <c r="E6" i="44"/>
  <c r="F5" i="44"/>
  <c r="F65" i="44" s="1"/>
  <c r="C29" i="41" s="1"/>
  <c r="E5" i="44"/>
  <c r="E65" i="44" s="1"/>
  <c r="C37" i="36" s="1"/>
  <c r="B37" i="36" s="1"/>
  <c r="F39" i="43"/>
  <c r="F36" i="43"/>
  <c r="F38" i="43" s="1"/>
  <c r="E36" i="43"/>
  <c r="E38" i="43" s="1"/>
  <c r="C39" i="36" s="1"/>
  <c r="B39" i="36" s="1"/>
  <c r="D36" i="43"/>
  <c r="D38" i="43" s="1"/>
  <c r="E26" i="43"/>
  <c r="E19" i="43"/>
  <c r="D19" i="43"/>
  <c r="E16" i="43"/>
  <c r="F6" i="43"/>
  <c r="F19" i="43" s="1"/>
  <c r="B14" i="42"/>
  <c r="E14" i="42" s="1"/>
  <c r="E13" i="42"/>
  <c r="B13" i="42"/>
  <c r="D12" i="42"/>
  <c r="C12" i="42"/>
  <c r="B12" i="42"/>
  <c r="E12" i="42" s="1"/>
  <c r="E11" i="42"/>
  <c r="C8" i="42"/>
  <c r="D7" i="42"/>
  <c r="B7" i="42"/>
  <c r="E7" i="42" s="1"/>
  <c r="B6" i="42"/>
  <c r="E5" i="42"/>
  <c r="D5" i="42"/>
  <c r="B5" i="42"/>
  <c r="B4" i="42"/>
  <c r="B8" i="42" s="1"/>
  <c r="D30" i="41"/>
  <c r="E30" i="41" s="1"/>
  <c r="B30" i="41"/>
  <c r="B27" i="41"/>
  <c r="E25" i="41"/>
  <c r="D25" i="41"/>
  <c r="B24" i="41"/>
  <c r="C12" i="40"/>
  <c r="C11" i="40"/>
  <c r="B11" i="40"/>
  <c r="C10" i="40"/>
  <c r="C9" i="40"/>
  <c r="C8" i="40"/>
  <c r="C7" i="40"/>
  <c r="B6" i="40"/>
  <c r="B13" i="40" s="1"/>
  <c r="C26" i="41" s="1"/>
  <c r="C5" i="40"/>
  <c r="C4" i="40"/>
  <c r="B4" i="40"/>
  <c r="C3" i="40"/>
  <c r="C7" i="39"/>
  <c r="B6" i="39"/>
  <c r="B8" i="39" s="1"/>
  <c r="C8" i="39" s="1"/>
  <c r="C4" i="39"/>
  <c r="F3" i="39"/>
  <c r="C3" i="39"/>
  <c r="B26" i="38"/>
  <c r="B10" i="37"/>
  <c r="C10" i="37" s="1"/>
  <c r="C9" i="37"/>
  <c r="B9" i="37"/>
  <c r="C8" i="37"/>
  <c r="C7" i="37"/>
  <c r="B7" i="37"/>
  <c r="C6" i="37"/>
  <c r="C5" i="37"/>
  <c r="C4" i="37"/>
  <c r="B4" i="37"/>
  <c r="B38" i="36"/>
  <c r="B29" i="38" s="1"/>
  <c r="B35" i="36"/>
  <c r="D27" i="41" s="1"/>
  <c r="B34" i="36"/>
  <c r="B33" i="36"/>
  <c r="B32" i="36"/>
  <c r="B31" i="36"/>
  <c r="B30" i="36"/>
  <c r="B29" i="36"/>
  <c r="B28" i="36"/>
  <c r="B27" i="36"/>
  <c r="C26" i="36"/>
  <c r="B26" i="36" s="1"/>
  <c r="C25" i="36"/>
  <c r="C36" i="36" s="1"/>
  <c r="B24" i="36"/>
  <c r="D24" i="41" s="1"/>
  <c r="C6" i="39" l="1"/>
  <c r="F6" i="39"/>
  <c r="C5" i="39" s="1"/>
  <c r="C40" i="36"/>
  <c r="B40" i="36" s="1"/>
  <c r="B36" i="36"/>
  <c r="D6" i="42"/>
  <c r="B25" i="38"/>
  <c r="D26" i="41"/>
  <c r="D28" i="41" s="1"/>
  <c r="D32" i="41" s="1"/>
  <c r="E8" i="42"/>
  <c r="D10" i="42"/>
  <c r="D9" i="42" s="1"/>
  <c r="B28" i="38"/>
  <c r="D29" i="41"/>
  <c r="E24" i="41"/>
  <c r="C10" i="42"/>
  <c r="B10" i="42" s="1"/>
  <c r="B29" i="41"/>
  <c r="E29" i="41" s="1"/>
  <c r="E6" i="42"/>
  <c r="C15" i="42"/>
  <c r="B15" i="42" s="1"/>
  <c r="E15" i="42" s="1"/>
  <c r="C31" i="41"/>
  <c r="B31" i="41" s="1"/>
  <c r="C28" i="41"/>
  <c r="B26" i="41"/>
  <c r="E27" i="41"/>
  <c r="B30" i="38"/>
  <c r="D15" i="42"/>
  <c r="D31" i="41"/>
  <c r="B23" i="38"/>
  <c r="B27" i="38" s="1"/>
  <c r="D20" i="47"/>
  <c r="D4" i="42"/>
  <c r="D8" i="42" s="1"/>
  <c r="C6" i="40"/>
  <c r="C13" i="40" s="1"/>
  <c r="E4" i="42"/>
  <c r="B28" i="41" l="1"/>
  <c r="E26" i="41"/>
  <c r="B9" i="42"/>
  <c r="E10" i="42"/>
  <c r="D16" i="42"/>
  <c r="C32" i="41"/>
  <c r="C16" i="42"/>
  <c r="B31" i="38"/>
  <c r="E31" i="41"/>
  <c r="E9" i="42" l="1"/>
  <c r="B16" i="42"/>
  <c r="E16" i="42" s="1"/>
  <c r="B32" i="41"/>
  <c r="E32" i="41" s="1"/>
  <c r="E28" i="41"/>
  <c r="G7" i="2" l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C10" i="1" l="1"/>
  <c r="C5" i="1"/>
  <c r="C6" i="1"/>
  <c r="C7" i="1"/>
  <c r="C8" i="1"/>
  <c r="C9" i="1"/>
  <c r="C4" i="1"/>
</calcChain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základný scenár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základný scenár</t>
        </r>
      </text>
    </comment>
  </commentList>
</comments>
</file>

<file path=xl/sharedStrings.xml><?xml version="1.0" encoding="utf-8"?>
<sst xmlns="http://schemas.openxmlformats.org/spreadsheetml/2006/main" count="1061" uniqueCount="781">
  <si>
    <t>GAP</t>
  </si>
  <si>
    <t>Základný scenár 2013</t>
  </si>
  <si>
    <t>Horizont dlhší o 10 rokov</t>
  </si>
  <si>
    <t>Úroková sadzba -25 b.b.</t>
  </si>
  <si>
    <t>Úroková sadzba -50 b.b.</t>
  </si>
  <si>
    <t>Vyššia produktivita</t>
  </si>
  <si>
    <t>Vyššia úhrnná plodnosť</t>
  </si>
  <si>
    <t>Vyššia dĺžka života</t>
  </si>
  <si>
    <t>-</t>
  </si>
  <si>
    <t>Scenár</t>
  </si>
  <si>
    <t>Zdroj: RRZ</t>
  </si>
  <si>
    <t>Scenár s rezervou 10% HDP</t>
  </si>
  <si>
    <t>základný scenár</t>
  </si>
  <si>
    <t>úroky -25 b.b</t>
  </si>
  <si>
    <t>úroky -50 b.b</t>
  </si>
  <si>
    <t>vyššia úhrnná plodnosť</t>
  </si>
  <si>
    <t>vyššia dĺžka života</t>
  </si>
  <si>
    <t>vyššia produktivita práce</t>
  </si>
  <si>
    <t>Strednodobý scenár</t>
  </si>
  <si>
    <t>Dlhodobé projekcie</t>
  </si>
  <si>
    <t>Príjmy</t>
  </si>
  <si>
    <t>Daňové príjmy</t>
  </si>
  <si>
    <t>Sociálne a zdravotné odvody</t>
  </si>
  <si>
    <t>- Odvody vrátane 2. piliera</t>
  </si>
  <si>
    <t>- Soc. poist. ozbrojených zložiek</t>
  </si>
  <si>
    <t>- 2.pilier - výpadok</t>
  </si>
  <si>
    <t>Granty a transfery</t>
  </si>
  <si>
    <t>Nedaňové príjmy</t>
  </si>
  <si>
    <t>- Ostatné nedaňové príjmy</t>
  </si>
  <si>
    <t>- Príjmy z majetku</t>
  </si>
  <si>
    <t>- Príspevky do NJF</t>
  </si>
  <si>
    <t>Výdavky</t>
  </si>
  <si>
    <t>Primárne výdavky</t>
  </si>
  <si>
    <t>Fixné</t>
  </si>
  <si>
    <t>Výdavky citlivé na demografiu</t>
  </si>
  <si>
    <t xml:space="preserve"> - Dôchodkové dávky</t>
  </si>
  <si>
    <t xml:space="preserve"> - Ozbrojené zložky</t>
  </si>
  <si>
    <t xml:space="preserve"> - Zdravotná starostlivosť</t>
  </si>
  <si>
    <t xml:space="preserve"> - Dlhodobá starostlivosť</t>
  </si>
  <si>
    <t xml:space="preserve"> - Školstvo</t>
  </si>
  <si>
    <t xml:space="preserve"> - Dávky v nezamestnanosti</t>
  </si>
  <si>
    <t>Náklady na ukončenie prevádzky JE</t>
  </si>
  <si>
    <t>PPP projekty</t>
  </si>
  <si>
    <t>CARGO</t>
  </si>
  <si>
    <t>Politické strany</t>
  </si>
  <si>
    <t>Úroky</t>
  </si>
  <si>
    <t>Saldo VS</t>
  </si>
  <si>
    <t>Dlh</t>
  </si>
  <si>
    <t>Transfery politickým stranám</t>
  </si>
  <si>
    <t>2013*</t>
  </si>
  <si>
    <t xml:space="preserve">* bez jednorazových vplyvov </t>
  </si>
  <si>
    <t>2012*</t>
  </si>
  <si>
    <t>Graf 15</t>
  </si>
  <si>
    <t>Graf 15: Vývoj dlhu v základnom scenári a v alternatívnych úrokových scenároch (% HDP)</t>
  </si>
  <si>
    <t>Graf 16: Vývoj dlhu v základnom scenári a v alternatívnych scenároch (% HDP)</t>
  </si>
  <si>
    <t>Tab 13: Základný scenár dlhodobej udržateľnosti verejných financií (% HDP)</t>
  </si>
  <si>
    <t>Tab 30: Základný scenár dlhodobej udržateľnosti verejných financií – rok 2012 (% HDP)</t>
  </si>
  <si>
    <t>Tab 15: Prehľad alternatívnych scenárov</t>
  </si>
  <si>
    <t>zmena oproti základnému scenáru</t>
  </si>
  <si>
    <t/>
  </si>
  <si>
    <t>aktualizácia</t>
  </si>
  <si>
    <t>správa apríl 2013</t>
  </si>
  <si>
    <t>dlh (ľavá os)</t>
  </si>
  <si>
    <t>úroky</t>
  </si>
  <si>
    <t>modelované</t>
  </si>
  <si>
    <t>fixné</t>
  </si>
  <si>
    <t>príjmy - aktualizácia</t>
  </si>
  <si>
    <t>výdavky - aktualizácia</t>
  </si>
  <si>
    <t>príjmy - správa apríl 2013</t>
  </si>
  <si>
    <t>výdavky - správa apríl 2013</t>
  </si>
  <si>
    <t>Graf 9: Platba za dostupnosť – negatívny vplyv na saldo (% HDP)</t>
  </si>
  <si>
    <t>Graf 10: Schéma likvidácie jadrových zariadení – vplyvy na saldo (% HDP)</t>
  </si>
  <si>
    <t>Graf 12: Vývoj výdavkov v základnom scenári (% HDP)</t>
  </si>
  <si>
    <t>Graf 9</t>
  </si>
  <si>
    <t>Graf 10</t>
  </si>
  <si>
    <t>PPP - aktualizácia</t>
  </si>
  <si>
    <t>PPP - správa apríl 2013</t>
  </si>
  <si>
    <t>Jadro - príjmy - aktualizácia</t>
  </si>
  <si>
    <t>Jadro - výdavky - aktualizácia</t>
  </si>
  <si>
    <t>Jadro - príjmy - správa apríl 2013</t>
  </si>
  <si>
    <t>Jadro - výdavky - správa apríl 2013</t>
  </si>
  <si>
    <t>Graf 11</t>
  </si>
  <si>
    <t>Graf 12</t>
  </si>
  <si>
    <t>Výdavky - úroky</t>
  </si>
  <si>
    <t>Výdavky - modelované</t>
  </si>
  <si>
    <t>Výdavky - fixné</t>
  </si>
  <si>
    <t>Graf 16</t>
  </si>
  <si>
    <t>primárne saldo (pravá os)</t>
  </si>
  <si>
    <t>Primárne saldo</t>
  </si>
  <si>
    <t>Graf 11: Vývoj dlhu a primárneho salda v základnom scenári (% HDP)</t>
  </si>
  <si>
    <t>Graf 17: Vývoj úrokových sadzieb s rizikovou prirážkou (p. b.)</t>
  </si>
  <si>
    <t>Úroková s. - základný scenár</t>
  </si>
  <si>
    <t>Úroková s. - scenár riziková prirážka (náklady na dlh)</t>
  </si>
  <si>
    <t>Implicitná ú. s. - základný scenár</t>
  </si>
  <si>
    <t>Implicitná ú. s. - scenár riziková prirážka (náklady na dlh)</t>
  </si>
  <si>
    <t>Zdroj: EK, RRZ</t>
  </si>
  <si>
    <t>Graf 18: Vývoj dlhu bez spätných väzieb a so zohľadnením rizikovej prirážky (% HDP)</t>
  </si>
  <si>
    <t>Dlh - základný scenár</t>
  </si>
  <si>
    <t>Dlh - scenár riziková prirážka (náklady na dlh)</t>
  </si>
  <si>
    <t>Graf 19: Ekonomický rast so spätnou väzbou na dlh (bil. eur)</t>
  </si>
  <si>
    <t>Potenciálny HDP  - základný scenár</t>
  </si>
  <si>
    <t>Potenciálny HDP  - scenár riziková prirážka (cena kapitálu)</t>
  </si>
  <si>
    <t>Kapitál - základný scenár</t>
  </si>
  <si>
    <t>Kapitál - scenár riziková prirážka (cena kapitálu)</t>
  </si>
  <si>
    <t>Graf 20: Vývoj dlhu v scenároch s rizikovou prirážkou (% HDP)</t>
  </si>
  <si>
    <t>Scenár r. prirážka (náklady na dlh)</t>
  </si>
  <si>
    <t>Scenár r. prirážka (cena kapitálu)</t>
  </si>
  <si>
    <t>Graf 21: Vývoj bežného účtu a investícií pri efekte úspor (% HDP)</t>
  </si>
  <si>
    <t xml:space="preserve">Bežný účet </t>
  </si>
  <si>
    <t>Bežný účet - scenár úspory silný vplyv</t>
  </si>
  <si>
    <t>Bežný účet - scenár úspory slabší vplyv</t>
  </si>
  <si>
    <t xml:space="preserve">Investície </t>
  </si>
  <si>
    <t>Investície - scenár úspory silný vplyv</t>
  </si>
  <si>
    <t>Investície - scenár úspory slabší vplyv</t>
  </si>
  <si>
    <t>Zdroj: EK, NBS, RRZ</t>
  </si>
  <si>
    <t>Graf 22: Vývoj dlhu v jednotlivých scenároch bez konsolidácie (% HDP)</t>
  </si>
  <si>
    <t>Graf 23: Efekty príjmových a výdavkových opatrení na ekonomický rast a udržateľnosť (% HDP)</t>
  </si>
  <si>
    <t>Deficit bez konsolidácie (scenár E)</t>
  </si>
  <si>
    <t>Deficit konsolidácia príjmy (scenár H)</t>
  </si>
  <si>
    <t>Deficit konsolidácia výdavky (scenár K)</t>
  </si>
  <si>
    <t>Potenciálny rast bez konsolidácie (scenár E)</t>
  </si>
  <si>
    <t>Potenciálny rast konsolidácia príjmy (scenár H)</t>
  </si>
  <si>
    <t>Potenciálny rast konsolidácia výdavky (scenár K)</t>
  </si>
  <si>
    <t>Graf 24: Efekty príjmových a výdavkových opatrení na ekonomický rast a udržateľnosť (% HDP)</t>
  </si>
  <si>
    <t>Deficit konsolidácia príjmy (scenár G)</t>
  </si>
  <si>
    <t>Deficit konsolidácia výdavky (scenár J)</t>
  </si>
  <si>
    <t>Potenciálny rast konsolidácia príjmy (scenár G)</t>
  </si>
  <si>
    <t>Potenciálny rast konsolidácia výdavky (scenár J)</t>
  </si>
  <si>
    <t>Tab 21: Scenáre citlivosti spätných väzieb dlhu na makroekonomický vývoj</t>
  </si>
  <si>
    <t>Strata potenciálu oproti základnému scenáru (%) – rok 2029</t>
  </si>
  <si>
    <t>Prekročenie úrovne dlhu (% HDP)</t>
  </si>
  <si>
    <t>A</t>
  </si>
  <si>
    <t xml:space="preserve">Základný scenár </t>
  </si>
  <si>
    <t>0,0</t>
  </si>
  <si>
    <t>B</t>
  </si>
  <si>
    <t>Scenár riziková prirážka a náklady dlhu + A</t>
  </si>
  <si>
    <t>C</t>
  </si>
  <si>
    <t>Scenár riziková prirážka a cena kapitálu + B</t>
  </si>
  <si>
    <t>12,6</t>
  </si>
  <si>
    <t>D</t>
  </si>
  <si>
    <t>Scenár úspory a investície – silný efekt + C</t>
  </si>
  <si>
    <t>11,4</t>
  </si>
  <si>
    <t>E</t>
  </si>
  <si>
    <t>Scenár úspory a investície – slabý efekt + C</t>
  </si>
  <si>
    <t>25,1</t>
  </si>
  <si>
    <t>Konsolidačné scenáre</t>
  </si>
  <si>
    <t>Príjmová konsolidácia cez daň z práce</t>
  </si>
  <si>
    <t>F</t>
  </si>
  <si>
    <t>Silný efekt na prácu + D</t>
  </si>
  <si>
    <t>11,6</t>
  </si>
  <si>
    <t>G</t>
  </si>
  <si>
    <t>Silný efekt na prácu + E</t>
  </si>
  <si>
    <t>13,8</t>
  </si>
  <si>
    <t>H</t>
  </si>
  <si>
    <t>Slabý efekt na prácu + D</t>
  </si>
  <si>
    <t>I</t>
  </si>
  <si>
    <t>Slabý efekt na prácu + E</t>
  </si>
  <si>
    <t>13,7</t>
  </si>
  <si>
    <t>Výdavková konsolidácia cez investície</t>
  </si>
  <si>
    <t>J</t>
  </si>
  <si>
    <t>Kapitálové výdavky + D</t>
  </si>
  <si>
    <t>K</t>
  </si>
  <si>
    <t>Kapitálové výdavky + E</t>
  </si>
  <si>
    <t>Scenár bez zmien</t>
  </si>
  <si>
    <t>1. Zvýšenie sadzieb poistného výsluhového zabezpečenia</t>
  </si>
  <si>
    <t xml:space="preserve">2. Predlžovanie minimálnej služobnej doby+zmena v mierach náhrad </t>
  </si>
  <si>
    <t>3.Nový spôsob valorizácie dôchodkov</t>
  </si>
  <si>
    <t xml:space="preserve">4. Nový spôsob výpočtu vymeriavacieho základu </t>
  </si>
  <si>
    <t xml:space="preserve">2. Predlžovanie minimálnej služobnej doby+miery náhrad </t>
  </si>
  <si>
    <t>Kariéra</t>
  </si>
  <si>
    <t>Pred reformou</t>
  </si>
  <si>
    <t>Prechodne</t>
  </si>
  <si>
    <t>Po reforme</t>
  </si>
  <si>
    <t xml:space="preserve">Výsluhové zabezpečenie </t>
  </si>
  <si>
    <t xml:space="preserve">Všeobecný penzijný systém </t>
  </si>
  <si>
    <t xml:space="preserve">Dlh </t>
  </si>
  <si>
    <t xml:space="preserve">Primárne saldo </t>
  </si>
  <si>
    <t>Konsolidácia</t>
  </si>
  <si>
    <t>Primárne saldo VS</t>
  </si>
  <si>
    <t>Graf 3: Saldo výsluhového zabezpečenia policajtov</t>
  </si>
  <si>
    <t>Graf 4: Saldo výsluhového zabezpečenia vojakov</t>
  </si>
  <si>
    <t>Graf 5: Hrubé miery náhrady pred a po reforme (výsluhové zabezpečenie)</t>
  </si>
  <si>
    <t>Graf 6: Hrubé miery náhrady výsluhové vs. starobné dôchodky po reforme</t>
  </si>
  <si>
    <t>Graf 13: Odklad konsolidácie o 5 rokov</t>
  </si>
  <si>
    <t>Graf 14: Konsolidácia konštantným tempom</t>
  </si>
  <si>
    <t>Zdroj: MF SR, FNM</t>
  </si>
  <si>
    <t>2) HV podľa MÚ (hospodársky výsledok podľa majetkovej účasti)</t>
  </si>
  <si>
    <t>1) predpokladaný HV, ktorý uviedli podniky vo svojich rozpočtoch</t>
  </si>
  <si>
    <t>SPOLU</t>
  </si>
  <si>
    <t>Západoslovenská vodárenská spoločnosť, a.s.</t>
  </si>
  <si>
    <t>Stredoslov.vodárenská spoločnosť, a.s.</t>
  </si>
  <si>
    <t>BARDEJOVSKÉ KÚPELE a.s.</t>
  </si>
  <si>
    <t>Podtatr. vodárenská spoločnosť, a.s.</t>
  </si>
  <si>
    <t>Východoslov. vodárenská spoločnosť, a.s.</t>
  </si>
  <si>
    <t>Vrútocké strojárne, a.s.</t>
  </si>
  <si>
    <t>Bratislava print a.s.</t>
  </si>
  <si>
    <t>Slovak Telekom, a.s.</t>
  </si>
  <si>
    <t>Slovenské elektrárne, a.s.</t>
  </si>
  <si>
    <t>SAD Zvolen, a.s.</t>
  </si>
  <si>
    <t>SAD Banská Bystrica, a.s.</t>
  </si>
  <si>
    <t>SAD Trnava, a.s.</t>
  </si>
  <si>
    <t>eurobus, a.s.</t>
  </si>
  <si>
    <t>Veolia Transport Nitra a.s.</t>
  </si>
  <si>
    <t>SAD Prešov, a.s.</t>
  </si>
  <si>
    <t>SAD LIORBUS, a.s.</t>
  </si>
  <si>
    <t>SAD Humenné, a.s.</t>
  </si>
  <si>
    <t>SAD Nové Zámky, a.s.</t>
  </si>
  <si>
    <t>SAD Prievidza a.s.</t>
  </si>
  <si>
    <t>SAD Lučenec, a.s.</t>
  </si>
  <si>
    <t>SAD Poprad, a.s.</t>
  </si>
  <si>
    <t>SAD Dunajská Streda, a.s.</t>
  </si>
  <si>
    <t>SAD Michalovce, a.s.</t>
  </si>
  <si>
    <t>SAD Žilina, a.s.</t>
  </si>
  <si>
    <t>SAD Trenčín, a.s.</t>
  </si>
  <si>
    <t>Slovak Lines, a.s.</t>
  </si>
  <si>
    <t>Letisko M.R.Štefánika - Airport Bratislava, a.s.</t>
  </si>
  <si>
    <t>Západoslovenská energetika,a.s</t>
  </si>
  <si>
    <t>Východoslov. energetika a.s.</t>
  </si>
  <si>
    <t>SSE, a.s.</t>
  </si>
  <si>
    <t>Slovenský plynárenský priemysel, a.s.</t>
  </si>
  <si>
    <t>KÚPELE SLIAČ a.s.</t>
  </si>
  <si>
    <t>Burza cenných papierov, a.s.</t>
  </si>
  <si>
    <t>AUTO Martin, a.s.</t>
  </si>
  <si>
    <t>Poľnonákup Trnavan a.s.</t>
  </si>
  <si>
    <t>Žilinská teplárenská, a.s.</t>
  </si>
  <si>
    <t>Zvolenská teplárenská, a.s.</t>
  </si>
  <si>
    <t>Trnavská teplárenská, a.s.</t>
  </si>
  <si>
    <t>Tepláreň Košice, a.s.</t>
  </si>
  <si>
    <t>Poliklinika Tehelná, a.s.</t>
  </si>
  <si>
    <t>Martinská teplárenská, a.s.</t>
  </si>
  <si>
    <t>DMD GROUP, a.s.</t>
  </si>
  <si>
    <t>DLHOPIS, o.c.p., a.s.</t>
  </si>
  <si>
    <t>Bratislavská teplárenská, a.s.</t>
  </si>
  <si>
    <t>(1)x(3)</t>
  </si>
  <si>
    <t>(1)x(2)</t>
  </si>
  <si>
    <t>(3)</t>
  </si>
  <si>
    <t>(2)</t>
  </si>
  <si>
    <t>(1)</t>
  </si>
  <si>
    <t>HV podľa MÚ 2)</t>
  </si>
  <si>
    <t>HV</t>
  </si>
  <si>
    <t>2013 1)</t>
  </si>
  <si>
    <t>majetková účasť (%)</t>
  </si>
  <si>
    <t>Zdroj: MF SR</t>
  </si>
  <si>
    <t>3. rozdiel v záväzkoch  (jednorazové vplyvy) (1-2)</t>
  </si>
  <si>
    <t>2. záväzky vykázané MZ (s vplyvom na deficit)</t>
  </si>
  <si>
    <t>1. záväzky prebraté do dlhu podľa ESA95 (s vplyvom na deficit)</t>
  </si>
  <si>
    <t>Tab 27: Vplyv prevzatia dlhu zdravotníckych zariadení na deficit VS (mil. eur)</t>
  </si>
  <si>
    <t>HDP</t>
  </si>
  <si>
    <r>
      <t>Zdroj: MF SR, NR SR, FOV, RR</t>
    </r>
    <r>
      <rPr>
        <sz val="9"/>
        <color rgb="FF13B5EA"/>
        <rFont val="Constantia"/>
        <family val="1"/>
        <charset val="238"/>
      </rPr>
      <t>Z</t>
    </r>
  </si>
  <si>
    <t>Spolu</t>
  </si>
  <si>
    <t>NA</t>
  </si>
  <si>
    <t>ostatné</t>
  </si>
  <si>
    <t>spor s MEGACOM (zákon o poštových službách)</t>
  </si>
  <si>
    <t>spor s European America Investment Bank - AG</t>
  </si>
  <si>
    <t xml:space="preserve"> - </t>
  </si>
  <si>
    <t>HICCE a Dôvera Holding - úroky</t>
  </si>
  <si>
    <t>spor s HICCE a Dôvera Holding (zákon o zdravot.poisťovniach)</t>
  </si>
  <si>
    <t>spor s MCH-Medical Care Holding</t>
  </si>
  <si>
    <t>NR SR</t>
  </si>
  <si>
    <t>chránené vklady k 31.12.2012</t>
  </si>
  <si>
    <t>FOV</t>
  </si>
  <si>
    <t>(% HDP)</t>
  </si>
  <si>
    <r>
      <t xml:space="preserve">(mil. </t>
    </r>
    <r>
      <rPr>
        <b/>
        <sz val="9"/>
        <color rgb="FFFFFFFF"/>
        <rFont val="Calibri"/>
        <family val="2"/>
        <charset val="238"/>
      </rPr>
      <t>€</t>
    </r>
    <r>
      <rPr>
        <b/>
        <sz val="9"/>
        <color rgb="FFFFFFFF"/>
        <rFont val="Constantia"/>
        <family val="1"/>
        <charset val="238"/>
      </rPr>
      <t>)</t>
    </r>
  </si>
  <si>
    <t>Záväzok</t>
  </si>
  <si>
    <t xml:space="preserve">Iné subjekty </t>
  </si>
  <si>
    <t>Rozhlas a televízia Slovenska</t>
  </si>
  <si>
    <r>
      <rPr>
        <b/>
        <sz val="9"/>
        <color theme="1"/>
        <rFont val="Constantia"/>
        <family val="1"/>
        <charset val="238"/>
      </rPr>
      <t>RO ŠR a PO ŠR</t>
    </r>
    <r>
      <rPr>
        <sz val="9"/>
        <color theme="1"/>
        <rFont val="Constantia"/>
        <family val="1"/>
        <charset val="238"/>
      </rPr>
      <t xml:space="preserve"> (okrem MF SR)</t>
    </r>
  </si>
  <si>
    <r>
      <rPr>
        <b/>
        <sz val="9"/>
        <color theme="1"/>
        <rFont val="Constantia"/>
        <family val="1"/>
        <charset val="238"/>
      </rPr>
      <t>VÚC</t>
    </r>
    <r>
      <rPr>
        <sz val="9"/>
        <color theme="1"/>
        <rFont val="Constantia"/>
        <family val="1"/>
        <charset val="238"/>
      </rPr>
      <t xml:space="preserve"> (RO VÚC, PO VÚC)</t>
    </r>
  </si>
  <si>
    <r>
      <rPr>
        <b/>
        <sz val="9"/>
        <color theme="1"/>
        <rFont val="Constantia"/>
        <family val="1"/>
        <charset val="238"/>
      </rPr>
      <t>Obce</t>
    </r>
    <r>
      <rPr>
        <sz val="9"/>
        <color theme="1"/>
        <rFont val="Constantia"/>
        <family val="1"/>
        <charset val="238"/>
      </rPr>
      <t xml:space="preserve"> (RO obcí, PO obcí)</t>
    </r>
  </si>
  <si>
    <t>záruky</t>
  </si>
  <si>
    <t>právne spory</t>
  </si>
  <si>
    <t>ručenie podľa §15 zákona 92/1991</t>
  </si>
  <si>
    <t>FNM</t>
  </si>
  <si>
    <t>nevyrovnané reštitučné nároky</t>
  </si>
  <si>
    <t>SPF</t>
  </si>
  <si>
    <t>arbitráž s akcionármi U.S. Steel Košice</t>
  </si>
  <si>
    <t>arbitráž s akcionármi bývalej ZP Apollo, a.s.</t>
  </si>
  <si>
    <t>arbitráž s akcionármi ZP Union, a.s.</t>
  </si>
  <si>
    <t>členstvo v Mnohostrannej agentúre pre investičné záruky</t>
  </si>
  <si>
    <t>členstvo v Medzinárodnej banke pre hospodársku spoluprácu</t>
  </si>
  <si>
    <t>členstvo v RB RE</t>
  </si>
  <si>
    <t>členstvo v EBOR</t>
  </si>
  <si>
    <t>členstvo v MBOR</t>
  </si>
  <si>
    <t>členstvo v EIB</t>
  </si>
  <si>
    <t>Európsky mechanizmus pre stabilitu</t>
  </si>
  <si>
    <t>MF SR</t>
  </si>
  <si>
    <t>Subjekty                                  (podľa SVS)</t>
  </si>
  <si>
    <t>Tab 29: Podmienené záväzky verejného sektora</t>
  </si>
  <si>
    <t xml:space="preserve">Technický skúšobný ústav Piešťany,š.p. </t>
  </si>
  <si>
    <t>Plemenárske služby Slovenskej republiky,š.p.</t>
  </si>
  <si>
    <t>Agroinštitút Nitra,š.p.</t>
  </si>
  <si>
    <t>Agrokomplex - Výstavníctvo Nitra,š.p.</t>
  </si>
  <si>
    <t>Hydromeliorácie, š. p.</t>
  </si>
  <si>
    <t>Závodisko, š. p.</t>
  </si>
  <si>
    <t>Národný žrebčín Topoľčianky, š. p.</t>
  </si>
  <si>
    <t>Lesopoľnohospodársky majetok, š. p.</t>
  </si>
  <si>
    <t>Lesy SR, š. p.</t>
  </si>
  <si>
    <t>Slovenský vodohospodársky podnik, š. p.</t>
  </si>
  <si>
    <t>Vodohospodárska výstavba, š. p.</t>
  </si>
  <si>
    <t>Poľnonákup Tatry, a.s.</t>
  </si>
  <si>
    <t>Biont, a. s.</t>
  </si>
  <si>
    <t>Technická inšpekcia, a.s.</t>
  </si>
  <si>
    <t>Správa služieb diplomatického zboru, a.s.</t>
  </si>
  <si>
    <t>Nemocnica svätého Michala, a. s.</t>
  </si>
  <si>
    <t>Automobilové opravovne Ministerstva vnútra SR, a.s.</t>
  </si>
  <si>
    <t>Vojenské lesy a majetky, š. p.</t>
  </si>
  <si>
    <t>Vojenská zotavovňa a hotel Smrekovica, a.s.</t>
  </si>
  <si>
    <t>Vojenská zotavovňa a hotel Zemplínska Šírava, a.s.</t>
  </si>
  <si>
    <t>Letecké opravovne Trenčín, a. s.</t>
  </si>
  <si>
    <t>Vojenský opravárenský podnik Trenčín, a. s.</t>
  </si>
  <si>
    <t>Vojenský opravárenský podnik Nováky, a.s.</t>
  </si>
  <si>
    <t>Vojenské zdravotnícke zariadenia, a. s.</t>
  </si>
  <si>
    <t>Rudné Bane, š. p.</t>
  </si>
  <si>
    <t>MH Invest, s.r.o.</t>
  </si>
  <si>
    <t>MH Development s.r.o.</t>
  </si>
  <si>
    <t>Slovak Telecom, a.s.</t>
  </si>
  <si>
    <t>SEPS</t>
  </si>
  <si>
    <t>Jadrová energetická spoločnosť Slovenska, a.s.</t>
  </si>
  <si>
    <t>Jadrová a vyraďovacia spoločnosť, a. s.</t>
  </si>
  <si>
    <t>Transpetrol, a.s.</t>
  </si>
  <si>
    <t>Exportno-importná banka SR</t>
  </si>
  <si>
    <t>Mincovňa Kremnica, š. p.</t>
  </si>
  <si>
    <t>Slovenská záručná a rozvojová banka, a.s.</t>
  </si>
  <si>
    <t>Slovenská konsolidačná, a.s.</t>
  </si>
  <si>
    <t>TIPOS, a. s.</t>
  </si>
  <si>
    <t>Slovthermae, š. p.</t>
  </si>
  <si>
    <t>Špecializovaný liečebný ústav Marína, š. p.</t>
  </si>
  <si>
    <t>Stredoslovenský ústav srdcových a cievnych chorôb a.s.</t>
  </si>
  <si>
    <t>Východoslovenský ústav srdcových a cievnych chorôb, a.s.</t>
  </si>
  <si>
    <t>Národný ústav srdcových a cievnych chorôb, a.s.</t>
  </si>
  <si>
    <t>Východoslovenský onkologický ústav, a.s.</t>
  </si>
  <si>
    <t>Letecká vojenská nemocnica, a.s.</t>
  </si>
  <si>
    <t>Nemocnica Poprad, a.s.</t>
  </si>
  <si>
    <t>Všeobecná zdravotná poisťovňa, a.s.</t>
  </si>
  <si>
    <t>Letové prevádzkové služby SR, š. p.</t>
  </si>
  <si>
    <t>Metro Bratislava, a.s.</t>
  </si>
  <si>
    <t>Letisko Piešťany, a.s.</t>
  </si>
  <si>
    <t>Letisko Košice, a.s.</t>
  </si>
  <si>
    <t>Letisko M. R. Štefánika, Bratislava, a.s.</t>
  </si>
  <si>
    <t>Letisko Poprad-Tatry, a.s.</t>
  </si>
  <si>
    <t>Letisková spoločnosť Žilina, a.s.</t>
  </si>
  <si>
    <t>Letisko Sliač, a. s.</t>
  </si>
  <si>
    <t>Technická obnova a ochrana železníc, a.s.</t>
  </si>
  <si>
    <t>Verejné prístavy, a.s.</t>
  </si>
  <si>
    <t>Slovenská pošta, a.s.</t>
  </si>
  <si>
    <t>Národná diaľničná spoločnosť, a.s.</t>
  </si>
  <si>
    <t>Železničná spoločnosť Slovensko, a.s.,</t>
  </si>
  <si>
    <t>Železničná spoločnosť Cargo. a.s.</t>
  </si>
  <si>
    <t>okrem toho superdividendy</t>
  </si>
  <si>
    <t>DIVIDENDY SPOLU</t>
  </si>
  <si>
    <t>Spolu za ŠR SR</t>
  </si>
  <si>
    <t>Lesy SR, š.p.</t>
  </si>
  <si>
    <t>Technická ochrana a obnova železníc, a. s.</t>
  </si>
  <si>
    <t>Letisko Sliač, a.s.</t>
  </si>
  <si>
    <t>Letisko Košice - Airport Košice, a.s.</t>
  </si>
  <si>
    <t>Verejné prístavy, a. s.</t>
  </si>
  <si>
    <t>UniCredit bank Slovakia, a. s. (v r. 2007; UniBanka, a. s. 1,09 %)</t>
  </si>
  <si>
    <t>Jadrová  a vyraďovacia spoločnosť, a.s.</t>
  </si>
  <si>
    <t xml:space="preserve">Transpetrol, a.s. </t>
  </si>
  <si>
    <t>EXIMBANKA - odvod zo zisku</t>
  </si>
  <si>
    <r>
      <t>Slovenská elektrizačná prenosová sústava, a.s. Bratislava</t>
    </r>
    <r>
      <rPr>
        <vertAlign val="superscript"/>
        <sz val="8"/>
        <rFont val="Constantia"/>
        <family val="1"/>
        <charset val="238"/>
      </rPr>
      <t>1)</t>
    </r>
  </si>
  <si>
    <t>Tipos, a.s.</t>
  </si>
  <si>
    <t>Správa služieb diplomatickému zboru, a.s.</t>
  </si>
  <si>
    <t>ŠR</t>
  </si>
  <si>
    <t>Spolu za FNM SR</t>
  </si>
  <si>
    <t>Dorovnanie do rozpočtovanej sumy</t>
  </si>
  <si>
    <t>"Bezcenné" CP</t>
  </si>
  <si>
    <t>Ostatné</t>
  </si>
  <si>
    <t xml:space="preserve">Bardejovské kúpele,a. s. </t>
  </si>
  <si>
    <t>Burza cenných papierov v Bratislave, a.s.</t>
  </si>
  <si>
    <t>Slovenská elektrizačná prenosová sústava, a.s. Bratislava</t>
  </si>
  <si>
    <t>Žilinská teplárenská, a.s. Žilina</t>
  </si>
  <si>
    <t>Tepláreň Košice, a.s. Košice</t>
  </si>
  <si>
    <t>Martinská teplárenská, a.s. Martin</t>
  </si>
  <si>
    <t>Trnavská teplárenská, a.s. Trnava</t>
  </si>
  <si>
    <t>Bratislavská teplárenská, a.s. Bratislava</t>
  </si>
  <si>
    <t>Východoslovenská energetika, a.s</t>
  </si>
  <si>
    <t>Stredoslovenská energetika, a.s.</t>
  </si>
  <si>
    <t>Západoslovenská energetika, a.s.</t>
  </si>
  <si>
    <t>Slovenský plynárenský priemysel, a.s. Bratislava</t>
  </si>
  <si>
    <t>FNM SR</t>
  </si>
  <si>
    <t>Tab 24: Dividendy z majetkovej účasti FNM SR a štátu (v tis.€)</t>
  </si>
  <si>
    <t>Tab 2: Štrukturálne primárne saldo v roku 2012</t>
  </si>
  <si>
    <t>Aktualizácia</t>
  </si>
  <si>
    <t>zmena oproti správe 2013</t>
  </si>
  <si>
    <t>% HDP</t>
  </si>
  <si>
    <t>mil. eur</t>
  </si>
  <si>
    <t>A. Čisté pôžičky poskytnuté / prijaté</t>
  </si>
  <si>
    <r>
      <t>(-) Cyklická zložka</t>
    </r>
    <r>
      <rPr>
        <sz val="9"/>
        <color rgb="FFFF0000"/>
        <rFont val="Constantia"/>
        <family val="1"/>
        <charset val="238"/>
      </rPr>
      <t xml:space="preserve"> </t>
    </r>
    <r>
      <rPr>
        <sz val="9"/>
        <color rgb="FF13B5EA"/>
        <rFont val="Constantia"/>
        <family val="1"/>
        <charset val="238"/>
      </rPr>
      <t>(nový prístup RRZ)</t>
    </r>
  </si>
  <si>
    <t>(-) Jednorazové efekty</t>
  </si>
  <si>
    <t>dočasný odvod z podnikania v regulovaných odvetviach (vr. DPPO)</t>
  </si>
  <si>
    <t>rozšírený odvod bankového sektora</t>
  </si>
  <si>
    <t xml:space="preserve">možnosť výstupu z II. piliera </t>
  </si>
  <si>
    <t>mimoriadny odvod v bankovom sektore (vrátane DPPO)</t>
  </si>
  <si>
    <t>splácanie NFV Cargo a.s. (kapitálový transfer v 2009)</t>
  </si>
  <si>
    <t>splátka NFV VHV, š. p. (kapitálový transfer pred rokom 2002)</t>
  </si>
  <si>
    <t>úhrada DPH z PPP projektu</t>
  </si>
  <si>
    <t>prevzatie dlhu zdravotníckych zariadení</t>
  </si>
  <si>
    <t>(-) Vplyv platených úrokov</t>
  </si>
  <si>
    <t>B. Štrukturálne primárne saldo verejnej správy</t>
  </si>
  <si>
    <t>(+) Výsledok hospodárenia štátnych podnikov</t>
  </si>
  <si>
    <t>(+) Výsledok hospodárenia NBS</t>
  </si>
  <si>
    <t>(-)  Dividendy prijaté do rozpočtu verejnej správy</t>
  </si>
  <si>
    <t>C. Štrukturálne primárne saldo (vrátane št. podnikov a NBS)</t>
  </si>
  <si>
    <t>Zdroj: RRZ, MF SR</t>
  </si>
  <si>
    <t>Tab 3: Revízia údajov verejnej správy za rok 2012</t>
  </si>
  <si>
    <t>Čisté pôžičky poskytnuté / prijaté - notifikácia apríl 2013</t>
  </si>
  <si>
    <t>Aktualizácia daní a odvodov</t>
  </si>
  <si>
    <t>Vklad do ZI Eximbanky</t>
  </si>
  <si>
    <t xml:space="preserve">Vklad do ZI SZRB </t>
  </si>
  <si>
    <t>Zahrnutie Železníc SR do sektora vlády</t>
  </si>
  <si>
    <t>Aktualizácia záväzkov voči železničným spoločnostiam</t>
  </si>
  <si>
    <t>Ostatné úpravy</t>
  </si>
  <si>
    <t>Čisté pôžičky poskytnuté / prijaté - notifikácia apríl 2014</t>
  </si>
  <si>
    <t>Zdroj: ŠÚ SR</t>
  </si>
  <si>
    <t>Tab 4: Štrukturálne primárne saldo v roku 2012  (% HDP)</t>
  </si>
  <si>
    <t>(-) Cyklická zložka (metodika EK, OG prevzatý z MF SR)</t>
  </si>
  <si>
    <t>(-) Dividendy prijaté do rozpočtu verejnej správy</t>
  </si>
  <si>
    <t>Tab 5: Revízia dlhu verejnej správy za rok 2012</t>
  </si>
  <si>
    <t>Verejný dlh -  notifikácia apríl 2013</t>
  </si>
  <si>
    <t>Revízia HDP</t>
  </si>
  <si>
    <t>Verejný dlh -  notifikácia apríl 2014</t>
  </si>
  <si>
    <t>jednorazové vplyvy - dlh zdravotnických zariadení</t>
  </si>
  <si>
    <t>Verejný dlh pre účely základného scenára</t>
  </si>
  <si>
    <t>Tab 6 : Jednorazové opatrenia v roku 2013</t>
  </si>
  <si>
    <t>možnosť výstupu z 2. piliera</t>
  </si>
  <si>
    <t>dočasný odvod z podnikania v regulovaných odvetviach</t>
  </si>
  <si>
    <t xml:space="preserve">zdanenie nerozdelených ziskov z pred roku 2004 </t>
  </si>
  <si>
    <t>JAVYS (dobrovoľný príspevok)</t>
  </si>
  <si>
    <t>splátka NFV Vodohospodárska výstavba, š.p. (kapitálový transfer pred 2002)</t>
  </si>
  <si>
    <t>korekcie k EÚ fondom</t>
  </si>
  <si>
    <t>Tab 7: Štrukturálne primárne saldo v roku 2013</t>
  </si>
  <si>
    <t>2013-2012</t>
  </si>
  <si>
    <t>%HDP</t>
  </si>
  <si>
    <r>
      <t xml:space="preserve">(-) Cyklická zložka </t>
    </r>
    <r>
      <rPr>
        <sz val="9"/>
        <color rgb="FF13B5EA"/>
        <rFont val="Constantia"/>
        <family val="1"/>
        <charset val="238"/>
      </rPr>
      <t>(nový prístup RRZ)</t>
    </r>
  </si>
  <si>
    <t>Tab 8: Štrukturálne primárne saldo v roku 2013</t>
  </si>
  <si>
    <t>(+) HV štátnych podnikov (a-b)</t>
  </si>
  <si>
    <t xml:space="preserve">   (a) HV </t>
  </si>
  <si>
    <t xml:space="preserve">   (b) HV  one-off</t>
  </si>
  <si>
    <t>(+) HV NBS (prevádz. činnosť vr. emisie obeživa a zber. mincí) (a-b)</t>
  </si>
  <si>
    <t xml:space="preserve">   (b) HV one-off (z finančnej činnosti)</t>
  </si>
  <si>
    <t>Zdroj: RRZ, NBS, MF SR</t>
  </si>
  <si>
    <t>Grafy 29 a 30 : Pravepodobnosť úmrtia - muži,   2010-2150 (predĺženie EUROPOP2010)</t>
  </si>
  <si>
    <t>vek</t>
  </si>
  <si>
    <t>Graf 25: Vekový profil jednotlivých daní a transferov 2013 (jednotlivec, eur ročne)</t>
  </si>
  <si>
    <t>politika č.1</t>
  </si>
  <si>
    <t>politika č.2</t>
  </si>
  <si>
    <t>politika č.3</t>
  </si>
  <si>
    <t>politika č.4</t>
  </si>
  <si>
    <t>politika č.5</t>
  </si>
  <si>
    <t>politika č.6</t>
  </si>
  <si>
    <t>politika č.7</t>
  </si>
  <si>
    <t>politika č.8</t>
  </si>
  <si>
    <t>politika č.9</t>
  </si>
  <si>
    <t>politika č.10</t>
  </si>
  <si>
    <t>politika č.11</t>
  </si>
  <si>
    <t>politika č.12</t>
  </si>
  <si>
    <t>politika č.13</t>
  </si>
  <si>
    <t>politika č.14</t>
  </si>
  <si>
    <t>politika č.15</t>
  </si>
  <si>
    <t>politika č.16</t>
  </si>
  <si>
    <t>politika č.17</t>
  </si>
  <si>
    <t>politika č.18</t>
  </si>
  <si>
    <t>politika č.19</t>
  </si>
  <si>
    <t>politika č.20</t>
  </si>
  <si>
    <t>politika č.21</t>
  </si>
  <si>
    <t>politika č.22</t>
  </si>
  <si>
    <t>politika č.23</t>
  </si>
  <si>
    <t>politika č.24</t>
  </si>
  <si>
    <t>politika č.25</t>
  </si>
  <si>
    <t>politika č.26</t>
  </si>
  <si>
    <t xml:space="preserve">Číselník </t>
  </si>
  <si>
    <t>por.cislo</t>
  </si>
  <si>
    <t>Vládna politika</t>
  </si>
  <si>
    <t>Prídavok na dieťa</t>
  </si>
  <si>
    <t>Príspevok pri nar. dieťaťa</t>
  </si>
  <si>
    <t xml:space="preserve">Rodičovský príspevok </t>
  </si>
  <si>
    <t>Dávka v hmotnej núdzi a PkD</t>
  </si>
  <si>
    <t xml:space="preserve"> Príspevky na kompenzáciu ŤZP</t>
  </si>
  <si>
    <t>Príspevky za opatrovanie</t>
  </si>
  <si>
    <t>Dôchodky - starobné</t>
  </si>
  <si>
    <t xml:space="preserve">Dôchodky - invalidné </t>
  </si>
  <si>
    <t xml:space="preserve">Dôchodky - vdovské </t>
  </si>
  <si>
    <t xml:space="preserve">Zdravotníctvo </t>
  </si>
  <si>
    <t>Nemocenské  - materská a očr</t>
  </si>
  <si>
    <t>Nemocenské  - nemocenská a vyrovávacia</t>
  </si>
  <si>
    <t xml:space="preserve">Dávky v nezamestnanosti </t>
  </si>
  <si>
    <t>Výdavky na vzdelavanie</t>
  </si>
  <si>
    <t>Výdavky reziduál</t>
  </si>
  <si>
    <t>DPFO</t>
  </si>
  <si>
    <t>DPPO</t>
  </si>
  <si>
    <t>DPH</t>
  </si>
  <si>
    <t xml:space="preserve">Spotrebná daň - minerálny olej </t>
  </si>
  <si>
    <t>Spotrebná daň - tabak</t>
  </si>
  <si>
    <t>Spotrebná daň - pivo</t>
  </si>
  <si>
    <t>Spotrebná daň - lieh</t>
  </si>
  <si>
    <t>Sociálne odvody vrátane II. piliera</t>
  </si>
  <si>
    <t>Zdravotné odvody</t>
  </si>
  <si>
    <t xml:space="preserve">II. pilier </t>
  </si>
  <si>
    <t>Príjmy reziduál</t>
  </si>
  <si>
    <t xml:space="preserve">Graf 26: Sumárny vekový profil 2013 (jednotlivec, eur ročne) 
</t>
  </si>
  <si>
    <t xml:space="preserve">spolu </t>
  </si>
  <si>
    <t>muži</t>
  </si>
  <si>
    <t>ženy</t>
  </si>
  <si>
    <t>Graf 27,28,31,32</t>
  </si>
  <si>
    <t>Populácia (1. Január) (osôb)</t>
  </si>
  <si>
    <t>Čistá migrácia (osôb)</t>
  </si>
  <si>
    <t>Úhrnná plodnosť (počet detí)</t>
  </si>
  <si>
    <t>Stredná dĺžka života pri narodení - muži (roky)</t>
  </si>
  <si>
    <t>Stredná dĺžka života pri narodení - ženy (roky)</t>
  </si>
  <si>
    <t xml:space="preserve">Dôchodkové výdavky univerzálenho penzijného systému </t>
  </si>
  <si>
    <t xml:space="preserve">Príjmy univerzálenho penzijného systému </t>
  </si>
  <si>
    <t>Saldo</t>
  </si>
  <si>
    <t>Tab 23: Generačné účty súčasnej a budúcich generácií vrátane medzery udržateľnosti</t>
  </si>
  <si>
    <t xml:space="preserve"> Predpoklady </t>
  </si>
  <si>
    <t>rast produktivity (AWG : priemer 2013-2150)</t>
  </si>
  <si>
    <t>1,7 %</t>
  </si>
  <si>
    <t>reálna diskontná miera</t>
  </si>
  <si>
    <t>Scenár - skutočné saldo 2013*</t>
  </si>
  <si>
    <r>
      <t>GA</t>
    </r>
    <r>
      <rPr>
        <vertAlign val="superscript"/>
        <sz val="9"/>
        <color rgb="FF000000"/>
        <rFont val="Constantia"/>
        <family val="1"/>
        <charset val="238"/>
      </rPr>
      <t>súč</t>
    </r>
    <r>
      <rPr>
        <sz val="9"/>
        <color rgb="FF000000"/>
        <rFont val="Constantia"/>
        <family val="1"/>
        <charset val="238"/>
      </rPr>
      <t xml:space="preserve"> - súč.gener (eur)</t>
    </r>
  </si>
  <si>
    <r>
      <t>GA</t>
    </r>
    <r>
      <rPr>
        <vertAlign val="superscript"/>
        <sz val="9"/>
        <color rgb="FF000000"/>
        <rFont val="Constantia"/>
        <family val="1"/>
        <charset val="238"/>
      </rPr>
      <t>bud</t>
    </r>
    <r>
      <rPr>
        <sz val="9"/>
        <color rgb="FF000000"/>
        <rFont val="Constantia"/>
        <family val="1"/>
        <charset val="238"/>
      </rPr>
      <t xml:space="preserve"> - bud.gener (eur)</t>
    </r>
  </si>
  <si>
    <t xml:space="preserve">presun bremena vyjadreného v % HDP </t>
  </si>
  <si>
    <t>Indikátor udržateľnosti</t>
  </si>
  <si>
    <t>*bez jednorazových a dočasných opatrení</t>
  </si>
  <si>
    <t xml:space="preserve">Zdroj : RRZ </t>
  </si>
  <si>
    <t>Ukazovateľ (v %)</t>
  </si>
  <si>
    <t>Skut.</t>
  </si>
  <si>
    <t>Prognóza VpMP</t>
  </si>
  <si>
    <t>Prognóza AWG</t>
  </si>
  <si>
    <t>(január 2013)</t>
  </si>
  <si>
    <t>HDP, reálny rast</t>
  </si>
  <si>
    <t>1,8</t>
  </si>
  <si>
    <t>0,9</t>
  </si>
  <si>
    <t>2,3</t>
  </si>
  <si>
    <t>3,0</t>
  </si>
  <si>
    <t>3,2</t>
  </si>
  <si>
    <t>3,4</t>
  </si>
  <si>
    <t>Inflácia, priemerná ročná; CPI</t>
  </si>
  <si>
    <t>3,6</t>
  </si>
  <si>
    <t>1,4</t>
  </si>
  <si>
    <t>0,8</t>
  </si>
  <si>
    <t>2,1</t>
  </si>
  <si>
    <t>2,4</t>
  </si>
  <si>
    <t>2,0</t>
  </si>
  <si>
    <t>Nominálna mzda, rast</t>
  </si>
  <si>
    <t>2,5</t>
  </si>
  <si>
    <t>3,5</t>
  </si>
  <si>
    <t>4,1</t>
  </si>
  <si>
    <t>4,5</t>
  </si>
  <si>
    <t>5,0</t>
  </si>
  <si>
    <t>4,0</t>
  </si>
  <si>
    <t>Reálna mzda, rast</t>
  </si>
  <si>
    <t>-1,2</t>
  </si>
  <si>
    <t>1,0</t>
  </si>
  <si>
    <t>1,7</t>
  </si>
  <si>
    <t>1,5</t>
  </si>
  <si>
    <t>Zamestnanosť (ESA), rast</t>
  </si>
  <si>
    <t>0,1</t>
  </si>
  <si>
    <t>-0,8</t>
  </si>
  <si>
    <t>0,3</t>
  </si>
  <si>
    <t>0,6</t>
  </si>
  <si>
    <t>0,7</t>
  </si>
  <si>
    <t>0,2</t>
  </si>
  <si>
    <t>-0,1</t>
  </si>
  <si>
    <t>-0,5</t>
  </si>
  <si>
    <t>Zdroj: MF SR, ŠÚ SR, EK</t>
  </si>
  <si>
    <t>Graf 1,2: Príjmy,výdavky a saldo univerzálneho systému (% HDP)</t>
  </si>
  <si>
    <t>Tab 10: Strednodobá časť základného scenára (% HDP)</t>
  </si>
  <si>
    <t>skutočnosť</t>
  </si>
  <si>
    <t>úpravy</t>
  </si>
  <si>
    <t>upravené</t>
  </si>
  <si>
    <t>scenár</t>
  </si>
  <si>
    <t>PRÍJMY</t>
  </si>
  <si>
    <t>Sociálne a zdrav. odvody</t>
  </si>
  <si>
    <t xml:space="preserve"> - z toho príjmy z majetku</t>
  </si>
  <si>
    <t xml:space="preserve"> - z toho EÚ fondy</t>
  </si>
  <si>
    <t>VÝDAVKY</t>
  </si>
  <si>
    <t>Hrubé mzdy</t>
  </si>
  <si>
    <t>Tovary a služby</t>
  </si>
  <si>
    <t>Dotácie a transfery</t>
  </si>
  <si>
    <t>Dávky a dôchodky</t>
  </si>
  <si>
    <t>Výdavky zdravotníctva</t>
  </si>
  <si>
    <t>Úrokové platby</t>
  </si>
  <si>
    <t>Investície</t>
  </si>
  <si>
    <t>Ostatné výdavky (najmä transfery)</t>
  </si>
  <si>
    <t>SALDO VS</t>
  </si>
  <si>
    <t>DLH</t>
  </si>
  <si>
    <t>Bez úpravy</t>
  </si>
  <si>
    <t xml:space="preserve"> - dôchodkové dávky (I. pilier)</t>
  </si>
  <si>
    <t xml:space="preserve"> - ozbrojené zložky</t>
  </si>
  <si>
    <t xml:space="preserve"> - zdravotná starostlivosť*</t>
  </si>
  <si>
    <t xml:space="preserve"> - dlhodobá starostlivosť</t>
  </si>
  <si>
    <t xml:space="preserve"> - školstvo</t>
  </si>
  <si>
    <t xml:space="preserve"> - dávky v nezamestnanosti</t>
  </si>
  <si>
    <t>Jednorazové vplyvy (vplyv na saldo)</t>
  </si>
  <si>
    <t xml:space="preserve"> - osobitný odvod finančných inštitúcií</t>
  </si>
  <si>
    <t xml:space="preserve"> - osobitný odvod regulovaných spoločností</t>
  </si>
  <si>
    <t xml:space="preserve"> - zdanenie ziskov spred roku 2004</t>
  </si>
  <si>
    <t xml:space="preserve"> - dividendy</t>
  </si>
  <si>
    <t xml:space="preserve"> - výstup z II. piliera</t>
  </si>
  <si>
    <t xml:space="preserve"> - grant od JAVYS</t>
  </si>
  <si>
    <t xml:space="preserve"> - splátka NFV od CARGO</t>
  </si>
  <si>
    <t xml:space="preserve"> - splátka NFV od VHV</t>
  </si>
  <si>
    <t xml:space="preserve"> - príjmy zo zruš. vkladov na doručiteľa</t>
  </si>
  <si>
    <t xml:space="preserve"> - korekcie k EÚ fondom</t>
  </si>
  <si>
    <t xml:space="preserve"> - záväzky zdravotníckych zariadení</t>
  </si>
  <si>
    <r>
      <t>*</t>
    </r>
    <r>
      <rPr>
        <sz val="8"/>
        <color theme="1"/>
        <rFont val="Constantia"/>
        <family val="1"/>
        <charset val="238"/>
      </rPr>
      <t xml:space="preserve"> zahŕňa okrem výdavkov zdravotníctva aj prevzaté záväzky zdravotníckych zariadení klasifikované podľa ESA 95 v ostatných výdavkoch </t>
    </r>
  </si>
  <si>
    <t>Zdroj: RRZ, ŠÚ SR</t>
  </si>
  <si>
    <t>Tab 14: Vývoj ukazovateľa dlhodobej udržateľnosti (% HDP)</t>
  </si>
  <si>
    <t>najvýznamnejší vplyv zmien</t>
  </si>
  <si>
    <t>Mimoriadna správa - december 2012</t>
  </si>
  <si>
    <t>Riadna správa - apríl 2013</t>
  </si>
  <si>
    <t>2012: reforma systému dôchodkového zabezpečenia, konsolidačné opatrenia na rok 2013</t>
  </si>
  <si>
    <t>Riadna správa - apríl 2014</t>
  </si>
  <si>
    <t>2013: zlepšenie salda rozpočtu, reforma výsluhového zabezpečenia</t>
  </si>
  <si>
    <t>Tab 16: Súvaha verejného sektora – čisté bohatstvo</t>
  </si>
  <si>
    <t>AKTÍVA</t>
  </si>
  <si>
    <t>PASÍVA</t>
  </si>
  <si>
    <t>A1 – budovy, pozemky, atď.</t>
  </si>
  <si>
    <t>P1 – explicitný dlh</t>
  </si>
  <si>
    <t>A2 - infraštruktúra</t>
  </si>
  <si>
    <t>P2 – implicitné záväzky</t>
  </si>
  <si>
    <t>A3 – čistá zásoba kapitálu</t>
  </si>
  <si>
    <t>P3 – podmienené záväzky</t>
  </si>
  <si>
    <t>A4 – finančné aktíva</t>
  </si>
  <si>
    <t>P4 – iné pasíva</t>
  </si>
  <si>
    <t>A5 – čisté bohatstvo centrálnej banky</t>
  </si>
  <si>
    <t>Čisté bohatstvo</t>
  </si>
  <si>
    <t>A6 – čisté bohatstvo štátnych podnikov</t>
  </si>
  <si>
    <t>A7 – prírodné zdroje*</t>
  </si>
  <si>
    <t>A8 – ekologické bohatstvo*</t>
  </si>
  <si>
    <t>A9 – iné aktíva</t>
  </si>
  <si>
    <r>
      <t xml:space="preserve">* V súčasnosti sa vzhľadom na náročnosť odhadu tieto položky nevyčísľujú.                                    </t>
    </r>
    <r>
      <rPr>
        <i/>
        <sz val="8"/>
        <color rgb="FF13B5EA"/>
        <rFont val="Constantia"/>
        <family val="1"/>
        <charset val="238"/>
      </rPr>
      <t>Zdroj: RRZ</t>
    </r>
  </si>
  <si>
    <t xml:space="preserve">           </t>
  </si>
  <si>
    <t>Tab 17: Odhad čistého bohatstva Slovenskej republiky za roky 2011 a 2012 (tis. eur)</t>
  </si>
  <si>
    <t>1. Vlastné imanie subjektov verejného sektora (okrem NBS a podnikov FNM)</t>
  </si>
  <si>
    <t xml:space="preserve"> - vlastné imanie subjektov verejnej správy</t>
  </si>
  <si>
    <t xml:space="preserve"> - vlastné imanie podnikov štátnej správy</t>
  </si>
  <si>
    <t xml:space="preserve"> - vlastné imanie podnikov územnej samosprávy</t>
  </si>
  <si>
    <t>2. Vlastné imanie podnikov FNM*</t>
  </si>
  <si>
    <t>3. Vlastné imanie Národnej banky Slovenska</t>
  </si>
  <si>
    <t>4. Iné aktíva</t>
  </si>
  <si>
    <t>5. Iné pasíva (podmienené záväzky)</t>
  </si>
  <si>
    <t>6. Implicitné záväzky*</t>
  </si>
  <si>
    <t>Čisté bohatstvo (1+2+3+4-5-6)</t>
  </si>
  <si>
    <t xml:space="preserve"> - v % HDP</t>
  </si>
  <si>
    <t xml:space="preserve">*za rok 2011 ide o odhady RRZ </t>
  </si>
  <si>
    <t>Zdroj: MF SR, RRZ</t>
  </si>
  <si>
    <t>Nominálne HDP</t>
  </si>
  <si>
    <t>Tab 18: Súvaha verejného sektora okrem NBS a podnikov FNM (tis. eur)</t>
  </si>
  <si>
    <t>zmena</t>
  </si>
  <si>
    <t>Aktíva</t>
  </si>
  <si>
    <t>Neobežný majetok</t>
  </si>
  <si>
    <t xml:space="preserve"> - Dlhodobý nehmotný majetok</t>
  </si>
  <si>
    <t xml:space="preserve"> - Dlhodobý hmotný majetok</t>
  </si>
  <si>
    <t xml:space="preserve"> - Dlhodobý finančný majetok</t>
  </si>
  <si>
    <t>Obežný majetok</t>
  </si>
  <si>
    <t xml:space="preserve"> - Zásoby</t>
  </si>
  <si>
    <t xml:space="preserve"> - Pohľadávky</t>
  </si>
  <si>
    <t xml:space="preserve"> - Finančné účty</t>
  </si>
  <si>
    <t xml:space="preserve"> - Ostatné</t>
  </si>
  <si>
    <t>Časové rozlíšenie</t>
  </si>
  <si>
    <t>Pasíva</t>
  </si>
  <si>
    <t>Rezervy</t>
  </si>
  <si>
    <t xml:space="preserve">Záväzky </t>
  </si>
  <si>
    <t>Bankové úvery a výpomoci</t>
  </si>
  <si>
    <t>Zúčtovanie medzi subjektmi verejnej správy</t>
  </si>
  <si>
    <t>Vlastné imanie subjektov verejného sektora (okrem NBS a podnikov FNM)</t>
  </si>
  <si>
    <t>Tab 19: Vlastné imanie podnikov verejného sektora (tis. eur)</t>
  </si>
  <si>
    <t>Zmena</t>
  </si>
  <si>
    <t>A. Vlastné imanie podnikov štátnej správy</t>
  </si>
  <si>
    <t xml:space="preserve"> - v tom imanie obchodných spoločností ústrednej správy, z toho:</t>
  </si>
  <si>
    <t>NDS, a.s.</t>
  </si>
  <si>
    <t>SEPS, a.s. (v roku 2011 v rámci podnikov FNM)*</t>
  </si>
  <si>
    <t>uvedené pod FNM</t>
  </si>
  <si>
    <t>Železničná spoločnosť, a.s.</t>
  </si>
  <si>
    <t>Cargo Slovakia, a.s.</t>
  </si>
  <si>
    <t>Javys, a.s.</t>
  </si>
  <si>
    <t>B. Vlastné imanie podnikov územnej samosprávy</t>
  </si>
  <si>
    <t>C. Vlastné imanie podnikov FNM, z toho:</t>
  </si>
  <si>
    <t>Východoslovenská energetika, a.s.</t>
  </si>
  <si>
    <t>SEPS, a.s. (v roku 2012 v rámci podnikov ústrednej správy)</t>
  </si>
  <si>
    <t>Vlastné imanie podnikov celkom (A+B+C)</t>
  </si>
  <si>
    <t>Vlastné imanie podnikov celkom - porovnateľné</t>
  </si>
  <si>
    <t>Spoločnosť SEPS, a.s. bola v roku 2011 vykazovaná ako podnik FNM a nebola zahrnutá do konsolidácie. V roku 2012 bol akcionárom podniku už ministerstvo financií, preto tento podnik bol zahrnutý do podnikov ústrednej správy. Pre porovnateľnosť údajov bolo vlastné imanie vykázané v rámci podnikov ústrednej správy odrátané (suma 563 316 mil. eur) a nahradené údajmi z výročných správ aj za rok 2011 a rok 2012 v položke podniky FNM.</t>
  </si>
  <si>
    <t>Tab 20: Zmena podmienených záväzkov (tis. eur)</t>
  </si>
  <si>
    <t>Členstvo v medzinárodných bankách a fondoch</t>
  </si>
  <si>
    <t>Arbitráže MF SR</t>
  </si>
  <si>
    <t>Právne spory FNM a SPF</t>
  </si>
  <si>
    <t>Ručenie z privatizačných zmlúv</t>
  </si>
  <si>
    <t>Tab 28: Definícia základného scenára</t>
  </si>
  <si>
    <t>Zostavenie dlhodobej prognózy príjmov a výdavkov verejnej správy</t>
  </si>
  <si>
    <t xml:space="preserve"> - obdobie najbližších 50 rokov</t>
  </si>
  <si>
    <t xml:space="preserve"> - dve časti projekcie (strednodobá a dlhodobá časť) s rôznou mierou detailnosti dostupných predpokladov</t>
  </si>
  <si>
    <t>Zohľadnenie budúceho hospodárskeho a demografického vývoja</t>
  </si>
  <si>
    <t xml:space="preserve"> - žiadne priame, ani nepriame zásahy vlády</t>
  </si>
  <si>
    <t xml:space="preserve"> - naviazanie na vývoj makroekonomických a demografických ukazovateľov: v strednodobom horizonte aj podľa zvyklostí a legislatívy, v dlhodobom horizonte je potrebné zvážiť distribučné vplyvy</t>
  </si>
  <si>
    <t xml:space="preserve"> - zohľadnenie vzájomného prepojenia položiek príjmov a výdavkov len odôvodnených prípadoch</t>
  </si>
  <si>
    <t>Zohľadnenie aktuálneho stavu právneho poriadku</t>
  </si>
  <si>
    <t xml:space="preserve"> - platná legislatíva v prípade najväčších položiek, účinná v prípade ostatných</t>
  </si>
  <si>
    <t xml:space="preserve"> - stav legislatívy ku koncu obdobia zostavenia skutočnosti</t>
  </si>
  <si>
    <t xml:space="preserve"> - penalizácia legislatívy účinnej až po skončení funkčného obdobia vlády</t>
  </si>
  <si>
    <t>Zahrnutie implicitných a podmienených záväzkov</t>
  </si>
  <si>
    <t xml:space="preserve"> - možnosť spoľahlivej projekcie</t>
  </si>
  <si>
    <t xml:space="preserve"> - konzervatívny vplyv k zahrnutiu záväzkov (s dôrazom na tie s výsledným negatívnym vplyvom)</t>
  </si>
  <si>
    <t>Graf 7: Projekcia modelovanej časti výdavkov zdravotníctva (% HDP)</t>
  </si>
  <si>
    <t>metodika nákladových profilov</t>
  </si>
  <si>
    <t>mikro-simulácia, optimistický scenár</t>
  </si>
  <si>
    <t>mikro-simulácia, základný scenár</t>
  </si>
  <si>
    <t>mikro-simulácia, rizikový scenár</t>
  </si>
  <si>
    <t>Tab 1: Prehľad obsahov prvých troch správ o dlhodobej udržateľnosti</t>
  </si>
  <si>
    <t>Dátum vydania</t>
  </si>
  <si>
    <t>Druh správy</t>
  </si>
  <si>
    <t>Nový obsah</t>
  </si>
  <si>
    <t>Princíp</t>
  </si>
  <si>
    <t>základný scenár (tokové veličiny)</t>
  </si>
  <si>
    <t>indikátor udržateľnosti</t>
  </si>
  <si>
    <t>Solventnosť</t>
  </si>
  <si>
    <t xml:space="preserve">riadna správa </t>
  </si>
  <si>
    <t>(podľa Čl. 4 ods. 1 Úst. zákona)</t>
  </si>
  <si>
    <t>čisté bohatstvo (stavové veličiny)</t>
  </si>
  <si>
    <t>analýza citlivosti</t>
  </si>
  <si>
    <t>náklady z odkladu</t>
  </si>
  <si>
    <t>Stabilita</t>
  </si>
  <si>
    <t>vplyv na ekonomický rast</t>
  </si>
  <si>
    <t>generačné účty</t>
  </si>
  <si>
    <t>Ekonomický rast</t>
  </si>
  <si>
    <t>Spravodlivosť</t>
  </si>
  <si>
    <t>Tab 11: Položky citlivé na starnutie populácie (% HDP)</t>
  </si>
  <si>
    <t>∆(2063-2013)</t>
  </si>
  <si>
    <t>Penzie (RRZ)</t>
  </si>
  <si>
    <t xml:space="preserve"> - príspevky do II. piliera</t>
  </si>
  <si>
    <t xml:space="preserve"> - verejné výdavky na penzie</t>
  </si>
  <si>
    <t xml:space="preserve"> - univerzálny dôchodkový systém</t>
  </si>
  <si>
    <t xml:space="preserve"> - systém výsluhového zabezpečenia</t>
  </si>
  <si>
    <t>Zdravotníctvo (RRZ)</t>
  </si>
  <si>
    <t>Dlhodobá starostlivosť (EK)</t>
  </si>
  <si>
    <t>Školstvo (EK)</t>
  </si>
  <si>
    <t>Poistenie v nezamestnanosti (EK)</t>
  </si>
  <si>
    <t>Príjem z majetku (EK)</t>
  </si>
  <si>
    <t>CELKOVÉ VÝDAVKY</t>
  </si>
  <si>
    <t>CELKOVÉ PRÍJMY</t>
  </si>
  <si>
    <t>Zdroj: EK (2013), RRZ</t>
  </si>
  <si>
    <t>Tab 12: Výdavky na zdravotníctvo (% HDP)</t>
  </si>
  <si>
    <t>Výdavky na zdravotníctvo (COFOG)</t>
  </si>
  <si>
    <t xml:space="preserve"> - ostatné výdavky</t>
  </si>
  <si>
    <t>Zdroj: RRZ, Štátna pokladnica, ŠÚ SR</t>
  </si>
  <si>
    <t xml:space="preserve"> - naturálne sociálne dávky</t>
  </si>
  <si>
    <t>Tab 22: Príjmové a výdavkové politiky s vekovým profilom</t>
  </si>
  <si>
    <t>VÝDAVKY 2013*</t>
  </si>
  <si>
    <t>tis. eur</t>
  </si>
  <si>
    <t>% výdavkov VS</t>
  </si>
  <si>
    <t>PRÍJMY 2013</t>
  </si>
  <si>
    <t>% príjmov VS</t>
  </si>
  <si>
    <t>1,894 518</t>
  </si>
  <si>
    <t>1,808 153</t>
  </si>
  <si>
    <t>Dávka v hmotnej núdzi a PkD</t>
  </si>
  <si>
    <t>Spotrebná daň - minerálny</t>
  </si>
  <si>
    <t>Príspevky na kompenz. ŤZP</t>
  </si>
  <si>
    <t>Sociálne odvody (vr.IIp)</t>
  </si>
  <si>
    <t>Nemocenské - materská a OČR</t>
  </si>
  <si>
    <t>Nemocenské - nemoc. a vyrovn.</t>
  </si>
  <si>
    <t>Výdavky na vzdelávanie</t>
  </si>
  <si>
    <t xml:space="preserve">SPOLU </t>
  </si>
  <si>
    <t xml:space="preserve">*výdavky sa pre účely GU uvádzajú so záporným znamienkom </t>
  </si>
  <si>
    <t>Zdroj :RRZ</t>
  </si>
  <si>
    <t>spolu</t>
  </si>
  <si>
    <t>všetci</t>
  </si>
  <si>
    <t>zomreli v 2010</t>
  </si>
  <si>
    <t>zomreli v 2011</t>
  </si>
  <si>
    <t>prežili aspoň do 2012</t>
  </si>
  <si>
    <t>Graf 8: Výdavkové profily mužov a žien spolu v roku 2010</t>
  </si>
  <si>
    <t>* Prognóza na rok 2013 je nahradená skutočnosťou zverejnenou po zasadnutí VpMP.</t>
  </si>
  <si>
    <r>
      <t xml:space="preserve">Tab 25: Výsledok hospodárenia - podniky s majetkovou účasťou FNM (v tis. </t>
    </r>
    <r>
      <rPr>
        <b/>
        <sz val="10"/>
        <color rgb="FF13B5EA"/>
        <rFont val="Calibri"/>
        <family val="2"/>
        <charset val="238"/>
      </rPr>
      <t>€</t>
    </r>
    <r>
      <rPr>
        <b/>
        <sz val="10"/>
        <color rgb="FF13B5EA"/>
        <rFont val="Constantia"/>
        <family val="1"/>
        <charset val="238"/>
      </rPr>
      <t>)</t>
    </r>
  </si>
  <si>
    <r>
      <t>Tab 26: Výsledok hospodárenia - štátne podniky (v tis.</t>
    </r>
    <r>
      <rPr>
        <b/>
        <sz val="10"/>
        <color rgb="FF13B5EA"/>
        <rFont val="Calibri"/>
        <family val="2"/>
        <charset val="238"/>
      </rPr>
      <t>€</t>
    </r>
    <r>
      <rPr>
        <b/>
        <sz val="10"/>
        <color rgb="FF13B5EA"/>
        <rFont val="Constantia"/>
        <family val="1"/>
        <charset val="238"/>
      </rPr>
      <t>)</t>
    </r>
  </si>
  <si>
    <t>vplyv na dlh VS (kumulatívne z r.3)</t>
  </si>
  <si>
    <t>Tab 9: Makroekonomické prognózy VpMP a projekcia AWG</t>
  </si>
  <si>
    <t>scenár riziková prirážka (náklady dlhu)</t>
  </si>
  <si>
    <t>scenár riziková prirážka (cena kapitálu)</t>
  </si>
  <si>
    <t>scenár úspory silný efekt</t>
  </si>
  <si>
    <t>scenár úspory slabý efekt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</si>
</sst>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"/>
    <numFmt numFmtId="166" formatCode="0.0%"/>
    <numFmt numFmtId="167" formatCode="#,##0.000"/>
    <numFmt numFmtId="168" formatCode="#,##0.0"/>
    <numFmt numFmtId="169" formatCode="0.00000"/>
    <numFmt numFmtId="170" formatCode="0.0000000000000000"/>
    <numFmt numFmtId="171" formatCode="0_ ;\-0\ 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onstantia"/>
      <family val="1"/>
      <charset val="238"/>
    </font>
    <font>
      <b/>
      <sz val="10"/>
      <color theme="0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b/>
      <sz val="10"/>
      <color rgb="FF13B5EA"/>
      <name val="Constantia"/>
      <family val="1"/>
      <charset val="238"/>
    </font>
    <font>
      <b/>
      <sz val="10"/>
      <color rgb="FF13B5EA"/>
      <name val="Constantia"/>
      <family val="1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rgb="FFFFFFFF"/>
      <name val="Constantia"/>
      <family val="1"/>
    </font>
    <font>
      <b/>
      <sz val="10"/>
      <color indexed="8"/>
      <name val="Constantia"/>
      <family val="1"/>
      <charset val="238"/>
    </font>
    <font>
      <sz val="10"/>
      <color indexed="8"/>
      <name val="Constantia"/>
      <family val="1"/>
      <charset val="238"/>
    </font>
    <font>
      <sz val="10"/>
      <name val="Constantia"/>
      <family val="1"/>
      <charset val="238"/>
    </font>
    <font>
      <b/>
      <sz val="10"/>
      <name val="Constantia"/>
      <family val="1"/>
      <charset val="238"/>
    </font>
    <font>
      <i/>
      <sz val="9"/>
      <color rgb="FF13B5EA"/>
      <name val="Constantia"/>
      <family val="1"/>
    </font>
    <font>
      <i/>
      <sz val="10"/>
      <color indexed="8"/>
      <name val="Constantia"/>
      <family val="1"/>
      <charset val="238"/>
    </font>
    <font>
      <sz val="11"/>
      <color indexed="8"/>
      <name val="Arial Narrow"/>
      <family val="2"/>
      <charset val="238"/>
    </font>
    <font>
      <sz val="10"/>
      <color theme="0" tint="-0.249977111117893"/>
      <name val="Constantia"/>
      <family val="1"/>
      <charset val="238"/>
    </font>
    <font>
      <sz val="10"/>
      <color theme="0" tint="-0.14999847407452621"/>
      <name val="Constantia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onstantia"/>
      <family val="1"/>
    </font>
    <font>
      <b/>
      <sz val="10"/>
      <color theme="0"/>
      <name val="Constantia"/>
      <family val="1"/>
    </font>
    <font>
      <sz val="11"/>
      <color theme="1"/>
      <name val="Constantia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FFFF"/>
      <name val="Constantia"/>
      <family val="1"/>
      <charset val="238"/>
    </font>
    <font>
      <sz val="10"/>
      <color rgb="FF000000"/>
      <name val="Constantia"/>
      <family val="1"/>
      <charset val="238"/>
    </font>
    <font>
      <b/>
      <sz val="10"/>
      <color rgb="FF000000"/>
      <name val="Constantia"/>
      <family val="1"/>
      <charset val="238"/>
    </font>
    <font>
      <b/>
      <sz val="10"/>
      <color rgb="FF00B0F0"/>
      <name val="Constantia"/>
      <family val="1"/>
      <charset val="238"/>
    </font>
    <font>
      <sz val="10"/>
      <color theme="1"/>
      <name val="Times New Roman"/>
      <family val="1"/>
      <charset val="238"/>
    </font>
    <font>
      <i/>
      <sz val="9"/>
      <color rgb="FF13B5EA"/>
      <name val="Constantia"/>
      <family val="1"/>
      <charset val="238"/>
    </font>
    <font>
      <sz val="11"/>
      <color theme="1"/>
      <name val="Constantia"/>
      <family val="1"/>
      <charset val="238"/>
    </font>
    <font>
      <b/>
      <sz val="10"/>
      <color rgb="FFFF0000"/>
      <name val="Constantia"/>
      <family val="1"/>
      <charset val="238"/>
    </font>
    <font>
      <i/>
      <sz val="8"/>
      <color rgb="FF000000"/>
      <name val="Constantia"/>
      <family val="1"/>
      <charset val="238"/>
    </font>
    <font>
      <sz val="9"/>
      <color theme="1"/>
      <name val="Constantia"/>
      <family val="1"/>
      <charset val="238"/>
    </font>
    <font>
      <sz val="11"/>
      <color theme="1"/>
      <name val="Arial Narrow"/>
      <family val="2"/>
      <charset val="238"/>
    </font>
    <font>
      <i/>
      <sz val="8"/>
      <color theme="1"/>
      <name val="Constantia"/>
      <family val="1"/>
      <charset val="238"/>
    </font>
    <font>
      <b/>
      <sz val="8"/>
      <color theme="0"/>
      <name val="Constantia"/>
      <family val="1"/>
      <charset val="238"/>
    </font>
    <font>
      <sz val="8"/>
      <color theme="1"/>
      <name val="Constantia"/>
      <family val="1"/>
      <charset val="238"/>
    </font>
    <font>
      <b/>
      <sz val="10"/>
      <color rgb="FF13B5EA"/>
      <name val="Calibri"/>
      <family val="2"/>
      <charset val="238"/>
    </font>
    <font>
      <b/>
      <sz val="9"/>
      <color rgb="FF13B5EA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rgb="FF13B5EA"/>
      <name val="Constantia"/>
      <family val="1"/>
      <charset val="238"/>
    </font>
    <font>
      <b/>
      <sz val="11"/>
      <color rgb="FF13B5EA"/>
      <name val="Constantia"/>
      <family val="1"/>
      <charset val="238"/>
    </font>
    <font>
      <i/>
      <sz val="8"/>
      <color theme="0" tint="-0.499984740745262"/>
      <name val="Constantia"/>
      <family val="1"/>
      <charset val="238"/>
    </font>
    <font>
      <b/>
      <sz val="9"/>
      <color theme="1"/>
      <name val="Constantia"/>
      <family val="1"/>
      <charset val="238"/>
    </font>
    <font>
      <b/>
      <sz val="9"/>
      <color rgb="FFFFFFFF"/>
      <name val="Calibri"/>
      <family val="2"/>
      <charset val="238"/>
    </font>
    <font>
      <sz val="9"/>
      <color theme="0"/>
      <name val="Constantia"/>
      <family val="1"/>
      <charset val="238"/>
    </font>
    <font>
      <sz val="8"/>
      <name val="Constantia"/>
      <family val="1"/>
      <charset val="238"/>
    </font>
    <font>
      <sz val="8"/>
      <color indexed="8"/>
      <name val="Constantia"/>
      <family val="1"/>
      <charset val="238"/>
    </font>
    <font>
      <i/>
      <sz val="9"/>
      <color theme="1"/>
      <name val="Constantia"/>
      <family val="1"/>
      <charset val="238"/>
    </font>
    <font>
      <sz val="10"/>
      <name val="Arial"/>
      <family val="2"/>
      <charset val="238"/>
    </font>
    <font>
      <b/>
      <sz val="8"/>
      <color rgb="FF13BFEA"/>
      <name val="Constantia"/>
      <family val="1"/>
      <charset val="238"/>
    </font>
    <font>
      <b/>
      <sz val="8"/>
      <name val="Constantia"/>
      <family val="1"/>
      <charset val="238"/>
    </font>
    <font>
      <vertAlign val="superscript"/>
      <sz val="8"/>
      <name val="Constantia"/>
      <family val="1"/>
      <charset val="238"/>
    </font>
    <font>
      <i/>
      <sz val="8"/>
      <name val="Constantia"/>
      <family val="1"/>
      <charset val="238"/>
    </font>
    <font>
      <b/>
      <sz val="9"/>
      <color theme="0"/>
      <name val="Constantia"/>
      <family val="1"/>
      <charset val="238"/>
    </font>
    <font>
      <b/>
      <sz val="10"/>
      <color rgb="FF13BFEA"/>
      <name val="Constantia"/>
      <family val="1"/>
      <charset val="238"/>
    </font>
    <font>
      <sz val="9"/>
      <color rgb="FFFFFFFF"/>
      <name val="Constantia"/>
      <family val="1"/>
      <charset val="238"/>
    </font>
    <font>
      <sz val="9"/>
      <color rgb="FFFF0000"/>
      <name val="Constantia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onstantia"/>
      <family val="1"/>
      <charset val="238"/>
    </font>
    <font>
      <sz val="9"/>
      <color rgb="FF00CCFF"/>
      <name val="Constantia"/>
      <family val="1"/>
      <charset val="238"/>
    </font>
    <font>
      <b/>
      <sz val="9"/>
      <name val="Constantia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13BFEA"/>
      <name val="Constantia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onstantia"/>
      <family val="1"/>
      <charset val="238"/>
    </font>
    <font>
      <sz val="10"/>
      <color theme="0"/>
      <name val="Constantia"/>
      <family val="1"/>
      <charset val="238"/>
    </font>
    <font>
      <sz val="9"/>
      <color rgb="FF000000"/>
      <name val="Constantia"/>
      <family val="1"/>
      <charset val="238"/>
    </font>
    <font>
      <vertAlign val="superscript"/>
      <sz val="9"/>
      <color rgb="FF000000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sz val="10"/>
      <color rgb="FFFFFFFF"/>
      <name val="Constantia"/>
      <family val="1"/>
      <charset val="238"/>
    </font>
    <font>
      <sz val="9"/>
      <color theme="1"/>
      <name val="Constantia"/>
      <family val="2"/>
      <charset val="238"/>
    </font>
    <font>
      <sz val="8"/>
      <color rgb="FF000000"/>
      <name val="Constantia"/>
      <family val="1"/>
      <charset val="238"/>
    </font>
    <font>
      <sz val="10"/>
      <color rgb="FF3C3C3B"/>
      <name val="Constantia"/>
      <family val="1"/>
      <charset val="238"/>
    </font>
    <font>
      <b/>
      <sz val="11"/>
      <color rgb="FFFFFFFF"/>
      <name val="Constantia"/>
      <family val="1"/>
      <charset val="238"/>
    </font>
    <font>
      <sz val="10"/>
      <color rgb="FFBFBFBF"/>
      <name val="Constantia"/>
      <family val="1"/>
      <charset val="238"/>
    </font>
    <font>
      <i/>
      <sz val="9"/>
      <color rgb="FF000000"/>
      <name val="Constantia"/>
      <family val="1"/>
      <charset val="238"/>
    </font>
    <font>
      <i/>
      <sz val="8"/>
      <color rgb="FF00B0F0"/>
      <name val="Constantia"/>
      <family val="1"/>
      <charset val="238"/>
    </font>
    <font>
      <vertAlign val="superscript"/>
      <sz val="9"/>
      <color theme="1"/>
      <name val="Constantia"/>
      <family val="1"/>
      <charset val="238"/>
    </font>
    <font>
      <i/>
      <sz val="10"/>
      <color theme="0" tint="-0.499984740745262"/>
      <name val="Constantia"/>
      <family val="1"/>
      <charset val="238"/>
    </font>
    <font>
      <vertAlign val="superscript"/>
      <sz val="10"/>
      <color theme="1"/>
      <name val="Constantia"/>
      <family val="1"/>
      <charset val="238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13B5EA"/>
      <name val="Constantia"/>
      <family val="1"/>
      <charset val="238"/>
    </font>
    <font>
      <i/>
      <sz val="8"/>
      <color rgb="FF13B5EA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3BF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B5EB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13B5EA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/>
      <right style="medium">
        <color rgb="FF13B5EA"/>
      </right>
      <top/>
      <bottom/>
      <diagonal/>
    </border>
    <border>
      <left/>
      <right/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3BFEA"/>
      </top>
      <bottom style="medium">
        <color rgb="FF13BFEA"/>
      </bottom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/>
      <bottom style="medium">
        <color rgb="FF13BFEA"/>
      </bottom>
      <diagonal/>
    </border>
    <border>
      <left/>
      <right/>
      <top/>
      <bottom style="thin">
        <color rgb="FF13B8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medium">
        <color rgb="FF00B0F0"/>
      </left>
      <right style="medium">
        <color rgb="FFFFFFFF"/>
      </right>
      <top/>
      <bottom/>
      <diagonal/>
    </border>
    <border>
      <left/>
      <right style="medium">
        <color rgb="FF00B0F0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13B5EA"/>
      </right>
      <top/>
      <bottom style="medium">
        <color rgb="FF00B0F0"/>
      </bottom>
      <diagonal/>
    </border>
    <border>
      <left style="medium">
        <color rgb="FF13B5E0"/>
      </left>
      <right/>
      <top/>
      <bottom/>
      <diagonal/>
    </border>
    <border>
      <left/>
      <right/>
      <top/>
      <bottom style="medium">
        <color rgb="FF13B5E0"/>
      </bottom>
      <diagonal/>
    </border>
    <border>
      <left style="medium">
        <color rgb="FF13B5E0"/>
      </left>
      <right/>
      <top/>
      <bottom style="medium">
        <color rgb="FF13B5E0"/>
      </bottom>
      <diagonal/>
    </border>
    <border>
      <left/>
      <right/>
      <top style="medium">
        <color rgb="FF13B5E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13B5EA"/>
      </left>
      <right/>
      <top style="medium">
        <color rgb="FF13B5EA"/>
      </top>
      <bottom style="medium">
        <color rgb="FF13B5EA"/>
      </bottom>
      <diagonal/>
    </border>
    <border>
      <left/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/>
      <top style="medium">
        <color rgb="FF13B5EA"/>
      </top>
      <bottom/>
      <diagonal/>
    </border>
    <border>
      <left style="medium">
        <color rgb="FF13B5EA"/>
      </left>
      <right style="medium">
        <color rgb="FF13B5E0"/>
      </right>
      <top/>
      <bottom/>
      <diagonal/>
    </border>
    <border>
      <left/>
      <right style="medium">
        <color rgb="FF13B5E0"/>
      </right>
      <top/>
      <bottom/>
      <diagonal/>
    </border>
    <border>
      <left/>
      <right style="medium">
        <color rgb="FF13B5E0"/>
      </right>
      <top/>
      <bottom style="medium">
        <color rgb="FF13B5E0"/>
      </bottom>
      <diagonal/>
    </border>
  </borders>
  <cellStyleXfs count="23">
    <xf numFmtId="0" fontId="0" fillId="0" borderId="0"/>
    <xf numFmtId="9" fontId="8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3" fillId="0" borderId="0"/>
    <xf numFmtId="0" fontId="60" fillId="0" borderId="0"/>
    <xf numFmtId="0" fontId="7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4" fillId="0" borderId="0"/>
    <xf numFmtId="0" fontId="60" fillId="0" borderId="0"/>
    <xf numFmtId="0" fontId="6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</cellStyleXfs>
  <cellXfs count="709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3" fillId="2" borderId="0" xfId="0" applyFont="1" applyFill="1" applyBorder="1" applyAlignment="1">
      <alignment vertical="center" readingOrder="1"/>
    </xf>
    <xf numFmtId="0" fontId="15" fillId="2" borderId="2" xfId="0" applyFont="1" applyFill="1" applyBorder="1" applyAlignment="1">
      <alignment vertical="center" readingOrder="1"/>
    </xf>
    <xf numFmtId="0" fontId="14" fillId="2" borderId="0" xfId="0" applyFont="1" applyFill="1" applyAlignment="1">
      <alignment vertical="center" readingOrder="1"/>
    </xf>
    <xf numFmtId="1" fontId="16" fillId="2" borderId="2" xfId="0" applyNumberFormat="1" applyFont="1" applyFill="1" applyBorder="1" applyAlignment="1">
      <alignment horizontal="center" vertical="center" readingOrder="1"/>
    </xf>
    <xf numFmtId="1" fontId="16" fillId="2" borderId="0" xfId="0" applyNumberFormat="1" applyFont="1" applyFill="1" applyBorder="1" applyAlignment="1">
      <alignment horizontal="center" vertical="center" readingOrder="1"/>
    </xf>
    <xf numFmtId="1" fontId="16" fillId="2" borderId="4" xfId="0" applyNumberFormat="1" applyFont="1" applyFill="1" applyBorder="1" applyAlignment="1">
      <alignment horizontal="center" vertical="center" readingOrder="1"/>
    </xf>
    <xf numFmtId="1" fontId="16" fillId="2" borderId="0" xfId="0" applyNumberFormat="1" applyFont="1" applyFill="1" applyAlignment="1">
      <alignment horizontal="center" vertical="center" readingOrder="1"/>
    </xf>
    <xf numFmtId="0" fontId="17" fillId="0" borderId="0" xfId="0" applyFont="1" applyFill="1" applyAlignment="1" applyProtection="1">
      <alignment vertical="center"/>
    </xf>
    <xf numFmtId="165" fontId="17" fillId="0" borderId="6" xfId="0" applyNumberFormat="1" applyFont="1" applyFill="1" applyBorder="1" applyAlignment="1" applyProtection="1">
      <alignment horizontal="center" vertical="center"/>
    </xf>
    <xf numFmtId="165" fontId="17" fillId="0" borderId="0" xfId="0" applyNumberFormat="1" applyFont="1" applyFill="1" applyBorder="1" applyAlignment="1" applyProtection="1">
      <alignment horizontal="center" vertical="center"/>
    </xf>
    <xf numFmtId="165" fontId="17" fillId="0" borderId="7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 indent="1"/>
    </xf>
    <xf numFmtId="165" fontId="18" fillId="0" borderId="6" xfId="0" applyNumberFormat="1" applyFont="1" applyFill="1" applyBorder="1" applyAlignment="1" applyProtection="1">
      <alignment horizontal="center" vertical="center"/>
    </xf>
    <xf numFmtId="165" fontId="18" fillId="0" borderId="0" xfId="0" applyNumberFormat="1" applyFont="1" applyFill="1" applyBorder="1" applyAlignment="1" applyProtection="1">
      <alignment horizontal="center" vertical="center"/>
    </xf>
    <xf numFmtId="165" fontId="18" fillId="0" borderId="7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 indent="3"/>
    </xf>
    <xf numFmtId="49" fontId="18" fillId="0" borderId="0" xfId="0" applyNumberFormat="1" applyFont="1" applyFill="1" applyAlignment="1">
      <alignment horizontal="left" vertical="center" indent="3"/>
    </xf>
    <xf numFmtId="0" fontId="18" fillId="0" borderId="0" xfId="0" applyFont="1" applyFill="1" applyAlignment="1" applyProtection="1">
      <alignment horizontal="left" vertical="center" indent="2"/>
    </xf>
    <xf numFmtId="0" fontId="18" fillId="0" borderId="0" xfId="0" applyFont="1" applyFill="1" applyAlignment="1" applyProtection="1">
      <alignment horizontal="left" vertical="center" indent="4"/>
    </xf>
    <xf numFmtId="49" fontId="18" fillId="0" borderId="0" xfId="0" applyNumberFormat="1" applyFont="1" applyFill="1" applyAlignment="1">
      <alignment horizontal="left" vertical="center" indent="4"/>
    </xf>
    <xf numFmtId="49" fontId="18" fillId="0" borderId="0" xfId="0" applyNumberFormat="1" applyFont="1" applyFill="1" applyAlignment="1" applyProtection="1">
      <alignment horizontal="left" vertical="center" indent="2"/>
    </xf>
    <xf numFmtId="0" fontId="20" fillId="0" borderId="0" xfId="0" applyFont="1" applyFill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165" fontId="17" fillId="0" borderId="9" xfId="0" applyNumberFormat="1" applyFont="1" applyFill="1" applyBorder="1" applyAlignment="1" applyProtection="1">
      <alignment horizontal="center" vertical="center"/>
    </xf>
    <xf numFmtId="165" fontId="17" fillId="0" borderId="8" xfId="0" applyNumberFormat="1" applyFont="1" applyFill="1" applyBorder="1" applyAlignment="1" applyProtection="1">
      <alignment horizontal="center" vertical="center"/>
    </xf>
    <xf numFmtId="165" fontId="17" fillId="0" borderId="10" xfId="0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21" fillId="0" borderId="0" xfId="0" applyFont="1" applyAlignment="1">
      <alignment horizontal="right" vertical="center"/>
    </xf>
    <xf numFmtId="0" fontId="0" fillId="0" borderId="0" xfId="0" applyFill="1"/>
    <xf numFmtId="0" fontId="22" fillId="0" borderId="0" xfId="0" applyFont="1" applyAlignment="1" applyProtection="1">
      <alignment vertical="center"/>
    </xf>
    <xf numFmtId="0" fontId="12" fillId="0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2" fontId="9" fillId="0" borderId="0" xfId="0" applyNumberFormat="1" applyFont="1" applyAlignment="1">
      <alignment horizontal="right" indent="9"/>
    </xf>
    <xf numFmtId="2" fontId="9" fillId="0" borderId="1" xfId="0" applyNumberFormat="1" applyFont="1" applyBorder="1" applyAlignment="1">
      <alignment horizontal="right" indent="9"/>
    </xf>
    <xf numFmtId="0" fontId="18" fillId="0" borderId="0" xfId="2" applyFont="1" applyAlignment="1" applyProtection="1">
      <alignment vertical="center"/>
    </xf>
    <xf numFmtId="0" fontId="24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10" fontId="18" fillId="0" borderId="0" xfId="3" applyNumberFormat="1" applyFont="1" applyFill="1" applyBorder="1" applyAlignment="1" applyProtection="1">
      <alignment vertical="center"/>
    </xf>
    <xf numFmtId="9" fontId="18" fillId="0" borderId="0" xfId="3" applyNumberFormat="1" applyFont="1" applyFill="1" applyBorder="1" applyAlignment="1" applyProtection="1">
      <alignment vertical="center"/>
    </xf>
    <xf numFmtId="167" fontId="24" fillId="0" borderId="0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167" fontId="25" fillId="0" borderId="0" xfId="2" applyNumberFormat="1" applyFont="1" applyFill="1" applyBorder="1" applyAlignment="1" applyProtection="1">
      <alignment vertical="center"/>
    </xf>
    <xf numFmtId="0" fontId="25" fillId="0" borderId="0" xfId="2" applyFont="1" applyAlignment="1" applyProtection="1">
      <alignment vertical="center"/>
    </xf>
    <xf numFmtId="0" fontId="13" fillId="0" borderId="0" xfId="2" applyFont="1" applyBorder="1" applyAlignment="1">
      <alignment horizontal="left" vertical="center" readingOrder="1"/>
    </xf>
    <xf numFmtId="0" fontId="18" fillId="0" borderId="0" xfId="2" applyFont="1" applyBorder="1" applyAlignment="1" applyProtection="1">
      <alignment vertical="center"/>
    </xf>
    <xf numFmtId="0" fontId="18" fillId="0" borderId="1" xfId="2" applyFont="1" applyBorder="1" applyAlignment="1" applyProtection="1">
      <alignment vertical="center"/>
    </xf>
    <xf numFmtId="10" fontId="18" fillId="0" borderId="1" xfId="3" applyNumberFormat="1" applyFont="1" applyFill="1" applyBorder="1" applyAlignment="1" applyProtection="1">
      <alignment vertical="center"/>
    </xf>
    <xf numFmtId="0" fontId="10" fillId="2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1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9" fontId="9" fillId="0" borderId="1" xfId="1" applyFont="1" applyFill="1" applyBorder="1" applyAlignment="1">
      <alignment vertical="center"/>
    </xf>
    <xf numFmtId="0" fontId="19" fillId="0" borderId="0" xfId="2" applyFont="1" applyBorder="1" applyAlignment="1" applyProtection="1">
      <alignment vertical="center"/>
    </xf>
    <xf numFmtId="10" fontId="18" fillId="0" borderId="0" xfId="3" applyNumberFormat="1" applyFont="1" applyBorder="1" applyAlignment="1" applyProtection="1">
      <alignment vertical="center"/>
    </xf>
    <xf numFmtId="0" fontId="19" fillId="0" borderId="1" xfId="2" applyFont="1" applyBorder="1" applyAlignment="1" applyProtection="1">
      <alignment vertical="center"/>
    </xf>
    <xf numFmtId="166" fontId="18" fillId="0" borderId="1" xfId="3" applyNumberFormat="1" applyFont="1" applyFill="1" applyBorder="1" applyAlignment="1" applyProtection="1">
      <alignment vertical="center"/>
    </xf>
    <xf numFmtId="9" fontId="18" fillId="0" borderId="1" xfId="3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0" fontId="10" fillId="2" borderId="0" xfId="0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28" fillId="0" borderId="0" xfId="4" applyFont="1"/>
    <xf numFmtId="0" fontId="9" fillId="0" borderId="0" xfId="4" applyFont="1"/>
    <xf numFmtId="0" fontId="7" fillId="0" borderId="0" xfId="4"/>
    <xf numFmtId="0" fontId="28" fillId="2" borderId="0" xfId="4" applyFont="1" applyFill="1"/>
    <xf numFmtId="0" fontId="29" fillId="2" borderId="0" xfId="4" applyFont="1" applyFill="1" applyAlignment="1">
      <alignment horizontal="center"/>
    </xf>
    <xf numFmtId="2" fontId="19" fillId="0" borderId="0" xfId="4" applyNumberFormat="1" applyFont="1" applyAlignment="1">
      <alignment horizontal="center"/>
    </xf>
    <xf numFmtId="0" fontId="28" fillId="0" borderId="8" xfId="4" applyFont="1" applyBorder="1"/>
    <xf numFmtId="2" fontId="19" fillId="0" borderId="8" xfId="4" applyNumberFormat="1" applyFont="1" applyBorder="1" applyAlignment="1">
      <alignment horizontal="center"/>
    </xf>
    <xf numFmtId="0" fontId="21" fillId="0" borderId="0" xfId="4" applyFont="1"/>
    <xf numFmtId="0" fontId="30" fillId="0" borderId="0" xfId="4" applyFont="1"/>
    <xf numFmtId="0" fontId="14" fillId="0" borderId="0" xfId="4" applyFont="1"/>
    <xf numFmtId="0" fontId="14" fillId="0" borderId="0" xfId="4" applyFont="1" applyAlignment="1"/>
    <xf numFmtId="0" fontId="29" fillId="0" borderId="0" xfId="4" applyFont="1" applyFill="1" applyAlignment="1"/>
    <xf numFmtId="0" fontId="28" fillId="0" borderId="0" xfId="4" applyFont="1" applyFill="1"/>
    <xf numFmtId="165" fontId="28" fillId="0" borderId="0" xfId="4" applyNumberFormat="1" applyFont="1"/>
    <xf numFmtId="0" fontId="20" fillId="0" borderId="0" xfId="4" applyFont="1" applyFill="1" applyAlignment="1"/>
    <xf numFmtId="0" fontId="9" fillId="0" borderId="0" xfId="4" applyFont="1" applyAlignment="1"/>
    <xf numFmtId="0" fontId="19" fillId="0" borderId="0" xfId="4" applyFont="1"/>
    <xf numFmtId="0" fontId="12" fillId="3" borderId="0" xfId="4" applyFont="1" applyFill="1" applyAlignment="1">
      <alignment horizontal="center" vertical="center" wrapText="1"/>
    </xf>
    <xf numFmtId="0" fontId="26" fillId="0" borderId="0" xfId="4" applyFont="1"/>
    <xf numFmtId="9" fontId="33" fillId="2" borderId="0" xfId="4" applyNumberFormat="1" applyFont="1" applyFill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9" fillId="0" borderId="0" xfId="4" applyFont="1" applyAlignment="1">
      <alignment horizontal="justify" vertical="center" wrapText="1"/>
    </xf>
    <xf numFmtId="0" fontId="9" fillId="0" borderId="0" xfId="4" applyFont="1" applyAlignment="1">
      <alignment horizontal="center" vertical="center" wrapText="1"/>
    </xf>
    <xf numFmtId="0" fontId="34" fillId="0" borderId="0" xfId="4" applyFont="1" applyAlignment="1">
      <alignment horizontal="justify" vertical="center" wrapText="1"/>
    </xf>
    <xf numFmtId="0" fontId="35" fillId="0" borderId="0" xfId="4" applyFont="1" applyAlignment="1">
      <alignment horizontal="center" vertical="center" wrapText="1"/>
    </xf>
    <xf numFmtId="0" fontId="36" fillId="0" borderId="0" xfId="4" applyFont="1" applyAlignment="1">
      <alignment horizontal="justify" vertical="center" wrapText="1"/>
    </xf>
    <xf numFmtId="0" fontId="34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 wrapText="1" indent="2"/>
    </xf>
    <xf numFmtId="0" fontId="34" fillId="0" borderId="0" xfId="4" applyFont="1" applyAlignment="1">
      <alignment horizontal="left" vertical="center" wrapText="1"/>
    </xf>
    <xf numFmtId="0" fontId="9" fillId="0" borderId="11" xfId="4" applyFont="1" applyBorder="1" applyAlignment="1">
      <alignment horizontal="center" vertical="center" wrapText="1"/>
    </xf>
    <xf numFmtId="0" fontId="34" fillId="0" borderId="12" xfId="4" applyFont="1" applyBorder="1" applyAlignment="1">
      <alignment horizontal="center" vertical="center" wrapText="1"/>
    </xf>
    <xf numFmtId="0" fontId="34" fillId="0" borderId="12" xfId="4" applyFont="1" applyBorder="1" applyAlignment="1">
      <alignment horizontal="left" vertical="center" wrapText="1" indent="2"/>
    </xf>
    <xf numFmtId="0" fontId="37" fillId="0" borderId="12" xfId="4" applyFont="1" applyBorder="1" applyAlignment="1">
      <alignment wrapText="1"/>
    </xf>
    <xf numFmtId="0" fontId="26" fillId="0" borderId="0" xfId="4" applyFont="1" applyAlignment="1">
      <alignment horizontal="center"/>
    </xf>
    <xf numFmtId="0" fontId="10" fillId="2" borderId="0" xfId="5" applyNumberFormat="1" applyFont="1" applyFill="1" applyAlignment="1">
      <alignment horizontal="center"/>
    </xf>
    <xf numFmtId="10" fontId="9" fillId="0" borderId="0" xfId="5" applyNumberFormat="1" applyFont="1"/>
    <xf numFmtId="10" fontId="9" fillId="0" borderId="0" xfId="5" applyNumberFormat="1" applyFont="1" applyAlignment="1">
      <alignment horizontal="center"/>
    </xf>
    <xf numFmtId="0" fontId="10" fillId="2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0" fontId="10" fillId="2" borderId="0" xfId="4" applyFont="1" applyFill="1"/>
    <xf numFmtId="9" fontId="9" fillId="0" borderId="0" xfId="5" applyFont="1" applyAlignment="1">
      <alignment horizontal="center"/>
    </xf>
    <xf numFmtId="2" fontId="14" fillId="0" borderId="0" xfId="4" applyNumberFormat="1" applyFont="1"/>
    <xf numFmtId="166" fontId="9" fillId="0" borderId="0" xfId="5" applyNumberFormat="1" applyFont="1" applyAlignment="1">
      <alignment horizontal="center"/>
    </xf>
    <xf numFmtId="0" fontId="9" fillId="0" borderId="0" xfId="4" applyFont="1" applyAlignment="1">
      <alignment horizontal="left"/>
    </xf>
    <xf numFmtId="10" fontId="10" fillId="2" borderId="0" xfId="5" applyNumberFormat="1" applyFont="1" applyFill="1" applyAlignment="1">
      <alignment horizontal="left"/>
    </xf>
    <xf numFmtId="0" fontId="10" fillId="2" borderId="0" xfId="4" applyFont="1" applyFill="1" applyAlignment="1">
      <alignment horizontal="left"/>
    </xf>
    <xf numFmtId="9" fontId="9" fillId="0" borderId="0" xfId="1" applyFont="1" applyAlignment="1">
      <alignment horizontal="center"/>
    </xf>
    <xf numFmtId="0" fontId="44" fillId="0" borderId="0" xfId="6" applyFont="1" applyBorder="1"/>
    <xf numFmtId="0" fontId="9" fillId="0" borderId="0" xfId="6" applyFont="1" applyBorder="1"/>
    <xf numFmtId="0" fontId="9" fillId="0" borderId="0" xfId="6" applyFont="1" applyBorder="1" applyAlignment="1">
      <alignment horizontal="center" vertical="center"/>
    </xf>
    <xf numFmtId="4" fontId="9" fillId="0" borderId="0" xfId="6" applyNumberFormat="1" applyFont="1" applyBorder="1" applyAlignment="1">
      <alignment horizontal="center" vertical="center"/>
    </xf>
    <xf numFmtId="4" fontId="9" fillId="0" borderId="0" xfId="6" applyNumberFormat="1" applyFont="1" applyBorder="1"/>
    <xf numFmtId="4" fontId="9" fillId="0" borderId="0" xfId="6" applyNumberFormat="1" applyFont="1" applyFill="1" applyBorder="1"/>
    <xf numFmtId="3" fontId="57" fillId="5" borderId="0" xfId="6" applyNumberFormat="1" applyFont="1" applyFill="1" applyBorder="1" applyAlignment="1">
      <alignment horizontal="right" vertical="center"/>
    </xf>
    <xf numFmtId="3" fontId="58" fillId="5" borderId="0" xfId="6" applyNumberFormat="1" applyFont="1" applyFill="1" applyBorder="1" applyAlignment="1">
      <alignment horizontal="right" vertical="center"/>
    </xf>
    <xf numFmtId="3" fontId="58" fillId="0" borderId="0" xfId="6" applyNumberFormat="1" applyFont="1" applyFill="1" applyBorder="1" applyAlignment="1">
      <alignment horizontal="right" vertical="center"/>
    </xf>
    <xf numFmtId="4" fontId="58" fillId="5" borderId="0" xfId="6" applyNumberFormat="1" applyFont="1" applyFill="1" applyBorder="1" applyAlignment="1">
      <alignment horizontal="right" vertical="center" wrapText="1"/>
    </xf>
    <xf numFmtId="4" fontId="58" fillId="5" borderId="0" xfId="6" applyNumberFormat="1" applyFont="1" applyFill="1" applyBorder="1" applyAlignment="1">
      <alignment vertical="center"/>
    </xf>
    <xf numFmtId="4" fontId="58" fillId="0" borderId="0" xfId="6" applyNumberFormat="1" applyFont="1" applyFill="1" applyBorder="1" applyAlignment="1">
      <alignment horizontal="right" vertical="center" wrapText="1"/>
    </xf>
    <xf numFmtId="0" fontId="42" fillId="0" borderId="0" xfId="6" applyFont="1" applyBorder="1"/>
    <xf numFmtId="0" fontId="19" fillId="0" borderId="0" xfId="6" applyFont="1" applyFill="1" applyBorder="1"/>
    <xf numFmtId="49" fontId="20" fillId="0" borderId="0" xfId="6" applyNumberFormat="1" applyFont="1" applyFill="1" applyBorder="1" applyAlignment="1">
      <alignment horizontal="right" vertical="center"/>
    </xf>
    <xf numFmtId="0" fontId="20" fillId="0" borderId="0" xfId="6" applyFont="1" applyFill="1" applyBorder="1" applyAlignment="1">
      <alignment vertical="center" wrapText="1"/>
    </xf>
    <xf numFmtId="0" fontId="10" fillId="4" borderId="0" xfId="6" applyFont="1" applyFill="1" applyBorder="1" applyAlignment="1">
      <alignment horizontal="center" vertical="center"/>
    </xf>
    <xf numFmtId="0" fontId="10" fillId="4" borderId="0" xfId="6" applyFont="1" applyFill="1" applyBorder="1" applyAlignment="1">
      <alignment vertical="center" wrapText="1"/>
    </xf>
    <xf numFmtId="168" fontId="61" fillId="0" borderId="23" xfId="7" applyNumberFormat="1" applyFont="1" applyFill="1" applyBorder="1" applyAlignment="1">
      <alignment vertical="center" wrapText="1"/>
    </xf>
    <xf numFmtId="0" fontId="61" fillId="0" borderId="23" xfId="7" applyFont="1" applyFill="1" applyBorder="1" applyAlignment="1">
      <alignment vertical="center" wrapText="1"/>
    </xf>
    <xf numFmtId="168" fontId="57" fillId="0" borderId="0" xfId="7" applyNumberFormat="1" applyFont="1" applyFill="1" applyBorder="1" applyAlignment="1">
      <alignment vertical="center"/>
    </xf>
    <xf numFmtId="168" fontId="57" fillId="0" borderId="0" xfId="7" applyNumberFormat="1" applyFont="1" applyFill="1" applyBorder="1" applyAlignment="1">
      <alignment vertical="center" wrapText="1"/>
    </xf>
    <xf numFmtId="0" fontId="19" fillId="0" borderId="0" xfId="7" applyFont="1" applyFill="1" applyBorder="1" applyAlignment="1">
      <alignment vertical="center" wrapText="1"/>
    </xf>
    <xf numFmtId="0" fontId="57" fillId="0" borderId="0" xfId="7" applyFont="1" applyFill="1" applyBorder="1" applyAlignment="1">
      <alignment vertical="center" wrapText="1"/>
    </xf>
    <xf numFmtId="0" fontId="57" fillId="0" borderId="0" xfId="7" applyFont="1" applyFill="1" applyBorder="1" applyAlignment="1">
      <alignment horizontal="right" vertical="center" wrapText="1"/>
    </xf>
    <xf numFmtId="168" fontId="57" fillId="0" borderId="0" xfId="7" applyNumberFormat="1" applyFont="1" applyFill="1" applyBorder="1" applyAlignment="1">
      <alignment horizontal="right" vertical="center"/>
    </xf>
    <xf numFmtId="0" fontId="45" fillId="4" borderId="0" xfId="7" applyFont="1" applyFill="1" applyBorder="1" applyAlignment="1">
      <alignment horizontal="center" vertical="center" wrapText="1"/>
    </xf>
    <xf numFmtId="0" fontId="65" fillId="4" borderId="0" xfId="7" applyFont="1" applyFill="1" applyBorder="1" applyAlignment="1">
      <alignment vertical="top" wrapText="1"/>
    </xf>
    <xf numFmtId="0" fontId="5" fillId="6" borderId="0" xfId="10" applyFill="1"/>
    <xf numFmtId="0" fontId="5" fillId="0" borderId="0" xfId="10"/>
    <xf numFmtId="0" fontId="5" fillId="0" borderId="0" xfId="10" applyFill="1"/>
    <xf numFmtId="0" fontId="12" fillId="0" borderId="0" xfId="10" applyFont="1" applyFill="1" applyAlignment="1">
      <alignment vertical="center"/>
    </xf>
    <xf numFmtId="0" fontId="37" fillId="0" borderId="0" xfId="10" applyFont="1" applyFill="1" applyAlignment="1">
      <alignment vertical="center"/>
    </xf>
    <xf numFmtId="0" fontId="12" fillId="2" borderId="0" xfId="10" applyFont="1" applyFill="1" applyAlignment="1">
      <alignment vertical="center"/>
    </xf>
    <xf numFmtId="0" fontId="67" fillId="2" borderId="0" xfId="10" applyFont="1" applyFill="1" applyAlignment="1">
      <alignment horizontal="center" vertical="center"/>
    </xf>
    <xf numFmtId="0" fontId="49" fillId="2" borderId="0" xfId="10" applyFont="1" applyFill="1" applyAlignment="1">
      <alignment horizontal="center" vertical="center"/>
    </xf>
    <xf numFmtId="0" fontId="48" fillId="0" borderId="0" xfId="10" applyFont="1" applyAlignment="1">
      <alignment vertical="center" wrapText="1"/>
    </xf>
    <xf numFmtId="165" fontId="48" fillId="0" borderId="0" xfId="10" applyNumberFormat="1" applyFont="1" applyAlignment="1">
      <alignment horizontal="center" vertical="center"/>
    </xf>
    <xf numFmtId="3" fontId="48" fillId="0" borderId="0" xfId="10" applyNumberFormat="1" applyFont="1" applyAlignment="1">
      <alignment horizontal="center" vertical="center"/>
    </xf>
    <xf numFmtId="2" fontId="48" fillId="0" borderId="24" xfId="10" applyNumberFormat="1" applyFont="1" applyBorder="1" applyAlignment="1">
      <alignment horizontal="center" vertical="center"/>
    </xf>
    <xf numFmtId="3" fontId="48" fillId="0" borderId="0" xfId="10" applyNumberFormat="1" applyFont="1" applyBorder="1" applyAlignment="1">
      <alignment horizontal="center" vertical="center"/>
    </xf>
    <xf numFmtId="0" fontId="42" fillId="0" borderId="0" xfId="10" applyFont="1" applyAlignment="1">
      <alignment vertical="center" wrapText="1"/>
    </xf>
    <xf numFmtId="2" fontId="42" fillId="0" borderId="0" xfId="10" applyNumberFormat="1" applyFont="1" applyAlignment="1">
      <alignment horizontal="center" vertical="center"/>
    </xf>
    <xf numFmtId="3" fontId="42" fillId="0" borderId="0" xfId="10" applyNumberFormat="1" applyFont="1" applyAlignment="1">
      <alignment horizontal="center" vertical="center"/>
    </xf>
    <xf numFmtId="2" fontId="42" fillId="0" borderId="24" xfId="10" applyNumberFormat="1" applyFont="1" applyBorder="1" applyAlignment="1">
      <alignment horizontal="center" vertical="center"/>
    </xf>
    <xf numFmtId="3" fontId="42" fillId="0" borderId="0" xfId="10" applyNumberFormat="1" applyFont="1" applyBorder="1" applyAlignment="1">
      <alignment horizontal="center" vertical="center"/>
    </xf>
    <xf numFmtId="0" fontId="69" fillId="0" borderId="0" xfId="10" applyFont="1" applyFill="1"/>
    <xf numFmtId="0" fontId="70" fillId="0" borderId="0" xfId="10" applyFont="1" applyAlignment="1">
      <alignment horizontal="center" vertical="center"/>
    </xf>
    <xf numFmtId="165" fontId="42" fillId="0" borderId="0" xfId="10" applyNumberFormat="1" applyFont="1" applyAlignment="1">
      <alignment horizontal="center" vertical="center"/>
    </xf>
    <xf numFmtId="0" fontId="42" fillId="0" borderId="0" xfId="10" applyFont="1" applyAlignment="1">
      <alignment horizontal="left" vertical="center" indent="3"/>
    </xf>
    <xf numFmtId="3" fontId="42" fillId="0" borderId="0" xfId="10" applyNumberFormat="1" applyFont="1" applyFill="1" applyAlignment="1">
      <alignment horizontal="center" vertical="center"/>
    </xf>
    <xf numFmtId="49" fontId="42" fillId="0" borderId="0" xfId="10" applyNumberFormat="1" applyFont="1" applyAlignment="1">
      <alignment horizontal="left" vertical="center" indent="3"/>
    </xf>
    <xf numFmtId="3" fontId="5" fillId="0" borderId="0" xfId="10" applyNumberFormat="1" applyFill="1"/>
    <xf numFmtId="0" fontId="42" fillId="0" borderId="0" xfId="10" applyFont="1" applyAlignment="1">
      <alignment horizontal="left" vertical="center" indent="1"/>
    </xf>
    <xf numFmtId="2" fontId="59" fillId="0" borderId="0" xfId="10" applyNumberFormat="1" applyFont="1" applyAlignment="1">
      <alignment horizontal="center" vertical="center"/>
    </xf>
    <xf numFmtId="3" fontId="59" fillId="0" borderId="0" xfId="10" applyNumberFormat="1" applyFont="1" applyAlignment="1">
      <alignment horizontal="center" vertical="center"/>
    </xf>
    <xf numFmtId="2" fontId="59" fillId="0" borderId="0" xfId="10" applyNumberFormat="1" applyFont="1" applyFill="1" applyAlignment="1">
      <alignment horizontal="center" vertical="center"/>
    </xf>
    <xf numFmtId="3" fontId="59" fillId="0" borderId="0" xfId="10" applyNumberFormat="1" applyFont="1" applyFill="1" applyAlignment="1">
      <alignment horizontal="center" vertical="center"/>
    </xf>
    <xf numFmtId="0" fontId="48" fillId="0" borderId="8" xfId="10" applyFont="1" applyBorder="1" applyAlignment="1">
      <alignment vertical="center" wrapText="1"/>
    </xf>
    <xf numFmtId="165" fontId="48" fillId="0" borderId="8" xfId="10" applyNumberFormat="1" applyFont="1" applyBorder="1" applyAlignment="1">
      <alignment horizontal="center" vertical="center"/>
    </xf>
    <xf numFmtId="3" fontId="48" fillId="0" borderId="8" xfId="10" applyNumberFormat="1" applyFont="1" applyBorder="1" applyAlignment="1">
      <alignment horizontal="center" vertical="center"/>
    </xf>
    <xf numFmtId="2" fontId="48" fillId="0" borderId="25" xfId="10" applyNumberFormat="1" applyFont="1" applyBorder="1" applyAlignment="1">
      <alignment horizontal="center" vertical="center"/>
    </xf>
    <xf numFmtId="3" fontId="71" fillId="0" borderId="0" xfId="10" applyNumberFormat="1" applyFont="1" applyAlignment="1">
      <alignment horizontal="center" vertical="center"/>
    </xf>
    <xf numFmtId="0" fontId="72" fillId="0" borderId="0" xfId="10" applyFont="1" applyAlignment="1">
      <alignment vertical="center" wrapText="1"/>
    </xf>
    <xf numFmtId="0" fontId="11" fillId="0" borderId="26" xfId="10" applyFont="1" applyBorder="1" applyAlignment="1">
      <alignment horizontal="right" vertical="center"/>
    </xf>
    <xf numFmtId="170" fontId="5" fillId="0" borderId="0" xfId="10" applyNumberFormat="1"/>
    <xf numFmtId="2" fontId="42" fillId="0" borderId="0" xfId="10" applyNumberFormat="1" applyFont="1" applyFill="1" applyBorder="1" applyAlignment="1">
      <alignment horizontal="center" vertical="center"/>
    </xf>
    <xf numFmtId="165" fontId="5" fillId="0" borderId="0" xfId="10" applyNumberFormat="1"/>
    <xf numFmtId="0" fontId="69" fillId="0" borderId="0" xfId="10" applyFont="1"/>
    <xf numFmtId="167" fontId="5" fillId="0" borderId="0" xfId="10" applyNumberFormat="1"/>
    <xf numFmtId="0" fontId="37" fillId="0" borderId="0" xfId="10" applyFont="1"/>
    <xf numFmtId="0" fontId="5" fillId="0" borderId="0" xfId="10" applyBorder="1"/>
    <xf numFmtId="0" fontId="48" fillId="0" borderId="0" xfId="10" applyFont="1" applyAlignment="1">
      <alignment horizontal="left" vertical="center" wrapText="1"/>
    </xf>
    <xf numFmtId="168" fontId="48" fillId="0" borderId="0" xfId="10" applyNumberFormat="1" applyFont="1" applyAlignment="1">
      <alignment horizontal="center" vertical="center"/>
    </xf>
    <xf numFmtId="0" fontId="37" fillId="0" borderId="0" xfId="10" applyFont="1" applyFill="1" applyAlignment="1">
      <alignment vertical="center" wrapText="1"/>
    </xf>
    <xf numFmtId="168" fontId="42" fillId="0" borderId="0" xfId="10" applyNumberFormat="1" applyFont="1" applyFill="1" applyAlignment="1">
      <alignment horizontal="center" vertical="center"/>
    </xf>
    <xf numFmtId="168" fontId="42" fillId="0" borderId="0" xfId="10" applyNumberFormat="1" applyFont="1" applyBorder="1" applyAlignment="1">
      <alignment horizontal="center" vertical="center"/>
    </xf>
    <xf numFmtId="0" fontId="11" fillId="0" borderId="0" xfId="10" applyFont="1" applyBorder="1" applyAlignment="1">
      <alignment vertical="center"/>
    </xf>
    <xf numFmtId="0" fontId="48" fillId="0" borderId="27" xfId="10" applyFont="1" applyBorder="1" applyAlignment="1">
      <alignment horizontal="left" vertical="center" wrapText="1"/>
    </xf>
    <xf numFmtId="168" fontId="48" fillId="0" borderId="27" xfId="10" applyNumberFormat="1" applyFont="1" applyBorder="1" applyAlignment="1">
      <alignment horizontal="center" vertical="center"/>
    </xf>
    <xf numFmtId="0" fontId="11" fillId="0" borderId="0" xfId="10" applyFont="1" applyAlignment="1">
      <alignment horizontal="left" vertical="center"/>
    </xf>
    <xf numFmtId="3" fontId="42" fillId="0" borderId="0" xfId="10" applyNumberFormat="1" applyFont="1"/>
    <xf numFmtId="0" fontId="39" fillId="0" borderId="0" xfId="10" applyFont="1"/>
    <xf numFmtId="165" fontId="9" fillId="0" borderId="0" xfId="10" applyNumberFormat="1" applyFont="1"/>
    <xf numFmtId="165" fontId="42" fillId="0" borderId="0" xfId="10" applyNumberFormat="1" applyFont="1" applyBorder="1" applyAlignment="1">
      <alignment horizontal="center" vertical="center"/>
    </xf>
    <xf numFmtId="0" fontId="5" fillId="0" borderId="0" xfId="10" applyAlignment="1">
      <alignment horizontal="center"/>
    </xf>
    <xf numFmtId="3" fontId="39" fillId="0" borderId="0" xfId="10" applyNumberFormat="1" applyFont="1"/>
    <xf numFmtId="0" fontId="48" fillId="0" borderId="1" xfId="10" applyFont="1" applyBorder="1" applyAlignment="1">
      <alignment horizontal="left" vertical="center" wrapText="1"/>
    </xf>
    <xf numFmtId="168" fontId="48" fillId="0" borderId="1" xfId="10" applyNumberFormat="1" applyFont="1" applyBorder="1" applyAlignment="1">
      <alignment horizontal="center" vertical="center"/>
    </xf>
    <xf numFmtId="0" fontId="5" fillId="2" borderId="0" xfId="10" applyFill="1"/>
    <xf numFmtId="0" fontId="74" fillId="0" borderId="0" xfId="10" applyFont="1" applyBorder="1" applyAlignment="1">
      <alignment horizontal="left"/>
    </xf>
    <xf numFmtId="0" fontId="50" fillId="0" borderId="0" xfId="10" applyFont="1" applyBorder="1"/>
    <xf numFmtId="49" fontId="42" fillId="0" borderId="0" xfId="10" applyNumberFormat="1" applyFont="1" applyAlignment="1">
      <alignment horizontal="left" vertical="center"/>
    </xf>
    <xf numFmtId="165" fontId="42" fillId="0" borderId="0" xfId="10" applyNumberFormat="1" applyFont="1" applyFill="1" applyAlignment="1">
      <alignment horizontal="center" vertical="center"/>
    </xf>
    <xf numFmtId="2" fontId="71" fillId="0" borderId="0" xfId="10" applyNumberFormat="1" applyFont="1" applyFill="1" applyAlignment="1">
      <alignment horizontal="center" vertical="center"/>
    </xf>
    <xf numFmtId="0" fontId="50" fillId="0" borderId="0" xfId="10" applyFont="1" applyFill="1" applyBorder="1" applyAlignment="1">
      <alignment horizontal="center"/>
    </xf>
    <xf numFmtId="0" fontId="50" fillId="0" borderId="0" xfId="10" applyFont="1" applyFill="1" applyBorder="1"/>
    <xf numFmtId="0" fontId="5" fillId="0" borderId="0" xfId="10" applyFill="1" applyBorder="1"/>
    <xf numFmtId="0" fontId="50" fillId="0" borderId="0" xfId="10" applyFont="1" applyBorder="1" applyAlignment="1">
      <alignment horizontal="center"/>
    </xf>
    <xf numFmtId="49" fontId="75" fillId="0" borderId="8" xfId="10" applyNumberFormat="1" applyFont="1" applyFill="1" applyBorder="1" applyAlignment="1">
      <alignment horizontal="left" vertical="center"/>
    </xf>
    <xf numFmtId="165" fontId="75" fillId="0" borderId="8" xfId="10" applyNumberFormat="1" applyFont="1" applyFill="1" applyBorder="1" applyAlignment="1">
      <alignment horizontal="center" vertical="center"/>
    </xf>
    <xf numFmtId="2" fontId="75" fillId="0" borderId="8" xfId="10" applyNumberFormat="1" applyFont="1" applyFill="1" applyBorder="1" applyAlignment="1">
      <alignment horizontal="center" vertical="center"/>
    </xf>
    <xf numFmtId="0" fontId="76" fillId="0" borderId="0" xfId="10" applyFont="1"/>
    <xf numFmtId="49" fontId="42" fillId="0" borderId="0" xfId="10" applyNumberFormat="1" applyFont="1" applyAlignment="1">
      <alignment vertical="center"/>
    </xf>
    <xf numFmtId="3" fontId="9" fillId="0" borderId="0" xfId="10" applyNumberFormat="1" applyFont="1" applyFill="1"/>
    <xf numFmtId="0" fontId="49" fillId="2" borderId="24" xfId="10" applyFont="1" applyFill="1" applyBorder="1" applyAlignment="1">
      <alignment horizontal="center" vertical="center"/>
    </xf>
    <xf numFmtId="0" fontId="49" fillId="2" borderId="0" xfId="10" applyFont="1" applyFill="1" applyBorder="1" applyAlignment="1">
      <alignment horizontal="center" vertical="center"/>
    </xf>
    <xf numFmtId="165" fontId="48" fillId="0" borderId="0" xfId="10" applyNumberFormat="1" applyFont="1" applyFill="1" applyAlignment="1">
      <alignment horizontal="center" vertical="center"/>
    </xf>
    <xf numFmtId="3" fontId="48" fillId="0" borderId="0" xfId="10" applyNumberFormat="1" applyFont="1" applyFill="1" applyAlignment="1">
      <alignment horizontal="center" vertical="center"/>
    </xf>
    <xf numFmtId="165" fontId="48" fillId="0" borderId="24" xfId="10" applyNumberFormat="1" applyFont="1" applyBorder="1" applyAlignment="1">
      <alignment horizontal="center" vertical="center"/>
    </xf>
    <xf numFmtId="165" fontId="48" fillId="0" borderId="0" xfId="10" applyNumberFormat="1" applyFont="1" applyBorder="1" applyAlignment="1">
      <alignment horizontal="center" vertical="center"/>
    </xf>
    <xf numFmtId="165" fontId="71" fillId="0" borderId="0" xfId="10" applyNumberFormat="1" applyFont="1" applyFill="1" applyAlignment="1">
      <alignment horizontal="center" vertical="center"/>
    </xf>
    <xf numFmtId="165" fontId="42" fillId="0" borderId="24" xfId="10" applyNumberFormat="1" applyFont="1" applyFill="1" applyBorder="1" applyAlignment="1">
      <alignment horizontal="center" vertical="center"/>
    </xf>
    <xf numFmtId="2" fontId="42" fillId="0" borderId="0" xfId="10" applyNumberFormat="1" applyFont="1" applyBorder="1" applyAlignment="1">
      <alignment horizontal="center" vertical="center"/>
    </xf>
    <xf numFmtId="165" fontId="42" fillId="0" borderId="24" xfId="10" applyNumberFormat="1" applyFont="1" applyBorder="1" applyAlignment="1">
      <alignment horizontal="center" vertical="center"/>
    </xf>
    <xf numFmtId="1" fontId="48" fillId="0" borderId="0" xfId="10" applyNumberFormat="1" applyFont="1" applyBorder="1" applyAlignment="1">
      <alignment horizontal="center" vertical="center"/>
    </xf>
    <xf numFmtId="1" fontId="48" fillId="0" borderId="8" xfId="10" applyNumberFormat="1" applyFont="1" applyBorder="1" applyAlignment="1">
      <alignment horizontal="center" vertical="center"/>
    </xf>
    <xf numFmtId="0" fontId="39" fillId="0" borderId="0" xfId="10" applyFont="1" applyFill="1" applyBorder="1"/>
    <xf numFmtId="168" fontId="64" fillId="0" borderId="0" xfId="11" applyNumberFormat="1" applyFont="1" applyFill="1" applyBorder="1"/>
    <xf numFmtId="168" fontId="39" fillId="0" borderId="0" xfId="10" applyNumberFormat="1" applyFont="1" applyFill="1" applyBorder="1"/>
    <xf numFmtId="0" fontId="9" fillId="4" borderId="0" xfId="10" applyFont="1" applyFill="1" applyBorder="1"/>
    <xf numFmtId="0" fontId="59" fillId="0" borderId="0" xfId="10" applyFont="1" applyFill="1" applyBorder="1"/>
    <xf numFmtId="168" fontId="59" fillId="0" borderId="0" xfId="10" applyNumberFormat="1" applyFont="1" applyFill="1" applyBorder="1"/>
    <xf numFmtId="0" fontId="11" fillId="0" borderId="0" xfId="10" applyFont="1"/>
    <xf numFmtId="0" fontId="10" fillId="4" borderId="0" xfId="10" applyFont="1" applyFill="1" applyBorder="1" applyAlignment="1">
      <alignment horizontal="center"/>
    </xf>
    <xf numFmtId="0" fontId="10" fillId="4" borderId="0" xfId="10" applyFont="1" applyFill="1" applyBorder="1" applyAlignment="1">
      <alignment horizontal="center" vertical="center"/>
    </xf>
    <xf numFmtId="0" fontId="10" fillId="4" borderId="0" xfId="10" applyFont="1" applyFill="1" applyBorder="1" applyAlignment="1">
      <alignment horizontal="center" vertical="center" wrapText="1"/>
    </xf>
    <xf numFmtId="49" fontId="20" fillId="0" borderId="0" xfId="10" applyNumberFormat="1" applyFont="1" applyFill="1" applyBorder="1" applyAlignment="1">
      <alignment horizontal="right" vertical="center" wrapText="1"/>
    </xf>
    <xf numFmtId="0" fontId="56" fillId="4" borderId="0" xfId="10" applyFont="1" applyFill="1" applyBorder="1"/>
    <xf numFmtId="0" fontId="56" fillId="4" borderId="0" xfId="10" applyFont="1" applyFill="1" applyBorder="1" applyAlignment="1">
      <alignment horizontal="right" vertical="center"/>
    </xf>
    <xf numFmtId="168" fontId="56" fillId="4" borderId="0" xfId="10" applyNumberFormat="1" applyFont="1" applyFill="1" applyBorder="1" applyAlignment="1">
      <alignment horizontal="right" vertical="center"/>
    </xf>
    <xf numFmtId="0" fontId="41" fillId="0" borderId="0" xfId="10" applyFont="1"/>
    <xf numFmtId="0" fontId="9" fillId="0" borderId="0" xfId="10" applyFont="1" applyBorder="1"/>
    <xf numFmtId="0" fontId="9" fillId="0" borderId="0" xfId="10" applyFont="1" applyFill="1" applyBorder="1"/>
    <xf numFmtId="0" fontId="45" fillId="4" borderId="0" xfId="10" applyFont="1" applyFill="1" applyBorder="1" applyAlignment="1">
      <alignment horizontal="center" vertical="center" wrapText="1"/>
    </xf>
    <xf numFmtId="0" fontId="45" fillId="4" borderId="0" xfId="10" applyFont="1" applyFill="1" applyBorder="1" applyAlignment="1">
      <alignment vertical="center"/>
    </xf>
    <xf numFmtId="0" fontId="46" fillId="0" borderId="0" xfId="10" applyFont="1" applyBorder="1"/>
    <xf numFmtId="0" fontId="46" fillId="0" borderId="0" xfId="10" applyFont="1" applyFill="1" applyBorder="1"/>
    <xf numFmtId="0" fontId="17" fillId="0" borderId="0" xfId="10" applyFont="1" applyBorder="1" applyAlignment="1">
      <alignment horizontal="center" vertical="center" wrapText="1"/>
    </xf>
    <xf numFmtId="49" fontId="17" fillId="0" borderId="0" xfId="10" applyNumberFormat="1" applyFont="1" applyBorder="1" applyAlignment="1">
      <alignment horizontal="center" vertical="center" wrapText="1"/>
    </xf>
    <xf numFmtId="49" fontId="9" fillId="0" borderId="0" xfId="10" applyNumberFormat="1" applyFont="1" applyBorder="1" applyAlignment="1">
      <alignment horizontal="center"/>
    </xf>
    <xf numFmtId="0" fontId="46" fillId="0" borderId="0" xfId="10" applyFont="1" applyBorder="1" applyAlignment="1">
      <alignment horizontal="left" wrapText="1"/>
    </xf>
    <xf numFmtId="2" fontId="42" fillId="0" borderId="0" xfId="10" applyNumberFormat="1" applyFont="1" applyBorder="1" applyAlignment="1">
      <alignment horizontal="center" wrapText="1"/>
    </xf>
    <xf numFmtId="3" fontId="42" fillId="0" borderId="0" xfId="10" applyNumberFormat="1" applyFont="1" applyBorder="1" applyAlignment="1">
      <alignment horizontal="center"/>
    </xf>
    <xf numFmtId="3" fontId="42" fillId="0" borderId="0" xfId="10" applyNumberFormat="1" applyFont="1" applyBorder="1"/>
    <xf numFmtId="3" fontId="42" fillId="0" borderId="0" xfId="10" applyNumberFormat="1" applyFont="1" applyFill="1" applyBorder="1" applyAlignment="1">
      <alignment horizontal="center"/>
    </xf>
    <xf numFmtId="3" fontId="42" fillId="0" borderId="0" xfId="10" applyNumberFormat="1" applyFont="1" applyFill="1" applyBorder="1"/>
    <xf numFmtId="169" fontId="9" fillId="0" borderId="0" xfId="10" applyNumberFormat="1" applyFont="1" applyFill="1" applyBorder="1" applyAlignment="1">
      <alignment horizontal="left" indent="1"/>
    </xf>
    <xf numFmtId="0" fontId="45" fillId="4" borderId="0" xfId="10" applyFont="1" applyFill="1" applyBorder="1"/>
    <xf numFmtId="0" fontId="45" fillId="4" borderId="0" xfId="10" applyFont="1" applyFill="1" applyBorder="1" applyAlignment="1">
      <alignment horizontal="center"/>
    </xf>
    <xf numFmtId="3" fontId="45" fillId="4" borderId="0" xfId="10" applyNumberFormat="1" applyFont="1" applyFill="1" applyBorder="1" applyAlignment="1">
      <alignment horizontal="center"/>
    </xf>
    <xf numFmtId="3" fontId="10" fillId="4" borderId="0" xfId="10" applyNumberFormat="1" applyFont="1" applyFill="1" applyBorder="1" applyAlignment="1">
      <alignment horizontal="center"/>
    </xf>
    <xf numFmtId="3" fontId="9" fillId="0" borderId="0" xfId="10" applyNumberFormat="1" applyFont="1" applyFill="1" applyBorder="1"/>
    <xf numFmtId="168" fontId="42" fillId="0" borderId="0" xfId="10" applyNumberFormat="1" applyFont="1" applyBorder="1"/>
    <xf numFmtId="0" fontId="40" fillId="0" borderId="0" xfId="10" applyFont="1" applyFill="1" applyBorder="1"/>
    <xf numFmtId="3" fontId="40" fillId="0" borderId="0" xfId="10" applyNumberFormat="1" applyFont="1" applyFill="1" applyBorder="1"/>
    <xf numFmtId="9" fontId="9" fillId="0" borderId="0" xfId="12" applyFont="1" applyFill="1" applyBorder="1"/>
    <xf numFmtId="0" fontId="37" fillId="0" borderId="0" xfId="10" applyFont="1" applyFill="1" applyBorder="1" applyAlignment="1">
      <alignment vertical="center"/>
    </xf>
    <xf numFmtId="0" fontId="5" fillId="2" borderId="0" xfId="10" applyFill="1" applyBorder="1"/>
    <xf numFmtId="0" fontId="49" fillId="0" borderId="0" xfId="10" applyFont="1" applyFill="1" applyAlignment="1">
      <alignment horizontal="center" vertical="center"/>
    </xf>
    <xf numFmtId="0" fontId="42" fillId="0" borderId="0" xfId="10" applyFont="1" applyFill="1" applyBorder="1" applyAlignment="1">
      <alignment horizontal="left"/>
    </xf>
    <xf numFmtId="0" fontId="39" fillId="0" borderId="0" xfId="10" applyFont="1" applyBorder="1"/>
    <xf numFmtId="0" fontId="48" fillId="0" borderId="1" xfId="10" applyFont="1" applyFill="1" applyBorder="1" applyAlignment="1">
      <alignment vertical="center"/>
    </xf>
    <xf numFmtId="168" fontId="48" fillId="0" borderId="1" xfId="10" applyNumberFormat="1" applyFont="1" applyBorder="1"/>
    <xf numFmtId="2" fontId="48" fillId="0" borderId="0" xfId="10" applyNumberFormat="1" applyFont="1" applyFill="1" applyAlignment="1">
      <alignment vertical="center"/>
    </xf>
    <xf numFmtId="0" fontId="49" fillId="2" borderId="0" xfId="10" applyFont="1" applyFill="1" applyAlignment="1">
      <alignment horizontal="center" vertical="center" wrapText="1"/>
    </xf>
    <xf numFmtId="0" fontId="42" fillId="0" borderId="16" xfId="10" applyFont="1" applyBorder="1" applyAlignment="1">
      <alignment horizontal="justify" vertical="center" wrapText="1"/>
    </xf>
    <xf numFmtId="3" fontId="42" fillId="0" borderId="17" xfId="10" applyNumberFormat="1" applyFont="1" applyBorder="1" applyAlignment="1">
      <alignment horizontal="center" vertical="center" wrapText="1"/>
    </xf>
    <xf numFmtId="165" fontId="42" fillId="0" borderId="22" xfId="10" applyNumberFormat="1" applyFont="1" applyBorder="1" applyAlignment="1">
      <alignment horizontal="center" vertical="center" wrapText="1"/>
    </xf>
    <xf numFmtId="3" fontId="42" fillId="0" borderId="16" xfId="10" applyNumberFormat="1" applyFont="1" applyBorder="1" applyAlignment="1">
      <alignment horizontal="center" vertical="center" wrapText="1"/>
    </xf>
    <xf numFmtId="165" fontId="42" fillId="0" borderId="16" xfId="10" applyNumberFormat="1" applyFont="1" applyBorder="1" applyAlignment="1">
      <alignment horizontal="center" vertical="center" wrapText="1"/>
    </xf>
    <xf numFmtId="0" fontId="42" fillId="0" borderId="18" xfId="10" applyFont="1" applyBorder="1" applyAlignment="1">
      <alignment horizontal="justify" vertical="center" wrapText="1"/>
    </xf>
    <xf numFmtId="3" fontId="42" fillId="0" borderId="19" xfId="10" applyNumberFormat="1" applyFont="1" applyBorder="1" applyAlignment="1">
      <alignment horizontal="center" vertical="center" wrapText="1"/>
    </xf>
    <xf numFmtId="165" fontId="42" fillId="0" borderId="21" xfId="10" applyNumberFormat="1" applyFont="1" applyBorder="1" applyAlignment="1">
      <alignment horizontal="center" vertical="center" wrapText="1"/>
    </xf>
    <xf numFmtId="3" fontId="42" fillId="0" borderId="18" xfId="10" applyNumberFormat="1" applyFont="1" applyBorder="1" applyAlignment="1">
      <alignment horizontal="center" vertical="center" wrapText="1"/>
    </xf>
    <xf numFmtId="165" fontId="42" fillId="0" borderId="18" xfId="10" applyNumberFormat="1" applyFont="1" applyBorder="1" applyAlignment="1">
      <alignment horizontal="center" vertical="center" wrapText="1"/>
    </xf>
    <xf numFmtId="0" fontId="49" fillId="2" borderId="0" xfId="10" applyFont="1" applyFill="1" applyAlignment="1">
      <alignment vertical="center" wrapText="1"/>
    </xf>
    <xf numFmtId="0" fontId="54" fillId="0" borderId="16" xfId="10" applyFont="1" applyFill="1" applyBorder="1" applyAlignment="1">
      <alignment horizontal="justify" vertical="center" wrapText="1"/>
    </xf>
    <xf numFmtId="0" fontId="42" fillId="0" borderId="16" xfId="10" applyFont="1" applyFill="1" applyBorder="1" applyAlignment="1">
      <alignment horizontal="justify" vertical="center" wrapText="1"/>
    </xf>
    <xf numFmtId="3" fontId="42" fillId="0" borderId="16" xfId="10" applyNumberFormat="1" applyFont="1" applyFill="1" applyBorder="1" applyAlignment="1">
      <alignment horizontal="center" vertical="center" wrapText="1"/>
    </xf>
    <xf numFmtId="165" fontId="42" fillId="0" borderId="16" xfId="10" applyNumberFormat="1" applyFont="1" applyFill="1" applyBorder="1" applyAlignment="1">
      <alignment horizontal="center" vertical="center" wrapText="1"/>
    </xf>
    <xf numFmtId="3" fontId="42" fillId="0" borderId="17" xfId="10" applyNumberFormat="1" applyFont="1" applyFill="1" applyBorder="1" applyAlignment="1">
      <alignment horizontal="center" vertical="center" wrapText="1"/>
    </xf>
    <xf numFmtId="0" fontId="27" fillId="0" borderId="0" xfId="10" applyFont="1"/>
    <xf numFmtId="0" fontId="42" fillId="0" borderId="18" xfId="10" applyFont="1" applyFill="1" applyBorder="1" applyAlignment="1">
      <alignment horizontal="justify" vertical="center" wrapText="1"/>
    </xf>
    <xf numFmtId="3" fontId="42" fillId="0" borderId="18" xfId="10" applyNumberFormat="1" applyFont="1" applyFill="1" applyBorder="1" applyAlignment="1">
      <alignment horizontal="center" vertical="center" wrapText="1"/>
    </xf>
    <xf numFmtId="165" fontId="42" fillId="0" borderId="18" xfId="10" applyNumberFormat="1" applyFont="1" applyFill="1" applyBorder="1" applyAlignment="1">
      <alignment horizontal="center" vertical="center" wrapText="1"/>
    </xf>
    <xf numFmtId="3" fontId="42" fillId="0" borderId="19" xfId="10" applyNumberFormat="1" applyFont="1" applyFill="1" applyBorder="1" applyAlignment="1">
      <alignment horizontal="center" vertical="center" wrapText="1"/>
    </xf>
    <xf numFmtId="0" fontId="42" fillId="0" borderId="0" xfId="10" applyFont="1" applyFill="1" applyBorder="1" applyAlignment="1">
      <alignment horizontal="justify" vertical="center" wrapText="1"/>
    </xf>
    <xf numFmtId="3" fontId="42" fillId="0" borderId="0" xfId="10" applyNumberFormat="1" applyFont="1" applyFill="1" applyBorder="1" applyAlignment="1">
      <alignment horizontal="center" vertical="center" wrapText="1"/>
    </xf>
    <xf numFmtId="165" fontId="42" fillId="0" borderId="0" xfId="10" applyNumberFormat="1" applyFont="1" applyFill="1" applyBorder="1" applyAlignment="1">
      <alignment horizontal="center" vertical="center" wrapText="1"/>
    </xf>
    <xf numFmtId="0" fontId="5" fillId="0" borderId="20" xfId="10" applyFill="1" applyBorder="1" applyAlignment="1">
      <alignment horizontal="center"/>
    </xf>
    <xf numFmtId="0" fontId="42" fillId="0" borderId="14" xfId="10" applyFont="1" applyFill="1" applyBorder="1" applyAlignment="1">
      <alignment horizontal="justify" vertical="center" wrapText="1"/>
    </xf>
    <xf numFmtId="0" fontId="5" fillId="0" borderId="14" xfId="10" applyFill="1" applyBorder="1" applyAlignment="1">
      <alignment horizontal="center"/>
    </xf>
    <xf numFmtId="3" fontId="42" fillId="0" borderId="15" xfId="10" applyNumberFormat="1" applyFont="1" applyFill="1" applyBorder="1" applyAlignment="1">
      <alignment horizontal="center" vertical="center" wrapText="1"/>
    </xf>
    <xf numFmtId="165" fontId="42" fillId="0" borderId="14" xfId="10" applyNumberFormat="1" applyFont="1" applyFill="1" applyBorder="1" applyAlignment="1">
      <alignment horizontal="center" vertical="center" wrapText="1"/>
    </xf>
    <xf numFmtId="0" fontId="5" fillId="0" borderId="18" xfId="10" applyFill="1" applyBorder="1" applyAlignment="1">
      <alignment horizontal="center"/>
    </xf>
    <xf numFmtId="0" fontId="52" fillId="0" borderId="13" xfId="10" applyFont="1" applyBorder="1"/>
    <xf numFmtId="3" fontId="52" fillId="0" borderId="13" xfId="10" applyNumberFormat="1" applyFont="1" applyBorder="1"/>
    <xf numFmtId="165" fontId="52" fillId="0" borderId="13" xfId="10" applyNumberFormat="1" applyFont="1" applyBorder="1"/>
    <xf numFmtId="0" fontId="46" fillId="0" borderId="0" xfId="10" applyFont="1" applyAlignment="1">
      <alignment horizontal="justify" vertical="center" wrapText="1"/>
    </xf>
    <xf numFmtId="0" fontId="11" fillId="0" borderId="0" xfId="10" applyFont="1" applyAlignment="1">
      <alignment horizontal="right" vertical="center" wrapText="1"/>
    </xf>
    <xf numFmtId="0" fontId="42" fillId="0" borderId="0" xfId="10" applyFont="1"/>
    <xf numFmtId="0" fontId="50" fillId="0" borderId="0" xfId="10" applyFont="1"/>
    <xf numFmtId="0" fontId="48" fillId="0" borderId="0" xfId="10" applyFont="1" applyFill="1" applyAlignment="1">
      <alignment vertical="center" wrapText="1"/>
    </xf>
    <xf numFmtId="0" fontId="42" fillId="0" borderId="0" xfId="10" applyFont="1" applyFill="1" applyAlignment="1">
      <alignment vertical="center" wrapText="1"/>
    </xf>
    <xf numFmtId="2" fontId="73" fillId="0" borderId="0" xfId="10" applyNumberFormat="1" applyFont="1" applyFill="1" applyAlignment="1">
      <alignment horizontal="center" vertical="center"/>
    </xf>
    <xf numFmtId="0" fontId="42" fillId="0" borderId="0" xfId="10" applyFont="1" applyFill="1" applyAlignment="1">
      <alignment horizontal="left" vertical="center" indent="1"/>
    </xf>
    <xf numFmtId="0" fontId="48" fillId="0" borderId="8" xfId="10" applyFont="1" applyFill="1" applyBorder="1" applyAlignment="1">
      <alignment vertical="center" wrapText="1"/>
    </xf>
    <xf numFmtId="165" fontId="48" fillId="0" borderId="8" xfId="10" applyNumberFormat="1" applyFont="1" applyFill="1" applyBorder="1" applyAlignment="1">
      <alignment horizontal="center" vertical="center"/>
    </xf>
    <xf numFmtId="165" fontId="48" fillId="0" borderId="24" xfId="10" applyNumberFormat="1" applyFont="1" applyFill="1" applyBorder="1" applyAlignment="1">
      <alignment horizontal="center" vertical="center"/>
    </xf>
    <xf numFmtId="165" fontId="48" fillId="0" borderId="0" xfId="10" applyNumberFormat="1" applyFont="1" applyFill="1" applyBorder="1" applyAlignment="1">
      <alignment horizontal="center" vertical="center"/>
    </xf>
    <xf numFmtId="1" fontId="48" fillId="0" borderId="0" xfId="10" applyNumberFormat="1" applyFont="1" applyFill="1" applyBorder="1" applyAlignment="1">
      <alignment horizontal="center" vertical="center"/>
    </xf>
    <xf numFmtId="165" fontId="42" fillId="0" borderId="0" xfId="10" applyNumberFormat="1" applyFont="1" applyFill="1" applyBorder="1" applyAlignment="1">
      <alignment horizontal="center" vertical="center"/>
    </xf>
    <xf numFmtId="0" fontId="59" fillId="0" borderId="0" xfId="10" applyFont="1" applyFill="1" applyAlignment="1">
      <alignment horizontal="left" vertical="center" indent="2"/>
    </xf>
    <xf numFmtId="1" fontId="59" fillId="0" borderId="0" xfId="10" applyNumberFormat="1" applyFont="1" applyFill="1" applyAlignment="1">
      <alignment horizontal="center" vertical="center"/>
    </xf>
    <xf numFmtId="165" fontId="59" fillId="0" borderId="24" xfId="10" applyNumberFormat="1" applyFont="1" applyFill="1" applyBorder="1" applyAlignment="1">
      <alignment horizontal="center" vertical="center"/>
    </xf>
    <xf numFmtId="165" fontId="59" fillId="0" borderId="0" xfId="10" applyNumberFormat="1" applyFont="1" applyFill="1" applyBorder="1" applyAlignment="1">
      <alignment horizontal="center" vertical="center"/>
    </xf>
    <xf numFmtId="1" fontId="42" fillId="0" borderId="7" xfId="10" applyNumberFormat="1" applyFont="1" applyFill="1" applyBorder="1" applyAlignment="1">
      <alignment horizontal="center" vertical="center"/>
    </xf>
    <xf numFmtId="165" fontId="59" fillId="0" borderId="0" xfId="10" applyNumberFormat="1" applyFont="1" applyFill="1" applyAlignment="1">
      <alignment horizontal="center" vertical="center"/>
    </xf>
    <xf numFmtId="3" fontId="59" fillId="0" borderId="7" xfId="10" applyNumberFormat="1" applyFont="1" applyFill="1" applyBorder="1" applyAlignment="1">
      <alignment horizontal="center" vertical="center"/>
    </xf>
    <xf numFmtId="168" fontId="59" fillId="0" borderId="0" xfId="10" applyNumberFormat="1" applyFont="1" applyFill="1" applyAlignment="1">
      <alignment horizontal="center" vertical="center"/>
    </xf>
    <xf numFmtId="1" fontId="48" fillId="0" borderId="8" xfId="10" applyNumberFormat="1" applyFont="1" applyFill="1" applyBorder="1" applyAlignment="1">
      <alignment horizontal="center" vertical="center"/>
    </xf>
    <xf numFmtId="165" fontId="48" fillId="0" borderId="25" xfId="10" applyNumberFormat="1" applyFont="1" applyFill="1" applyBorder="1" applyAlignment="1">
      <alignment horizontal="center" vertical="center"/>
    </xf>
    <xf numFmtId="0" fontId="10" fillId="4" borderId="0" xfId="10" applyFont="1" applyFill="1" applyBorder="1"/>
    <xf numFmtId="168" fontId="10" fillId="4" borderId="0" xfId="10" applyNumberFormat="1" applyFont="1" applyFill="1" applyBorder="1"/>
    <xf numFmtId="0" fontId="11" fillId="0" borderId="0" xfId="10" applyFont="1" applyAlignment="1">
      <alignment horizontal="right"/>
    </xf>
    <xf numFmtId="165" fontId="52" fillId="0" borderId="13" xfId="10" applyNumberFormat="1" applyFont="1" applyBorder="1" applyAlignment="1">
      <alignment horizontal="center"/>
    </xf>
    <xf numFmtId="0" fontId="71" fillId="7" borderId="0" xfId="7" applyFont="1" applyFill="1" applyBorder="1"/>
    <xf numFmtId="0" fontId="71" fillId="7" borderId="0" xfId="7" quotePrefix="1" applyNumberFormat="1" applyFont="1" applyFill="1" applyBorder="1"/>
    <xf numFmtId="10" fontId="65" fillId="2" borderId="0" xfId="13" applyNumberFormat="1" applyFont="1" applyFill="1" applyBorder="1" applyAlignment="1">
      <alignment horizontal="center"/>
    </xf>
    <xf numFmtId="171" fontId="65" fillId="2" borderId="0" xfId="14" applyNumberFormat="1" applyFont="1" applyFill="1" applyBorder="1"/>
    <xf numFmtId="171" fontId="65" fillId="2" borderId="0" xfId="14" applyNumberFormat="1" applyFont="1" applyFill="1" applyBorder="1" applyAlignment="1">
      <alignment horizontal="center"/>
    </xf>
    <xf numFmtId="10" fontId="71" fillId="7" borderId="0" xfId="13" applyNumberFormat="1" applyFont="1" applyFill="1" applyBorder="1"/>
    <xf numFmtId="169" fontId="71" fillId="7" borderId="0" xfId="7" applyNumberFormat="1" applyFont="1" applyFill="1" applyBorder="1"/>
    <xf numFmtId="0" fontId="12" fillId="7" borderId="0" xfId="0" applyFont="1" applyFill="1"/>
    <xf numFmtId="0" fontId="77" fillId="7" borderId="0" xfId="0" applyFont="1" applyFill="1" applyBorder="1"/>
    <xf numFmtId="0" fontId="78" fillId="2" borderId="0" xfId="0" applyFont="1" applyFill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9" fillId="7" borderId="0" xfId="0" applyNumberFormat="1" applyFont="1" applyFill="1" applyBorder="1"/>
    <xf numFmtId="0" fontId="9" fillId="7" borderId="0" xfId="0" applyFont="1" applyFill="1" applyBorder="1"/>
    <xf numFmtId="0" fontId="10" fillId="2" borderId="0" xfId="0" applyFont="1" applyFill="1"/>
    <xf numFmtId="0" fontId="9" fillId="2" borderId="0" xfId="0" applyFont="1" applyFill="1" applyBorder="1"/>
    <xf numFmtId="0" fontId="9" fillId="7" borderId="0" xfId="0" applyFont="1" applyFill="1"/>
    <xf numFmtId="0" fontId="9" fillId="7" borderId="28" xfId="0" applyFont="1" applyFill="1" applyBorder="1"/>
    <xf numFmtId="0" fontId="77" fillId="7" borderId="0" xfId="0" applyFont="1" applyFill="1"/>
    <xf numFmtId="0" fontId="10" fillId="2" borderId="0" xfId="0" applyFont="1" applyFill="1" applyAlignment="1">
      <alignment horizontal="center" vertical="center"/>
    </xf>
    <xf numFmtId="3" fontId="19" fillId="7" borderId="0" xfId="0" applyNumberFormat="1" applyFont="1" applyFill="1" applyAlignment="1">
      <alignment horizontal="center" vertical="center"/>
    </xf>
    <xf numFmtId="3" fontId="9" fillId="7" borderId="0" xfId="0" applyNumberFormat="1" applyFont="1" applyFill="1"/>
    <xf numFmtId="3" fontId="10" fillId="7" borderId="0" xfId="0" applyNumberFormat="1" applyFont="1" applyFill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/>
    <xf numFmtId="3" fontId="10" fillId="7" borderId="0" xfId="0" applyNumberFormat="1" applyFont="1" applyFill="1"/>
    <xf numFmtId="0" fontId="10" fillId="7" borderId="0" xfId="2" applyFont="1" applyFill="1" applyBorder="1" applyAlignment="1" applyProtection="1">
      <alignment vertical="center"/>
    </xf>
    <xf numFmtId="0" fontId="18" fillId="7" borderId="0" xfId="2" applyFont="1" applyFill="1" applyBorder="1" applyAlignment="1" applyProtection="1">
      <alignment vertical="center"/>
    </xf>
    <xf numFmtId="0" fontId="19" fillId="7" borderId="0" xfId="15" applyFont="1" applyFill="1" applyBorder="1" applyAlignment="1">
      <alignment horizontal="left" vertical="top"/>
    </xf>
    <xf numFmtId="3" fontId="19" fillId="7" borderId="0" xfId="15" applyNumberFormat="1" applyFont="1" applyFill="1" applyBorder="1"/>
    <xf numFmtId="3" fontId="19" fillId="7" borderId="0" xfId="15" applyNumberFormat="1" applyFont="1" applyFill="1" applyBorder="1" applyAlignment="1">
      <alignment horizontal="right"/>
    </xf>
    <xf numFmtId="3" fontId="19" fillId="7" borderId="0" xfId="16" applyNumberFormat="1" applyFont="1" applyFill="1" applyBorder="1"/>
    <xf numFmtId="0" fontId="19" fillId="7" borderId="0" xfId="15" applyFont="1" applyFill="1" applyBorder="1"/>
    <xf numFmtId="3" fontId="19" fillId="7" borderId="0" xfId="15" applyNumberFormat="1" applyFont="1" applyFill="1" applyBorder="1" applyAlignment="1">
      <alignment horizontal="right" vertical="top" wrapText="1"/>
    </xf>
    <xf numFmtId="165" fontId="19" fillId="7" borderId="0" xfId="15" applyNumberFormat="1" applyFont="1" applyFill="1" applyBorder="1" applyAlignment="1">
      <alignment horizontal="right" vertical="top" wrapText="1"/>
    </xf>
    <xf numFmtId="165" fontId="19" fillId="7" borderId="0" xfId="15" applyNumberFormat="1" applyFont="1" applyFill="1" applyBorder="1"/>
    <xf numFmtId="165" fontId="19" fillId="7" borderId="0" xfId="15" applyNumberFormat="1" applyFont="1" applyFill="1" applyBorder="1" applyAlignment="1">
      <alignment horizontal="right"/>
    </xf>
    <xf numFmtId="165" fontId="19" fillId="7" borderId="0" xfId="16" applyNumberFormat="1" applyFont="1" applyFill="1" applyBorder="1"/>
    <xf numFmtId="0" fontId="18" fillId="7" borderId="1" xfId="2" applyFont="1" applyFill="1" applyBorder="1" applyAlignment="1" applyProtection="1">
      <alignment vertical="center"/>
    </xf>
    <xf numFmtId="168" fontId="18" fillId="7" borderId="1" xfId="2" applyNumberFormat="1" applyFont="1" applyFill="1" applyBorder="1" applyAlignment="1" applyProtection="1">
      <alignment vertical="center"/>
    </xf>
    <xf numFmtId="0" fontId="19" fillId="7" borderId="0" xfId="15" applyFont="1" applyFill="1" applyBorder="1" applyAlignment="1"/>
    <xf numFmtId="0" fontId="19" fillId="7" borderId="0" xfId="15" applyFont="1" applyFill="1" applyBorder="1" applyAlignment="1">
      <alignment horizontal="center"/>
    </xf>
    <xf numFmtId="2" fontId="19" fillId="7" borderId="0" xfId="15" applyNumberFormat="1" applyFont="1" applyFill="1" applyBorder="1"/>
    <xf numFmtId="0" fontId="9" fillId="7" borderId="0" xfId="15" applyFont="1" applyFill="1" applyBorder="1"/>
    <xf numFmtId="0" fontId="19" fillId="7" borderId="0" xfId="0" applyFont="1" applyFill="1" applyBorder="1"/>
    <xf numFmtId="0" fontId="18" fillId="7" borderId="0" xfId="2" applyFont="1" applyFill="1" applyAlignment="1" applyProtection="1">
      <alignment vertical="center"/>
    </xf>
    <xf numFmtId="166" fontId="19" fillId="7" borderId="0" xfId="1" applyNumberFormat="1" applyFont="1" applyFill="1" applyBorder="1"/>
    <xf numFmtId="3" fontId="19" fillId="7" borderId="0" xfId="0" applyNumberFormat="1" applyFont="1" applyFill="1" applyBorder="1"/>
    <xf numFmtId="166" fontId="18" fillId="7" borderId="1" xfId="3" applyNumberFormat="1" applyFont="1" applyFill="1" applyBorder="1" applyAlignment="1" applyProtection="1">
      <alignment vertical="center"/>
    </xf>
    <xf numFmtId="0" fontId="42" fillId="7" borderId="0" xfId="0" applyFont="1" applyFill="1"/>
    <xf numFmtId="0" fontId="49" fillId="2" borderId="0" xfId="0" applyFont="1" applyFill="1" applyAlignment="1">
      <alignment horizontal="left" vertical="center"/>
    </xf>
    <xf numFmtId="0" fontId="67" fillId="2" borderId="0" xfId="0" applyFont="1" applyFill="1" applyAlignment="1">
      <alignment horizontal="left" vertical="center"/>
    </xf>
    <xf numFmtId="0" fontId="79" fillId="3" borderId="0" xfId="0" applyFont="1" applyFill="1" applyAlignment="1">
      <alignment horizontal="left" vertical="center"/>
    </xf>
    <xf numFmtId="9" fontId="79" fillId="3" borderId="0" xfId="0" applyNumberFormat="1" applyFont="1" applyFill="1" applyBorder="1" applyAlignment="1">
      <alignment horizontal="center" vertical="center"/>
    </xf>
    <xf numFmtId="9" fontId="79" fillId="3" borderId="29" xfId="0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0" fontId="37" fillId="2" borderId="30" xfId="0" applyFont="1" applyFill="1" applyBorder="1"/>
    <xf numFmtId="0" fontId="37" fillId="2" borderId="0" xfId="0" applyFont="1" applyFill="1"/>
    <xf numFmtId="3" fontId="81" fillId="3" borderId="0" xfId="0" applyNumberFormat="1" applyFont="1" applyFill="1" applyBorder="1" applyAlignment="1">
      <alignment horizontal="center" vertical="center"/>
    </xf>
    <xf numFmtId="3" fontId="81" fillId="3" borderId="30" xfId="0" applyNumberFormat="1" applyFont="1" applyFill="1" applyBorder="1" applyAlignment="1">
      <alignment horizontal="center" vertical="center"/>
    </xf>
    <xf numFmtId="3" fontId="81" fillId="3" borderId="0" xfId="0" applyNumberFormat="1" applyFont="1" applyFill="1" applyAlignment="1">
      <alignment horizontal="center" vertical="center"/>
    </xf>
    <xf numFmtId="0" fontId="41" fillId="3" borderId="0" xfId="0" applyFont="1" applyFill="1" applyBorder="1" applyAlignment="1">
      <alignment horizontal="left" vertical="center"/>
    </xf>
    <xf numFmtId="9" fontId="41" fillId="3" borderId="0" xfId="0" applyNumberFormat="1" applyFont="1" applyFill="1" applyBorder="1" applyAlignment="1">
      <alignment horizontal="center" vertical="center"/>
    </xf>
    <xf numFmtId="9" fontId="41" fillId="3" borderId="30" xfId="0" applyNumberFormat="1" applyFont="1" applyFill="1" applyBorder="1" applyAlignment="1">
      <alignment horizontal="center" vertical="center"/>
    </xf>
    <xf numFmtId="0" fontId="79" fillId="3" borderId="13" xfId="0" applyFont="1" applyFill="1" applyBorder="1" applyAlignment="1">
      <alignment horizontal="left" vertical="center"/>
    </xf>
    <xf numFmtId="9" fontId="79" fillId="3" borderId="13" xfId="0" applyNumberFormat="1" applyFont="1" applyFill="1" applyBorder="1" applyAlignment="1">
      <alignment horizontal="center" vertical="center"/>
    </xf>
    <xf numFmtId="9" fontId="79" fillId="3" borderId="31" xfId="0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right" vertical="center"/>
    </xf>
    <xf numFmtId="0" fontId="77" fillId="0" borderId="0" xfId="0" applyFont="1" applyFill="1" applyBorder="1"/>
    <xf numFmtId="0" fontId="7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3" fontId="10" fillId="0" borderId="0" xfId="0" applyNumberFormat="1" applyFont="1" applyFill="1" applyBorder="1" applyAlignment="1">
      <alignment horizontal="center" vertical="center"/>
    </xf>
    <xf numFmtId="0" fontId="3" fillId="0" borderId="0" xfId="18"/>
    <xf numFmtId="0" fontId="33" fillId="8" borderId="4" xfId="17" applyFont="1" applyFill="1" applyBorder="1" applyAlignment="1">
      <alignment horizontal="center" vertical="center"/>
    </xf>
    <xf numFmtId="0" fontId="82" fillId="8" borderId="32" xfId="17" applyFont="1" applyFill="1" applyBorder="1" applyAlignment="1">
      <alignment vertical="center"/>
    </xf>
    <xf numFmtId="0" fontId="33" fillId="8" borderId="34" xfId="17" applyFont="1" applyFill="1" applyBorder="1" applyAlignment="1">
      <alignment horizontal="center" vertical="center"/>
    </xf>
    <xf numFmtId="0" fontId="33" fillId="8" borderId="0" xfId="17" applyFont="1" applyFill="1" applyAlignment="1">
      <alignment horizontal="center" vertical="center"/>
    </xf>
    <xf numFmtId="0" fontId="33" fillId="8" borderId="0" xfId="17" applyFont="1" applyFill="1" applyBorder="1" applyAlignment="1">
      <alignment horizontal="center" vertical="center"/>
    </xf>
    <xf numFmtId="0" fontId="33" fillId="8" borderId="33" xfId="17" applyFont="1" applyFill="1" applyBorder="1" applyAlignment="1">
      <alignment horizontal="center" vertical="center"/>
    </xf>
    <xf numFmtId="0" fontId="34" fillId="0" borderId="7" xfId="17" applyFont="1" applyBorder="1" applyAlignment="1">
      <alignment vertical="center"/>
    </xf>
    <xf numFmtId="165" fontId="34" fillId="0" borderId="7" xfId="17" applyNumberFormat="1" applyFont="1" applyBorder="1" applyAlignment="1">
      <alignment horizontal="center" vertical="center"/>
    </xf>
    <xf numFmtId="165" fontId="34" fillId="0" borderId="0" xfId="17" applyNumberFormat="1" applyFont="1" applyAlignment="1">
      <alignment horizontal="center" vertical="center"/>
    </xf>
    <xf numFmtId="165" fontId="34" fillId="0" borderId="0" xfId="17" applyNumberFormat="1" applyFont="1" applyBorder="1" applyAlignment="1">
      <alignment horizontal="center" vertical="center"/>
    </xf>
    <xf numFmtId="0" fontId="34" fillId="0" borderId="7" xfId="17" applyFont="1" applyBorder="1" applyAlignment="1">
      <alignment horizontal="center" vertical="center"/>
    </xf>
    <xf numFmtId="0" fontId="34" fillId="0" borderId="0" xfId="17" applyFont="1" applyAlignment="1">
      <alignment horizontal="center" vertical="center"/>
    </xf>
    <xf numFmtId="0" fontId="34" fillId="0" borderId="0" xfId="17" applyFont="1" applyBorder="1" applyAlignment="1">
      <alignment horizontal="center" vertical="center"/>
    </xf>
    <xf numFmtId="49" fontId="34" fillId="0" borderId="7" xfId="17" applyNumberFormat="1" applyFont="1" applyBorder="1" applyAlignment="1">
      <alignment horizontal="center" vertical="center"/>
    </xf>
    <xf numFmtId="49" fontId="34" fillId="0" borderId="0" xfId="17" applyNumberFormat="1" applyFont="1" applyAlignment="1">
      <alignment horizontal="center" vertical="center"/>
    </xf>
    <xf numFmtId="49" fontId="34" fillId="0" borderId="0" xfId="17" applyNumberFormat="1" applyFont="1" applyBorder="1" applyAlignment="1">
      <alignment horizontal="center" vertical="center"/>
    </xf>
    <xf numFmtId="0" fontId="34" fillId="0" borderId="35" xfId="17" applyFont="1" applyBorder="1" applyAlignment="1">
      <alignment vertical="center"/>
    </xf>
    <xf numFmtId="49" fontId="34" fillId="0" borderId="10" xfId="17" applyNumberFormat="1" applyFont="1" applyBorder="1" applyAlignment="1">
      <alignment horizontal="center" vertical="center"/>
    </xf>
    <xf numFmtId="49" fontId="34" fillId="0" borderId="11" xfId="17" applyNumberFormat="1" applyFont="1" applyBorder="1" applyAlignment="1">
      <alignment horizontal="center" vertical="center"/>
    </xf>
    <xf numFmtId="49" fontId="34" fillId="0" borderId="35" xfId="17" applyNumberFormat="1" applyFont="1" applyBorder="1" applyAlignment="1">
      <alignment horizontal="center" vertical="center"/>
    </xf>
    <xf numFmtId="0" fontId="83" fillId="0" borderId="0" xfId="18" applyFont="1" applyAlignment="1">
      <alignment wrapText="1"/>
    </xf>
    <xf numFmtId="0" fontId="37" fillId="0" borderId="0" xfId="19" applyFont="1" applyAlignment="1">
      <alignment vertical="center"/>
    </xf>
    <xf numFmtId="0" fontId="2" fillId="0" borderId="0" xfId="19"/>
    <xf numFmtId="0" fontId="37" fillId="9" borderId="7" xfId="19" applyFont="1" applyFill="1" applyBorder="1" applyAlignment="1">
      <alignment vertical="center"/>
    </xf>
    <xf numFmtId="0" fontId="49" fillId="9" borderId="0" xfId="19" applyFont="1" applyFill="1" applyAlignment="1">
      <alignment horizontal="center" vertical="center"/>
    </xf>
    <xf numFmtId="0" fontId="49" fillId="2" borderId="0" xfId="19" applyFont="1" applyFill="1" applyAlignment="1">
      <alignment horizontal="center" vertical="center"/>
    </xf>
    <xf numFmtId="0" fontId="49" fillId="9" borderId="7" xfId="19" applyFont="1" applyFill="1" applyBorder="1" applyAlignment="1">
      <alignment horizontal="center" vertical="center"/>
    </xf>
    <xf numFmtId="0" fontId="49" fillId="9" borderId="7" xfId="19" applyFont="1" applyFill="1" applyBorder="1" applyAlignment="1">
      <alignment horizontal="left" vertical="center"/>
    </xf>
    <xf numFmtId="0" fontId="48" fillId="0" borderId="7" xfId="19" applyFont="1" applyBorder="1" applyAlignment="1">
      <alignment horizontal="justify" vertical="center"/>
    </xf>
    <xf numFmtId="165" fontId="81" fillId="0" borderId="0" xfId="19" applyNumberFormat="1" applyFont="1" applyFill="1" applyAlignment="1">
      <alignment horizontal="center" vertical="center"/>
    </xf>
    <xf numFmtId="165" fontId="81" fillId="0" borderId="7" xfId="19" applyNumberFormat="1" applyFont="1" applyFill="1" applyBorder="1" applyAlignment="1">
      <alignment horizontal="center" vertical="center"/>
    </xf>
    <xf numFmtId="0" fontId="79" fillId="0" borderId="7" xfId="19" applyFont="1" applyBorder="1" applyAlignment="1">
      <alignment horizontal="justify" vertical="center"/>
    </xf>
    <xf numFmtId="165" fontId="79" fillId="0" borderId="0" xfId="19" applyNumberFormat="1" applyFont="1" applyFill="1" applyAlignment="1">
      <alignment horizontal="center" vertical="center"/>
    </xf>
    <xf numFmtId="165" fontId="79" fillId="0" borderId="7" xfId="19" applyNumberFormat="1" applyFont="1" applyFill="1" applyBorder="1" applyAlignment="1">
      <alignment horizontal="center" vertical="center"/>
    </xf>
    <xf numFmtId="0" fontId="49" fillId="2" borderId="7" xfId="19" applyFont="1" applyFill="1" applyBorder="1" applyAlignment="1">
      <alignment horizontal="justify" vertical="center"/>
    </xf>
    <xf numFmtId="165" fontId="49" fillId="2" borderId="0" xfId="19" applyNumberFormat="1" applyFont="1" applyFill="1" applyAlignment="1">
      <alignment horizontal="center" vertical="center"/>
    </xf>
    <xf numFmtId="165" fontId="49" fillId="2" borderId="7" xfId="19" applyNumberFormat="1" applyFont="1" applyFill="1" applyBorder="1" applyAlignment="1">
      <alignment horizontal="center" vertical="center"/>
    </xf>
    <xf numFmtId="0" fontId="81" fillId="0" borderId="7" xfId="19" applyFont="1" applyBorder="1" applyAlignment="1">
      <alignment horizontal="left" vertical="center"/>
    </xf>
    <xf numFmtId="165" fontId="81" fillId="0" borderId="7" xfId="19" applyNumberFormat="1" applyFont="1" applyBorder="1" applyAlignment="1">
      <alignment horizontal="center" vertical="center"/>
    </xf>
    <xf numFmtId="165" fontId="81" fillId="0" borderId="0" xfId="19" applyNumberFormat="1" applyFont="1" applyAlignment="1">
      <alignment horizontal="center" vertical="center"/>
    </xf>
    <xf numFmtId="0" fontId="79" fillId="0" borderId="7" xfId="19" applyFont="1" applyBorder="1" applyAlignment="1">
      <alignment horizontal="left" vertical="center" wrapText="1"/>
    </xf>
    <xf numFmtId="165" fontId="79" fillId="0" borderId="7" xfId="19" applyNumberFormat="1" applyFont="1" applyBorder="1" applyAlignment="1">
      <alignment horizontal="center" vertical="center"/>
    </xf>
    <xf numFmtId="165" fontId="79" fillId="0" borderId="0" xfId="19" applyNumberFormat="1" applyFont="1" applyAlignment="1">
      <alignment horizontal="center" vertical="center"/>
    </xf>
    <xf numFmtId="0" fontId="79" fillId="0" borderId="7" xfId="19" applyFont="1" applyBorder="1" applyAlignment="1">
      <alignment horizontal="left" vertical="center"/>
    </xf>
    <xf numFmtId="0" fontId="81" fillId="0" borderId="0" xfId="19" applyFont="1" applyAlignment="1">
      <alignment horizontal="justify" vertical="center"/>
    </xf>
    <xf numFmtId="165" fontId="81" fillId="0" borderId="36" xfId="19" applyNumberFormat="1" applyFont="1" applyFill="1" applyBorder="1" applyAlignment="1">
      <alignment horizontal="center" vertical="center"/>
    </xf>
    <xf numFmtId="0" fontId="79" fillId="0" borderId="0" xfId="19" applyFont="1" applyAlignment="1">
      <alignment horizontal="justify" vertical="center"/>
    </xf>
    <xf numFmtId="165" fontId="79" fillId="0" borderId="36" xfId="19" applyNumberFormat="1" applyFont="1" applyFill="1" applyBorder="1" applyAlignment="1">
      <alignment horizontal="center" vertical="center"/>
    </xf>
    <xf numFmtId="0" fontId="79" fillId="0" borderId="0" xfId="19" applyFont="1" applyAlignment="1">
      <alignment horizontal="left" vertical="center"/>
    </xf>
    <xf numFmtId="0" fontId="79" fillId="0" borderId="37" xfId="19" applyFont="1" applyBorder="1" applyAlignment="1">
      <alignment horizontal="left" vertical="center"/>
    </xf>
    <xf numFmtId="165" fontId="79" fillId="0" borderId="38" xfId="19" applyNumberFormat="1" applyFont="1" applyFill="1" applyBorder="1" applyAlignment="1">
      <alignment horizontal="center" vertical="center"/>
    </xf>
    <xf numFmtId="165" fontId="79" fillId="0" borderId="37" xfId="19" applyNumberFormat="1" applyFont="1" applyFill="1" applyBorder="1" applyAlignment="1">
      <alignment horizontal="center" vertical="center"/>
    </xf>
    <xf numFmtId="0" fontId="49" fillId="9" borderId="24" xfId="19" applyFont="1" applyFill="1" applyBorder="1" applyAlignment="1">
      <alignment horizontal="left" vertical="center"/>
    </xf>
    <xf numFmtId="0" fontId="49" fillId="2" borderId="7" xfId="19" applyFont="1" applyFill="1" applyBorder="1" applyAlignment="1">
      <alignment horizontal="center" vertical="center"/>
    </xf>
    <xf numFmtId="0" fontId="79" fillId="0" borderId="0" xfId="19" applyFont="1" applyBorder="1" applyAlignment="1">
      <alignment horizontal="left" vertical="center" wrapText="1"/>
    </xf>
    <xf numFmtId="165" fontId="79" fillId="0" borderId="0" xfId="19" applyNumberFormat="1" applyFont="1" applyBorder="1" applyAlignment="1">
      <alignment horizontal="center" vertical="center"/>
    </xf>
    <xf numFmtId="0" fontId="79" fillId="0" borderId="0" xfId="19" applyFont="1" applyBorder="1" applyAlignment="1">
      <alignment horizontal="center" vertical="center"/>
    </xf>
    <xf numFmtId="0" fontId="79" fillId="0" borderId="0" xfId="19" applyFont="1" applyBorder="1" applyAlignment="1">
      <alignment horizontal="left" vertical="center"/>
    </xf>
    <xf numFmtId="0" fontId="79" fillId="0" borderId="0" xfId="19" applyFont="1" applyBorder="1" applyAlignment="1">
      <alignment horizontal="center" vertical="center" wrapText="1"/>
    </xf>
    <xf numFmtId="0" fontId="79" fillId="0" borderId="8" xfId="19" applyFont="1" applyBorder="1" applyAlignment="1">
      <alignment horizontal="left" vertical="center"/>
    </xf>
    <xf numFmtId="165" fontId="79" fillId="0" borderId="8" xfId="19" applyNumberFormat="1" applyFont="1" applyBorder="1" applyAlignment="1">
      <alignment horizontal="center" vertical="center"/>
    </xf>
    <xf numFmtId="0" fontId="79" fillId="0" borderId="8" xfId="19" applyFont="1" applyBorder="1" applyAlignment="1">
      <alignment horizontal="center" vertical="center"/>
    </xf>
    <xf numFmtId="0" fontId="11" fillId="0" borderId="0" xfId="19" applyFont="1" applyAlignment="1">
      <alignment horizontal="right" vertical="center"/>
    </xf>
    <xf numFmtId="0" fontId="33" fillId="2" borderId="0" xfId="19" applyFont="1" applyFill="1" applyAlignment="1">
      <alignment horizontal="justify" vertical="center" wrapText="1"/>
    </xf>
    <xf numFmtId="0" fontId="85" fillId="0" borderId="33" xfId="19" applyFont="1" applyBorder="1" applyAlignment="1">
      <alignment horizontal="justify" vertical="center" wrapText="1"/>
    </xf>
    <xf numFmtId="0" fontId="85" fillId="0" borderId="0" xfId="19" applyFont="1" applyAlignment="1">
      <alignment horizontal="justify" vertical="center" wrapText="1"/>
    </xf>
    <xf numFmtId="0" fontId="87" fillId="0" borderId="33" xfId="19" applyFont="1" applyBorder="1" applyAlignment="1">
      <alignment horizontal="justify" vertical="center" wrapText="1"/>
    </xf>
    <xf numFmtId="0" fontId="85" fillId="0" borderId="41" xfId="19" applyFont="1" applyBorder="1" applyAlignment="1">
      <alignment horizontal="justify" vertical="center" wrapText="1"/>
    </xf>
    <xf numFmtId="0" fontId="44" fillId="0" borderId="0" xfId="19" applyFont="1" applyAlignment="1">
      <alignment horizontal="justify" vertical="center"/>
    </xf>
    <xf numFmtId="0" fontId="49" fillId="9" borderId="0" xfId="19" applyFont="1" applyFill="1" applyAlignment="1">
      <alignment horizontal="right" vertical="center"/>
    </xf>
    <xf numFmtId="0" fontId="49" fillId="2" borderId="7" xfId="19" applyFont="1" applyFill="1" applyBorder="1" applyAlignment="1">
      <alignment horizontal="right" vertical="center"/>
    </xf>
    <xf numFmtId="0" fontId="79" fillId="0" borderId="0" xfId="19" applyFont="1" applyAlignment="1">
      <alignment horizontal="left" vertical="center" wrapText="1"/>
    </xf>
    <xf numFmtId="3" fontId="79" fillId="0" borderId="0" xfId="19" applyNumberFormat="1" applyFont="1" applyAlignment="1">
      <alignment horizontal="right" vertical="center"/>
    </xf>
    <xf numFmtId="0" fontId="79" fillId="0" borderId="0" xfId="19" applyFont="1" applyAlignment="1">
      <alignment horizontal="left" vertical="center" indent="2"/>
    </xf>
    <xf numFmtId="0" fontId="79" fillId="0" borderId="0" xfId="19" applyFont="1" applyAlignment="1">
      <alignment horizontal="right" vertical="center"/>
    </xf>
    <xf numFmtId="0" fontId="81" fillId="0" borderId="0" xfId="19" applyFont="1" applyAlignment="1">
      <alignment horizontal="left" vertical="center"/>
    </xf>
    <xf numFmtId="3" fontId="81" fillId="0" borderId="0" xfId="19" applyNumberFormat="1" applyFont="1" applyAlignment="1">
      <alignment horizontal="right" vertical="center"/>
    </xf>
    <xf numFmtId="0" fontId="81" fillId="0" borderId="8" xfId="19" applyFont="1" applyBorder="1" applyAlignment="1">
      <alignment horizontal="left" vertical="center" indent="1"/>
    </xf>
    <xf numFmtId="165" fontId="81" fillId="0" borderId="0" xfId="19" applyNumberFormat="1" applyFont="1" applyAlignment="1">
      <alignment horizontal="right" vertical="center"/>
    </xf>
    <xf numFmtId="0" fontId="44" fillId="0" borderId="0" xfId="19" applyFont="1" applyAlignment="1">
      <alignment horizontal="left" vertical="center"/>
    </xf>
    <xf numFmtId="0" fontId="88" fillId="0" borderId="26" xfId="19" applyFont="1" applyBorder="1" applyAlignment="1">
      <alignment horizontal="left" vertical="center"/>
    </xf>
    <xf numFmtId="0" fontId="89" fillId="0" borderId="26" xfId="19" applyFont="1" applyBorder="1" applyAlignment="1">
      <alignment horizontal="right" vertical="center"/>
    </xf>
    <xf numFmtId="0" fontId="42" fillId="0" borderId="0" xfId="19" applyFont="1"/>
    <xf numFmtId="3" fontId="42" fillId="0" borderId="0" xfId="19" applyNumberFormat="1" applyFont="1"/>
    <xf numFmtId="0" fontId="79" fillId="0" borderId="0" xfId="19" applyFont="1" applyAlignment="1">
      <alignment horizontal="left" vertical="center" indent="1"/>
    </xf>
    <xf numFmtId="3" fontId="79" fillId="0" borderId="8" xfId="19" applyNumberFormat="1" applyFont="1" applyBorder="1" applyAlignment="1">
      <alignment horizontal="right" vertical="center"/>
    </xf>
    <xf numFmtId="0" fontId="81" fillId="0" borderId="8" xfId="19" applyFont="1" applyBorder="1" applyAlignment="1">
      <alignment horizontal="left" vertical="center" wrapText="1"/>
    </xf>
    <xf numFmtId="3" fontId="81" fillId="0" borderId="8" xfId="19" applyNumberFormat="1" applyFont="1" applyBorder="1" applyAlignment="1">
      <alignment horizontal="right" vertical="center"/>
    </xf>
    <xf numFmtId="0" fontId="37" fillId="0" borderId="0" xfId="19" applyFont="1"/>
    <xf numFmtId="0" fontId="89" fillId="0" borderId="0" xfId="19" applyFont="1" applyAlignment="1">
      <alignment horizontal="right" vertical="center"/>
    </xf>
    <xf numFmtId="0" fontId="88" fillId="0" borderId="0" xfId="19" applyFont="1" applyAlignment="1">
      <alignment horizontal="left" vertical="center" indent="3"/>
    </xf>
    <xf numFmtId="3" fontId="88" fillId="0" borderId="0" xfId="19" applyNumberFormat="1" applyFont="1" applyAlignment="1">
      <alignment horizontal="right" vertical="center"/>
    </xf>
    <xf numFmtId="0" fontId="88" fillId="0" borderId="0" xfId="19" applyFont="1" applyAlignment="1">
      <alignment horizontal="right" vertical="center"/>
    </xf>
    <xf numFmtId="0" fontId="81" fillId="0" borderId="8" xfId="19" applyFont="1" applyBorder="1" applyAlignment="1">
      <alignment horizontal="left" vertical="center"/>
    </xf>
    <xf numFmtId="0" fontId="90" fillId="0" borderId="0" xfId="19" applyFont="1" applyAlignment="1">
      <alignment horizontal="justify" vertical="center"/>
    </xf>
    <xf numFmtId="0" fontId="37" fillId="2" borderId="42" xfId="19" applyFont="1" applyFill="1" applyBorder="1" applyAlignment="1">
      <alignment vertical="center"/>
    </xf>
    <xf numFmtId="0" fontId="33" fillId="2" borderId="43" xfId="19" applyFont="1" applyFill="1" applyBorder="1" applyAlignment="1">
      <alignment horizontal="justify" vertical="center"/>
    </xf>
    <xf numFmtId="0" fontId="34" fillId="0" borderId="0" xfId="19" applyFont="1" applyAlignment="1">
      <alignment horizontal="justify" vertical="center" wrapText="1"/>
    </xf>
    <xf numFmtId="0" fontId="11" fillId="0" borderId="0" xfId="19" applyFont="1" applyAlignment="1">
      <alignment horizontal="right" vertical="center" wrapText="1" indent="1"/>
    </xf>
    <xf numFmtId="0" fontId="9" fillId="0" borderId="0" xfId="19" applyFont="1"/>
    <xf numFmtId="0" fontId="10" fillId="2" borderId="0" xfId="19" applyNumberFormat="1" applyFont="1" applyFill="1"/>
    <xf numFmtId="0" fontId="77" fillId="2" borderId="0" xfId="19" applyFont="1" applyFill="1"/>
    <xf numFmtId="0" fontId="10" fillId="2" borderId="0" xfId="19" applyFont="1" applyFill="1"/>
    <xf numFmtId="0" fontId="77" fillId="0" borderId="0" xfId="19" applyFont="1"/>
    <xf numFmtId="0" fontId="91" fillId="0" borderId="0" xfId="19" applyFont="1" applyFill="1"/>
    <xf numFmtId="10" fontId="91" fillId="0" borderId="0" xfId="20" applyNumberFormat="1" applyFont="1" applyFill="1"/>
    <xf numFmtId="10" fontId="9" fillId="0" borderId="0" xfId="20" applyNumberFormat="1" applyFont="1"/>
    <xf numFmtId="0" fontId="33" fillId="2" borderId="0" xfId="0" applyFont="1" applyFill="1" applyAlignment="1">
      <alignment horizontal="justify" vertical="center" wrapText="1"/>
    </xf>
    <xf numFmtId="0" fontId="42" fillId="0" borderId="0" xfId="0" applyFont="1" applyAlignment="1">
      <alignment horizontal="justify" vertical="center" wrapText="1"/>
    </xf>
    <xf numFmtId="0" fontId="42" fillId="0" borderId="11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8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81" fillId="0" borderId="0" xfId="0" applyFont="1" applyAlignment="1">
      <alignment horizontal="left" vertical="center"/>
    </xf>
    <xf numFmtId="0" fontId="37" fillId="0" borderId="7" xfId="0" applyFont="1" applyBorder="1" applyAlignment="1">
      <alignment vertical="center"/>
    </xf>
    <xf numFmtId="0" fontId="81" fillId="0" borderId="0" xfId="0" applyFont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79" fillId="0" borderId="0" xfId="0" applyFont="1" applyAlignment="1">
      <alignment horizontal="left" vertical="center" indent="1"/>
    </xf>
    <xf numFmtId="0" fontId="79" fillId="0" borderId="0" xfId="0" applyFont="1" applyAlignment="1">
      <alignment horizontal="center" vertical="center"/>
    </xf>
    <xf numFmtId="0" fontId="79" fillId="0" borderId="7" xfId="0" applyFont="1" applyBorder="1" applyAlignment="1">
      <alignment horizontal="center" vertical="center"/>
    </xf>
    <xf numFmtId="0" fontId="81" fillId="0" borderId="8" xfId="0" applyFont="1" applyBorder="1" applyAlignment="1">
      <alignment horizontal="left" vertical="center"/>
    </xf>
    <xf numFmtId="0" fontId="81" fillId="0" borderId="8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 vertical="center" wrapText="1"/>
    </xf>
    <xf numFmtId="0" fontId="37" fillId="0" borderId="24" xfId="0" applyFont="1" applyBorder="1" applyAlignment="1">
      <alignment horizontal="left" vertical="center" wrapText="1"/>
    </xf>
    <xf numFmtId="0" fontId="81" fillId="0" borderId="24" xfId="0" applyFont="1" applyBorder="1" applyAlignment="1">
      <alignment horizontal="center" vertical="center" wrapText="1"/>
    </xf>
    <xf numFmtId="0" fontId="79" fillId="0" borderId="24" xfId="0" applyFont="1" applyBorder="1" applyAlignment="1">
      <alignment horizontal="center" vertical="center" wrapText="1"/>
    </xf>
    <xf numFmtId="0" fontId="81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49" fillId="9" borderId="24" xfId="0" applyFont="1" applyFill="1" applyBorder="1" applyAlignment="1">
      <alignment horizontal="left" vertical="center"/>
    </xf>
    <xf numFmtId="0" fontId="49" fillId="9" borderId="0" xfId="0" applyFont="1" applyFill="1" applyAlignment="1">
      <alignment horizontal="center" vertical="center"/>
    </xf>
    <xf numFmtId="0" fontId="49" fillId="9" borderId="24" xfId="0" applyFont="1" applyFill="1" applyBorder="1" applyAlignment="1">
      <alignment horizontal="center" vertical="center"/>
    </xf>
    <xf numFmtId="0" fontId="49" fillId="9" borderId="45" xfId="0" applyFont="1" applyFill="1" applyBorder="1" applyAlignment="1">
      <alignment horizontal="center" vertical="center"/>
    </xf>
    <xf numFmtId="0" fontId="79" fillId="0" borderId="37" xfId="0" applyFont="1" applyBorder="1" applyAlignment="1">
      <alignment horizontal="justify" vertical="center"/>
    </xf>
    <xf numFmtId="0" fontId="90" fillId="0" borderId="0" xfId="0" applyFont="1" applyAlignment="1">
      <alignment horizontal="justify" vertical="center"/>
    </xf>
    <xf numFmtId="0" fontId="93" fillId="0" borderId="0" xfId="21" applyAlignment="1">
      <alignment horizontal="justify" vertical="center"/>
    </xf>
    <xf numFmtId="0" fontId="42" fillId="0" borderId="0" xfId="0" applyFont="1" applyAlignment="1">
      <alignment horizontal="justify" vertical="center"/>
    </xf>
    <xf numFmtId="0" fontId="37" fillId="0" borderId="39" xfId="0" applyFont="1" applyBorder="1" applyAlignment="1">
      <alignment vertical="center"/>
    </xf>
    <xf numFmtId="0" fontId="38" fillId="0" borderId="39" xfId="0" applyFont="1" applyBorder="1" applyAlignment="1">
      <alignment horizontal="right" vertical="center"/>
    </xf>
    <xf numFmtId="0" fontId="94" fillId="0" borderId="0" xfId="21" applyFont="1" applyAlignment="1">
      <alignment horizontal="left" vertical="center"/>
    </xf>
    <xf numFmtId="0" fontId="84" fillId="0" borderId="0" xfId="0" applyFont="1" applyFill="1" applyAlignment="1">
      <alignment horizontal="left" vertical="center"/>
    </xf>
    <xf numFmtId="3" fontId="84" fillId="0" borderId="0" xfId="0" applyNumberFormat="1" applyFont="1" applyFill="1" applyAlignment="1">
      <alignment horizontal="right" vertical="center"/>
    </xf>
    <xf numFmtId="0" fontId="84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84" fillId="0" borderId="8" xfId="0" applyFont="1" applyFill="1" applyBorder="1" applyAlignment="1">
      <alignment horizontal="left" vertical="center"/>
    </xf>
    <xf numFmtId="3" fontId="84" fillId="0" borderId="8" xfId="0" applyNumberFormat="1" applyFont="1" applyFill="1" applyBorder="1" applyAlignment="1">
      <alignment horizontal="right" vertical="center"/>
    </xf>
    <xf numFmtId="0" fontId="95" fillId="0" borderId="8" xfId="0" applyFont="1" applyFill="1" applyBorder="1" applyAlignment="1">
      <alignment horizontal="left" vertical="center"/>
    </xf>
    <xf numFmtId="0" fontId="84" fillId="0" borderId="8" xfId="0" applyFont="1" applyFill="1" applyBorder="1" applyAlignment="1">
      <alignment horizontal="right" vertical="center"/>
    </xf>
    <xf numFmtId="10" fontId="95" fillId="0" borderId="8" xfId="0" applyNumberFormat="1" applyFont="1" applyFill="1" applyBorder="1" applyAlignment="1">
      <alignment horizontal="right" vertical="center"/>
    </xf>
    <xf numFmtId="0" fontId="92" fillId="0" borderId="0" xfId="0" applyFont="1" applyFill="1" applyAlignment="1">
      <alignment horizontal="justify" vertical="center"/>
    </xf>
    <xf numFmtId="0" fontId="93" fillId="0" borderId="0" xfId="21" applyFill="1" applyAlignment="1">
      <alignment horizontal="justify" vertical="center"/>
    </xf>
    <xf numFmtId="0" fontId="42" fillId="0" borderId="0" xfId="0" applyFont="1" applyFill="1" applyAlignment="1">
      <alignment horizontal="justify" vertical="center"/>
    </xf>
    <xf numFmtId="0" fontId="45" fillId="2" borderId="0" xfId="0" applyFont="1" applyFill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1" fontId="9" fillId="0" borderId="0" xfId="0" applyNumberFormat="1" applyFont="1"/>
    <xf numFmtId="0" fontId="10" fillId="0" borderId="0" xfId="0" applyFont="1" applyFill="1"/>
    <xf numFmtId="0" fontId="9" fillId="0" borderId="0" xfId="0" applyFont="1" applyFill="1"/>
    <xf numFmtId="10" fontId="0" fillId="0" borderId="0" xfId="0" applyNumberFormat="1" applyFill="1"/>
    <xf numFmtId="165" fontId="19" fillId="0" borderId="0" xfId="4" applyNumberFormat="1" applyFont="1" applyAlignment="1">
      <alignment horizontal="center"/>
    </xf>
    <xf numFmtId="165" fontId="7" fillId="0" borderId="0" xfId="4" applyNumberFormat="1"/>
    <xf numFmtId="165" fontId="28" fillId="0" borderId="8" xfId="4" applyNumberFormat="1" applyFont="1" applyBorder="1"/>
    <xf numFmtId="165" fontId="19" fillId="0" borderId="8" xfId="4" applyNumberFormat="1" applyFont="1" applyBorder="1" applyAlignment="1">
      <alignment horizontal="center"/>
    </xf>
    <xf numFmtId="165" fontId="14" fillId="0" borderId="0" xfId="4" applyNumberFormat="1" applyFont="1"/>
    <xf numFmtId="165" fontId="81" fillId="0" borderId="0" xfId="0" applyNumberFormat="1" applyFont="1" applyAlignment="1">
      <alignment horizontal="center" vertical="center"/>
    </xf>
    <xf numFmtId="165" fontId="81" fillId="0" borderId="36" xfId="0" applyNumberFormat="1" applyFont="1" applyBorder="1" applyAlignment="1">
      <alignment horizontal="center" vertical="center"/>
    </xf>
    <xf numFmtId="165" fontId="81" fillId="0" borderId="46" xfId="0" applyNumberFormat="1" applyFont="1" applyBorder="1" applyAlignment="1">
      <alignment horizontal="center" vertical="center"/>
    </xf>
    <xf numFmtId="165" fontId="79" fillId="0" borderId="0" xfId="0" applyNumberFormat="1" applyFont="1" applyAlignment="1">
      <alignment horizontal="center" vertical="center"/>
    </xf>
    <xf numFmtId="165" fontId="79" fillId="0" borderId="36" xfId="0" applyNumberFormat="1" applyFont="1" applyBorder="1" applyAlignment="1">
      <alignment horizontal="center" vertical="center"/>
    </xf>
    <xf numFmtId="165" fontId="79" fillId="0" borderId="46" xfId="0" applyNumberFormat="1" applyFont="1" applyBorder="1" applyAlignment="1">
      <alignment horizontal="center" vertical="center"/>
    </xf>
    <xf numFmtId="165" fontId="79" fillId="0" borderId="37" xfId="0" applyNumberFormat="1" applyFont="1" applyBorder="1" applyAlignment="1">
      <alignment horizontal="center" vertical="center"/>
    </xf>
    <xf numFmtId="165" fontId="79" fillId="0" borderId="38" xfId="0" applyNumberFormat="1" applyFont="1" applyBorder="1" applyAlignment="1">
      <alignment horizontal="center" vertical="center"/>
    </xf>
    <xf numFmtId="165" fontId="79" fillId="0" borderId="47" xfId="0" applyNumberFormat="1" applyFont="1" applyBorder="1" applyAlignment="1">
      <alignment horizontal="center" vertical="center"/>
    </xf>
    <xf numFmtId="166" fontId="84" fillId="0" borderId="7" xfId="0" applyNumberFormat="1" applyFont="1" applyFill="1" applyBorder="1" applyAlignment="1">
      <alignment horizontal="right" vertical="center"/>
    </xf>
    <xf numFmtId="166" fontId="84" fillId="0" borderId="10" xfId="0" applyNumberFormat="1" applyFont="1" applyFill="1" applyBorder="1" applyAlignment="1">
      <alignment horizontal="right" vertical="center"/>
    </xf>
    <xf numFmtId="166" fontId="95" fillId="0" borderId="10" xfId="0" applyNumberFormat="1" applyFont="1" applyFill="1" applyBorder="1" applyAlignment="1">
      <alignment horizontal="right" vertical="center"/>
    </xf>
    <xf numFmtId="166" fontId="84" fillId="0" borderId="0" xfId="0" applyNumberFormat="1" applyFont="1" applyFill="1" applyAlignment="1">
      <alignment horizontal="right" vertical="center"/>
    </xf>
    <xf numFmtId="3" fontId="65" fillId="4" borderId="0" xfId="6" applyNumberFormat="1" applyFont="1" applyFill="1" applyBorder="1" applyAlignment="1">
      <alignment horizontal="right" vertical="center"/>
    </xf>
    <xf numFmtId="0" fontId="71" fillId="0" borderId="1" xfId="10" applyFont="1" applyFill="1" applyBorder="1" applyAlignment="1">
      <alignment vertical="center"/>
    </xf>
    <xf numFmtId="168" fontId="71" fillId="0" borderId="1" xfId="10" applyNumberFormat="1" applyFont="1" applyBorder="1"/>
    <xf numFmtId="0" fontId="79" fillId="0" borderId="8" xfId="19" applyFont="1" applyBorder="1" applyAlignment="1">
      <alignment horizontal="left" vertical="center" wrapText="1"/>
    </xf>
    <xf numFmtId="0" fontId="12" fillId="0" borderId="0" xfId="4" applyFont="1"/>
    <xf numFmtId="0" fontId="13" fillId="0" borderId="0" xfId="22" applyFont="1" applyAlignment="1">
      <alignment vertical="center"/>
    </xf>
    <xf numFmtId="0" fontId="28" fillId="0" borderId="0" xfId="22" applyFont="1"/>
    <xf numFmtId="0" fontId="9" fillId="0" borderId="0" xfId="22" applyFont="1"/>
    <xf numFmtId="0" fontId="28" fillId="2" borderId="0" xfId="22" applyFont="1" applyFill="1"/>
    <xf numFmtId="0" fontId="29" fillId="2" borderId="0" xfId="22" applyFont="1" applyFill="1" applyAlignment="1">
      <alignment horizontal="center"/>
    </xf>
    <xf numFmtId="2" fontId="19" fillId="0" borderId="0" xfId="22" applyNumberFormat="1" applyFont="1" applyAlignment="1">
      <alignment horizontal="center"/>
    </xf>
    <xf numFmtId="0" fontId="1" fillId="0" borderId="0" xfId="22"/>
    <xf numFmtId="0" fontId="28" fillId="0" borderId="8" xfId="22" applyFont="1" applyBorder="1"/>
    <xf numFmtId="2" fontId="19" fillId="0" borderId="8" xfId="22" applyNumberFormat="1" applyFont="1" applyBorder="1" applyAlignment="1">
      <alignment horizontal="center"/>
    </xf>
    <xf numFmtId="0" fontId="21" fillId="0" borderId="0" xfId="22" applyFont="1"/>
    <xf numFmtId="0" fontId="9" fillId="0" borderId="0" xfId="22" applyFont="1" applyAlignment="1"/>
    <xf numFmtId="0" fontId="20" fillId="0" borderId="0" xfId="22" applyFont="1" applyFill="1" applyAlignment="1"/>
    <xf numFmtId="0" fontId="19" fillId="0" borderId="0" xfId="22" applyFont="1"/>
    <xf numFmtId="15" fontId="42" fillId="0" borderId="0" xfId="0" applyNumberFormat="1" applyFont="1" applyAlignment="1">
      <alignment horizontal="justify" vertical="center" wrapText="1"/>
    </xf>
    <xf numFmtId="15" fontId="42" fillId="0" borderId="11" xfId="0" applyNumberFormat="1" applyFont="1" applyBorder="1" applyAlignment="1">
      <alignment horizontal="justify" vertical="center" wrapText="1"/>
    </xf>
    <xf numFmtId="0" fontId="42" fillId="0" borderId="0" xfId="0" applyFont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15" fontId="42" fillId="0" borderId="12" xfId="0" applyNumberFormat="1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49" fillId="2" borderId="0" xfId="10" applyFont="1" applyFill="1" applyAlignment="1">
      <alignment horizontal="center" vertical="center"/>
    </xf>
    <xf numFmtId="0" fontId="49" fillId="2" borderId="0" xfId="10" applyFont="1" applyFill="1" applyAlignment="1">
      <alignment horizontal="center" vertical="center" wrapText="1"/>
    </xf>
    <xf numFmtId="0" fontId="12" fillId="0" borderId="0" xfId="10" applyFont="1" applyFill="1" applyAlignment="1">
      <alignment vertical="center"/>
    </xf>
    <xf numFmtId="0" fontId="12" fillId="0" borderId="0" xfId="10" applyFont="1" applyAlignment="1">
      <alignment horizontal="left" vertical="center"/>
    </xf>
    <xf numFmtId="0" fontId="11" fillId="0" borderId="26" xfId="10" applyFont="1" applyBorder="1" applyAlignment="1">
      <alignment horizontal="right" vertical="center"/>
    </xf>
    <xf numFmtId="0" fontId="83" fillId="0" borderId="0" xfId="18" applyFont="1" applyAlignment="1">
      <alignment vertical="center" wrapText="1"/>
    </xf>
    <xf numFmtId="0" fontId="38" fillId="0" borderId="12" xfId="18" applyFont="1" applyBorder="1" applyAlignment="1">
      <alignment horizontal="right"/>
    </xf>
    <xf numFmtId="0" fontId="12" fillId="0" borderId="0" xfId="17" applyFont="1" applyAlignment="1">
      <alignment vertical="center"/>
    </xf>
    <xf numFmtId="0" fontId="33" fillId="8" borderId="32" xfId="17" applyFont="1" applyFill="1" applyBorder="1" applyAlignment="1">
      <alignment vertical="center"/>
    </xf>
    <xf numFmtId="0" fontId="33" fillId="8" borderId="2" xfId="17" applyFont="1" applyFill="1" applyBorder="1" applyAlignment="1">
      <alignment horizontal="center" vertical="center"/>
    </xf>
    <xf numFmtId="0" fontId="33" fillId="8" borderId="3" xfId="17" applyFont="1" applyFill="1" applyBorder="1" applyAlignment="1">
      <alignment horizontal="center" vertical="center"/>
    </xf>
    <xf numFmtId="0" fontId="33" fillId="8" borderId="0" xfId="17" applyFont="1" applyFill="1" applyAlignment="1">
      <alignment horizontal="center" vertical="center"/>
    </xf>
    <xf numFmtId="0" fontId="33" fillId="8" borderId="0" xfId="17" applyFont="1" applyFill="1" applyBorder="1" applyAlignment="1">
      <alignment horizontal="center" vertical="center"/>
    </xf>
    <xf numFmtId="0" fontId="33" fillId="8" borderId="33" xfId="17" applyFont="1" applyFill="1" applyBorder="1" applyAlignment="1">
      <alignment horizontal="center" vertical="center"/>
    </xf>
    <xf numFmtId="0" fontId="84" fillId="0" borderId="39" xfId="19" applyFont="1" applyBorder="1" applyAlignment="1">
      <alignment horizontal="left" vertical="center" wrapText="1"/>
    </xf>
    <xf numFmtId="0" fontId="84" fillId="0" borderId="0" xfId="19" applyFont="1" applyAlignment="1">
      <alignment horizontal="left" vertical="center" wrapText="1"/>
    </xf>
    <xf numFmtId="0" fontId="11" fillId="0" borderId="39" xfId="19" applyFont="1" applyBorder="1" applyAlignment="1">
      <alignment horizontal="right" vertical="center"/>
    </xf>
    <xf numFmtId="0" fontId="11" fillId="0" borderId="0" xfId="19" applyFont="1" applyAlignment="1">
      <alignment horizontal="right" vertical="center"/>
    </xf>
    <xf numFmtId="0" fontId="12" fillId="0" borderId="0" xfId="19" applyFont="1" applyAlignment="1">
      <alignment horizontal="left" vertical="center"/>
    </xf>
    <xf numFmtId="0" fontId="38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12" fontId="16" fillId="2" borderId="3" xfId="0" applyNumberFormat="1" applyFont="1" applyFill="1" applyBorder="1" applyAlignment="1">
      <alignment horizontal="center" vertical="center" readingOrder="1"/>
    </xf>
    <xf numFmtId="12" fontId="14" fillId="0" borderId="0" xfId="0" applyNumberFormat="1" applyFont="1" applyBorder="1" applyAlignment="1">
      <alignment horizontal="center" vertical="center" readingOrder="1"/>
    </xf>
    <xf numFmtId="12" fontId="14" fillId="0" borderId="4" xfId="0" applyNumberFormat="1" applyFont="1" applyBorder="1" applyAlignment="1">
      <alignment horizontal="center" vertical="center" readingOrder="1"/>
    </xf>
    <xf numFmtId="0" fontId="16" fillId="2" borderId="5" xfId="0" applyFont="1" applyFill="1" applyBorder="1" applyAlignment="1">
      <alignment horizontal="center" vertical="center" readingOrder="1"/>
    </xf>
    <xf numFmtId="0" fontId="16" fillId="2" borderId="0" xfId="0" applyFont="1" applyFill="1" applyBorder="1" applyAlignment="1">
      <alignment horizontal="center" vertical="center" readingOrder="1"/>
    </xf>
    <xf numFmtId="0" fontId="13" fillId="0" borderId="0" xfId="0" applyFont="1" applyBorder="1" applyAlignment="1">
      <alignment horizontal="left" vertical="center" readingOrder="1"/>
    </xf>
    <xf numFmtId="0" fontId="86" fillId="9" borderId="40" xfId="19" applyFont="1" applyFill="1" applyBorder="1" applyAlignment="1">
      <alignment horizontal="center" vertical="center" wrapText="1"/>
    </xf>
    <xf numFmtId="0" fontId="44" fillId="0" borderId="0" xfId="19" applyFont="1" applyAlignment="1">
      <alignment horizontal="left" vertical="center"/>
    </xf>
    <xf numFmtId="0" fontId="12" fillId="0" borderId="0" xfId="19" applyFont="1" applyAlignment="1">
      <alignment vertical="center"/>
    </xf>
    <xf numFmtId="0" fontId="88" fillId="0" borderId="0" xfId="19" applyFont="1" applyAlignment="1">
      <alignment horizontal="right" vertical="center"/>
    </xf>
    <xf numFmtId="0" fontId="44" fillId="0" borderId="26" xfId="19" applyFont="1" applyBorder="1" applyAlignment="1">
      <alignment horizontal="left" vertical="center" wrapText="1"/>
    </xf>
    <xf numFmtId="0" fontId="89" fillId="0" borderId="0" xfId="19" applyFont="1" applyBorder="1" applyAlignment="1">
      <alignment horizontal="right" vertical="center"/>
    </xf>
    <xf numFmtId="0" fontId="89" fillId="0" borderId="26" xfId="19" applyFont="1" applyBorder="1" applyAlignment="1">
      <alignment horizontal="right" vertical="center"/>
    </xf>
    <xf numFmtId="0" fontId="12" fillId="3" borderId="0" xfId="4" applyFont="1" applyFill="1" applyAlignment="1">
      <alignment vertical="center" wrapText="1"/>
    </xf>
    <xf numFmtId="0" fontId="33" fillId="2" borderId="0" xfId="4" applyFont="1" applyFill="1" applyAlignment="1">
      <alignment horizontal="center" vertical="center" wrapText="1"/>
    </xf>
    <xf numFmtId="0" fontId="38" fillId="0" borderId="12" xfId="4" applyFont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1" fillId="0" borderId="26" xfId="0" applyFont="1" applyFill="1" applyBorder="1" applyAlignment="1">
      <alignment horizontal="left" vertical="center"/>
    </xf>
    <xf numFmtId="0" fontId="96" fillId="0" borderId="26" xfId="0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79" fillId="3" borderId="1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vertical="center"/>
    </xf>
    <xf numFmtId="0" fontId="62" fillId="0" borderId="0" xfId="7" applyFont="1" applyFill="1" applyBorder="1" applyAlignment="1">
      <alignment horizontal="center" vertical="center"/>
    </xf>
    <xf numFmtId="0" fontId="66" fillId="0" borderId="0" xfId="7" applyFont="1" applyFill="1" applyBorder="1" applyAlignment="1"/>
    <xf numFmtId="0" fontId="45" fillId="4" borderId="0" xfId="10" applyFont="1" applyFill="1" applyBorder="1" applyAlignment="1">
      <alignment horizontal="center" vertical="center" wrapText="1"/>
    </xf>
    <xf numFmtId="0" fontId="12" fillId="0" borderId="0" xfId="10" applyFont="1" applyBorder="1"/>
    <xf numFmtId="0" fontId="12" fillId="0" borderId="0" xfId="10" applyFont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79" fillId="0" borderId="26" xfId="19" applyFont="1" applyBorder="1" applyAlignment="1">
      <alignment horizontal="left" vertical="center" wrapText="1"/>
    </xf>
    <xf numFmtId="0" fontId="79" fillId="0" borderId="8" xfId="19" applyFont="1" applyBorder="1" applyAlignment="1">
      <alignment horizontal="left" vertical="center" wrapText="1"/>
    </xf>
    <xf numFmtId="0" fontId="79" fillId="0" borderId="0" xfId="19" applyFont="1" applyAlignment="1">
      <alignment horizontal="left" vertical="center" wrapText="1"/>
    </xf>
    <xf numFmtId="0" fontId="12" fillId="0" borderId="8" xfId="19" applyFont="1" applyBorder="1" applyAlignment="1">
      <alignment vertical="center"/>
    </xf>
    <xf numFmtId="0" fontId="12" fillId="0" borderId="0" xfId="10" applyFont="1"/>
    <xf numFmtId="0" fontId="11" fillId="0" borderId="0" xfId="10" applyFont="1" applyBorder="1" applyAlignment="1">
      <alignment horizontal="right" wrapText="1"/>
    </xf>
    <xf numFmtId="3" fontId="53" fillId="0" borderId="17" xfId="10" applyNumberFormat="1" applyFont="1" applyFill="1" applyBorder="1" applyAlignment="1">
      <alignment horizontal="center" vertical="center" wrapText="1"/>
    </xf>
    <xf numFmtId="3" fontId="53" fillId="0" borderId="16" xfId="10" applyNumberFormat="1" applyFont="1" applyFill="1" applyBorder="1" applyAlignment="1">
      <alignment horizontal="center" vertical="center" wrapText="1"/>
    </xf>
    <xf numFmtId="0" fontId="54" fillId="0" borderId="14" xfId="10" applyFont="1" applyFill="1" applyBorder="1" applyAlignment="1">
      <alignment horizontal="left" vertical="center" wrapText="1"/>
    </xf>
    <xf numFmtId="0" fontId="54" fillId="0" borderId="0" xfId="10" applyFont="1" applyFill="1" applyBorder="1" applyAlignment="1">
      <alignment horizontal="left" vertical="center" wrapText="1"/>
    </xf>
    <xf numFmtId="3" fontId="53" fillId="0" borderId="20" xfId="10" applyNumberFormat="1" applyFont="1" applyFill="1" applyBorder="1" applyAlignment="1">
      <alignment horizontal="center" vertical="center" wrapText="1"/>
    </xf>
    <xf numFmtId="3" fontId="53" fillId="0" borderId="0" xfId="10" applyNumberFormat="1" applyFont="1" applyFill="1" applyBorder="1" applyAlignment="1">
      <alignment horizontal="center" vertical="center" wrapText="1"/>
    </xf>
    <xf numFmtId="0" fontId="54" fillId="0" borderId="18" xfId="10" applyFont="1" applyBorder="1" applyAlignment="1">
      <alignment horizontal="left" vertical="center" wrapText="1"/>
    </xf>
    <xf numFmtId="0" fontId="49" fillId="2" borderId="0" xfId="10" applyFont="1" applyFill="1" applyBorder="1" applyAlignment="1">
      <alignment horizontal="justify" vertical="center" wrapText="1"/>
    </xf>
    <xf numFmtId="0" fontId="49" fillId="2" borderId="0" xfId="10" applyFont="1" applyFill="1" applyAlignment="1">
      <alignment horizontal="justify" vertical="center" wrapText="1"/>
    </xf>
    <xf numFmtId="0" fontId="42" fillId="0" borderId="16" xfId="10" applyFont="1" applyBorder="1" applyAlignment="1">
      <alignment horizontal="justify" vertical="center" wrapText="1"/>
    </xf>
    <xf numFmtId="0" fontId="54" fillId="0" borderId="0" xfId="10" applyFont="1" applyBorder="1" applyAlignment="1">
      <alignment horizontal="justify" vertical="center" wrapText="1"/>
    </xf>
    <xf numFmtId="0" fontId="54" fillId="0" borderId="16" xfId="10" applyFont="1" applyBorder="1" applyAlignment="1">
      <alignment horizontal="justify" vertical="center" wrapText="1"/>
    </xf>
    <xf numFmtId="0" fontId="54" fillId="0" borderId="14" xfId="10" applyFont="1" applyBorder="1" applyAlignment="1">
      <alignment horizontal="left" vertical="center" wrapText="1"/>
    </xf>
    <xf numFmtId="0" fontId="54" fillId="0" borderId="0" xfId="10" applyFont="1" applyBorder="1" applyAlignment="1">
      <alignment horizontal="left" vertical="center" wrapText="1"/>
    </xf>
    <xf numFmtId="0" fontId="54" fillId="0" borderId="16" xfId="10" applyFont="1" applyBorder="1" applyAlignment="1">
      <alignment horizontal="left" vertical="center" wrapText="1"/>
    </xf>
    <xf numFmtId="0" fontId="12" fillId="7" borderId="0" xfId="0" applyFont="1" applyFill="1" applyBorder="1"/>
    <xf numFmtId="0" fontId="12" fillId="0" borderId="0" xfId="4" applyFont="1"/>
    <xf numFmtId="0" fontId="12" fillId="0" borderId="0" xfId="19" applyFont="1"/>
    <xf numFmtId="0" fontId="12" fillId="0" borderId="0" xfId="0" applyFont="1"/>
    <xf numFmtId="0" fontId="13" fillId="0" borderId="0" xfId="4" applyFont="1" applyAlignment="1">
      <alignment vertical="center"/>
    </xf>
    <xf numFmtId="0" fontId="12" fillId="7" borderId="0" xfId="0" applyFont="1" applyFill="1"/>
    <xf numFmtId="0" fontId="12" fillId="7" borderId="0" xfId="0" applyFont="1" applyFill="1" applyAlignment="1">
      <alignment horizontal="left" wrapText="1"/>
    </xf>
    <xf numFmtId="0" fontId="48" fillId="7" borderId="0" xfId="7" quotePrefix="1" applyFont="1" applyFill="1" applyBorder="1" applyAlignment="1">
      <alignment horizontal="left"/>
    </xf>
  </cellXfs>
  <cellStyles count="23">
    <cellStyle name="Čiarka 2" xfId="14"/>
    <cellStyle name="Hypertextové prepojenie" xfId="21" builtinId="8"/>
    <cellStyle name="Normal 2" xfId="6"/>
    <cellStyle name="Normálna 2 2" xfId="7"/>
    <cellStyle name="Normálna 5" xfId="17"/>
    <cellStyle name="Normálne" xfId="0" builtinId="0"/>
    <cellStyle name="Normálne 2" xfId="2"/>
    <cellStyle name="normálne 2 3" xfId="8"/>
    <cellStyle name="normálne 2 3 2" xfId="11"/>
    <cellStyle name="Normálne 3" xfId="4"/>
    <cellStyle name="Normálne 3 2" xfId="16"/>
    <cellStyle name="Normálne 4" xfId="9"/>
    <cellStyle name="Normálne 4 2" xfId="15"/>
    <cellStyle name="Normálne 5" xfId="10"/>
    <cellStyle name="Normálne 6" xfId="18"/>
    <cellStyle name="Normálne 7" xfId="19"/>
    <cellStyle name="Normálne 8" xfId="22"/>
    <cellStyle name="Percentá" xfId="1" builtinId="5"/>
    <cellStyle name="Percentá 2" xfId="3"/>
    <cellStyle name="Percentá 3" xfId="5"/>
    <cellStyle name="Percentá 3 2" xfId="13"/>
    <cellStyle name="Percentá 4" xfId="12"/>
    <cellStyle name="Percentá 5" xfId="20"/>
  </cellStyles>
  <dxfs count="6">
    <dxf>
      <fill>
        <patternFill>
          <bgColor rgb="FF13B5EA"/>
        </patternFill>
      </fill>
    </dxf>
    <dxf>
      <fill>
        <patternFill>
          <bgColor rgb="FF13B5EA"/>
        </patternFill>
      </fill>
    </dxf>
    <dxf>
      <fill>
        <patternFill>
          <bgColor rgb="FF13B5EA"/>
        </patternFill>
      </fill>
    </dxf>
    <dxf>
      <fill>
        <patternFill>
          <bgColor rgb="FF13B5EA"/>
        </patternFill>
      </fill>
    </dxf>
    <dxf>
      <fill>
        <patternFill>
          <bgColor rgb="FF13B5EA"/>
        </patternFill>
      </fill>
    </dxf>
    <dxf>
      <fill>
        <patternFill>
          <bgColor rgb="FF13B5EA"/>
        </patternFill>
      </fill>
    </dxf>
  </dxfs>
  <tableStyles count="0" defaultTableStyle="TableStyleMedium2" defaultPivotStyle="PivotStyleMedium9"/>
  <colors>
    <mruColors>
      <color rgb="FF13B5EA"/>
      <color rgb="FF5B9BD5"/>
      <color rgb="FF4472C4"/>
      <color rgb="FFFFC000"/>
      <color rgb="FFA5A5A5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1689342403628"/>
          <c:y val="3.4078807241746542E-2"/>
          <c:w val="0.86203571428571424"/>
          <c:h val="0.81385460069444449"/>
        </c:manualLayout>
      </c:layout>
      <c:lineChart>
        <c:grouping val="standard"/>
        <c:varyColors val="0"/>
        <c:ser>
          <c:idx val="0"/>
          <c:order val="0"/>
          <c:tx>
            <c:v>výdavky</c:v>
          </c:tx>
          <c:spPr>
            <a:ln w="1905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'G01,G02'!$B$2:$AZ$2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'G01,G02'!$B$3:$AZ$3</c:f>
              <c:numCache>
                <c:formatCode>0.0%</c:formatCode>
                <c:ptCount val="51"/>
                <c:pt idx="0">
                  <c:v>8.2893330311030466E-2</c:v>
                </c:pt>
                <c:pt idx="1">
                  <c:v>8.3639267212804971E-2</c:v>
                </c:pt>
                <c:pt idx="2">
                  <c:v>8.3340756593551349E-2</c:v>
                </c:pt>
                <c:pt idx="3">
                  <c:v>8.3154548793334532E-2</c:v>
                </c:pt>
                <c:pt idx="4">
                  <c:v>8.2885599046723185E-2</c:v>
                </c:pt>
                <c:pt idx="5">
                  <c:v>8.283505677839216E-2</c:v>
                </c:pt>
                <c:pt idx="6">
                  <c:v>8.2270528690961617E-2</c:v>
                </c:pt>
                <c:pt idx="7">
                  <c:v>8.1798235449681109E-2</c:v>
                </c:pt>
                <c:pt idx="8">
                  <c:v>8.1503919615737677E-2</c:v>
                </c:pt>
                <c:pt idx="9">
                  <c:v>8.060046657189196E-2</c:v>
                </c:pt>
                <c:pt idx="10">
                  <c:v>7.9883680505467111E-2</c:v>
                </c:pt>
                <c:pt idx="11">
                  <c:v>7.9343704816373151E-2</c:v>
                </c:pt>
                <c:pt idx="12">
                  <c:v>7.9216641433801901E-2</c:v>
                </c:pt>
                <c:pt idx="13">
                  <c:v>7.90179922008684E-2</c:v>
                </c:pt>
                <c:pt idx="14">
                  <c:v>7.8914850069293496E-2</c:v>
                </c:pt>
                <c:pt idx="15">
                  <c:v>7.8940803988608269E-2</c:v>
                </c:pt>
                <c:pt idx="16">
                  <c:v>7.8605392974355065E-2</c:v>
                </c:pt>
                <c:pt idx="17">
                  <c:v>7.8297355500264149E-2</c:v>
                </c:pt>
                <c:pt idx="18">
                  <c:v>7.8283807799805066E-2</c:v>
                </c:pt>
                <c:pt idx="19">
                  <c:v>7.8564339312004391E-2</c:v>
                </c:pt>
                <c:pt idx="20">
                  <c:v>7.8831236556314854E-2</c:v>
                </c:pt>
                <c:pt idx="21">
                  <c:v>7.9206960859940195E-2</c:v>
                </c:pt>
                <c:pt idx="22">
                  <c:v>7.9830012978240147E-2</c:v>
                </c:pt>
                <c:pt idx="23">
                  <c:v>8.0141467665756902E-2</c:v>
                </c:pt>
                <c:pt idx="24">
                  <c:v>8.022639108439715E-2</c:v>
                </c:pt>
                <c:pt idx="25">
                  <c:v>8.0891525400458186E-2</c:v>
                </c:pt>
                <c:pt idx="26">
                  <c:v>8.1579632966631205E-2</c:v>
                </c:pt>
                <c:pt idx="27">
                  <c:v>8.2337710996467764E-2</c:v>
                </c:pt>
                <c:pt idx="28">
                  <c:v>8.3059284256182531E-2</c:v>
                </c:pt>
                <c:pt idx="29">
                  <c:v>8.3831217675060715E-2</c:v>
                </c:pt>
                <c:pt idx="30">
                  <c:v>8.4802682968162513E-2</c:v>
                </c:pt>
                <c:pt idx="31">
                  <c:v>8.5350280520424038E-2</c:v>
                </c:pt>
                <c:pt idx="32">
                  <c:v>8.5491336308826577E-2</c:v>
                </c:pt>
                <c:pt idx="33">
                  <c:v>8.6030237853580493E-2</c:v>
                </c:pt>
                <c:pt idx="34">
                  <c:v>8.6861581364805887E-2</c:v>
                </c:pt>
                <c:pt idx="35">
                  <c:v>8.7642900593875292E-2</c:v>
                </c:pt>
                <c:pt idx="36">
                  <c:v>8.8529344258731796E-2</c:v>
                </c:pt>
                <c:pt idx="37">
                  <c:v>8.954189346233056E-2</c:v>
                </c:pt>
                <c:pt idx="38">
                  <c:v>9.0676148439171822E-2</c:v>
                </c:pt>
                <c:pt idx="39">
                  <c:v>9.125885266780312E-2</c:v>
                </c:pt>
                <c:pt idx="40">
                  <c:v>9.1530605222294489E-2</c:v>
                </c:pt>
                <c:pt idx="41">
                  <c:v>9.2438561154588789E-2</c:v>
                </c:pt>
                <c:pt idx="42">
                  <c:v>9.3492164038859238E-2</c:v>
                </c:pt>
                <c:pt idx="43">
                  <c:v>9.4574660823924142E-2</c:v>
                </c:pt>
                <c:pt idx="44">
                  <c:v>9.5481750044273658E-2</c:v>
                </c:pt>
                <c:pt idx="45">
                  <c:v>9.6304534039525325E-2</c:v>
                </c:pt>
                <c:pt idx="46">
                  <c:v>9.7100970933565428E-2</c:v>
                </c:pt>
                <c:pt idx="47">
                  <c:v>9.7791881450282683E-2</c:v>
                </c:pt>
                <c:pt idx="48">
                  <c:v>9.7762838762211798E-2</c:v>
                </c:pt>
                <c:pt idx="49">
                  <c:v>9.7338549384173481E-2</c:v>
                </c:pt>
                <c:pt idx="50">
                  <c:v>9.7101091238788156E-2</c:v>
                </c:pt>
              </c:numCache>
            </c:numRef>
          </c:val>
          <c:smooth val="0"/>
        </c:ser>
        <c:ser>
          <c:idx val="1"/>
          <c:order val="1"/>
          <c:tx>
            <c:v>príjmy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'G01,G02'!$B$2:$AZ$2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'G01,G02'!$B$4:$AZ$4</c:f>
              <c:numCache>
                <c:formatCode>0.0%</c:formatCode>
                <c:ptCount val="51"/>
                <c:pt idx="0">
                  <c:v>6.25E-2</c:v>
                </c:pt>
                <c:pt idx="1">
                  <c:v>6.2301830295584427E-2</c:v>
                </c:pt>
                <c:pt idx="2">
                  <c:v>6.1589823799915164E-2</c:v>
                </c:pt>
                <c:pt idx="3">
                  <c:v>6.1022230407654802E-2</c:v>
                </c:pt>
                <c:pt idx="4">
                  <c:v>6.0137864863434219E-2</c:v>
                </c:pt>
                <c:pt idx="5">
                  <c:v>5.9830490796764189E-2</c:v>
                </c:pt>
                <c:pt idx="6">
                  <c:v>5.9544438703608635E-2</c:v>
                </c:pt>
                <c:pt idx="7">
                  <c:v>5.9283452255987933E-2</c:v>
                </c:pt>
                <c:pt idx="8">
                  <c:v>5.9035096997520603E-2</c:v>
                </c:pt>
                <c:pt idx="9">
                  <c:v>5.8777439727202792E-2</c:v>
                </c:pt>
                <c:pt idx="10">
                  <c:v>5.8567734797642712E-2</c:v>
                </c:pt>
                <c:pt idx="11">
                  <c:v>5.8390304936147677E-2</c:v>
                </c:pt>
                <c:pt idx="12">
                  <c:v>5.8542916607414744E-2</c:v>
                </c:pt>
                <c:pt idx="13">
                  <c:v>5.8707480464636183E-2</c:v>
                </c:pt>
                <c:pt idx="14">
                  <c:v>5.8876471002071031E-2</c:v>
                </c:pt>
                <c:pt idx="15">
                  <c:v>5.9018551780461802E-2</c:v>
                </c:pt>
                <c:pt idx="16">
                  <c:v>5.9105379974431868E-2</c:v>
                </c:pt>
                <c:pt idx="17">
                  <c:v>5.9250094621666777E-2</c:v>
                </c:pt>
                <c:pt idx="18">
                  <c:v>5.9405591151653954E-2</c:v>
                </c:pt>
                <c:pt idx="19">
                  <c:v>5.9572093255264899E-2</c:v>
                </c:pt>
                <c:pt idx="20">
                  <c:v>5.9750007033227998E-2</c:v>
                </c:pt>
                <c:pt idx="21">
                  <c:v>5.9939892527276259E-2</c:v>
                </c:pt>
                <c:pt idx="22">
                  <c:v>6.0112359863584694E-2</c:v>
                </c:pt>
                <c:pt idx="23">
                  <c:v>6.0211899512451074E-2</c:v>
                </c:pt>
                <c:pt idx="24">
                  <c:v>6.042944125574376E-2</c:v>
                </c:pt>
                <c:pt idx="25">
                  <c:v>6.0604457992816017E-2</c:v>
                </c:pt>
                <c:pt idx="26">
                  <c:v>6.0876835676814518E-2</c:v>
                </c:pt>
                <c:pt idx="27">
                  <c:v>6.1120754695820817E-2</c:v>
                </c:pt>
                <c:pt idx="28">
                  <c:v>6.1362325474404796E-2</c:v>
                </c:pt>
                <c:pt idx="29">
                  <c:v>6.1602573088569958E-2</c:v>
                </c:pt>
                <c:pt idx="30">
                  <c:v>6.179387893067536E-2</c:v>
                </c:pt>
                <c:pt idx="31">
                  <c:v>6.1893507938608171E-2</c:v>
                </c:pt>
                <c:pt idx="32">
                  <c:v>6.2088748309284535E-2</c:v>
                </c:pt>
                <c:pt idx="33">
                  <c:v>6.2305923706247719E-2</c:v>
                </c:pt>
                <c:pt idx="34">
                  <c:v>6.2515466442239861E-2</c:v>
                </c:pt>
                <c:pt idx="35">
                  <c:v>6.2706722688659289E-2</c:v>
                </c:pt>
                <c:pt idx="36">
                  <c:v>6.2881473322254328E-2</c:v>
                </c:pt>
                <c:pt idx="37">
                  <c:v>6.3037517821666875E-2</c:v>
                </c:pt>
                <c:pt idx="38">
                  <c:v>6.3139734059040234E-2</c:v>
                </c:pt>
                <c:pt idx="39">
                  <c:v>6.3172101399660285E-2</c:v>
                </c:pt>
                <c:pt idx="40">
                  <c:v>6.3280838250548893E-2</c:v>
                </c:pt>
                <c:pt idx="41">
                  <c:v>6.3322581100645522E-2</c:v>
                </c:pt>
                <c:pt idx="42">
                  <c:v>6.3412482985213223E-2</c:v>
                </c:pt>
                <c:pt idx="43">
                  <c:v>6.3452226245921894E-2</c:v>
                </c:pt>
                <c:pt idx="44">
                  <c:v>6.348096137312928E-2</c:v>
                </c:pt>
                <c:pt idx="45">
                  <c:v>6.350417317822675E-2</c:v>
                </c:pt>
                <c:pt idx="46">
                  <c:v>6.3522458724324729E-2</c:v>
                </c:pt>
                <c:pt idx="47">
                  <c:v>6.3523359141288913E-2</c:v>
                </c:pt>
                <c:pt idx="48">
                  <c:v>6.350633598801389E-2</c:v>
                </c:pt>
                <c:pt idx="49">
                  <c:v>6.3509481999418721E-2</c:v>
                </c:pt>
                <c:pt idx="50">
                  <c:v>6.3518708000209423E-2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06352"/>
        <c:axId val="280511608"/>
      </c:lineChart>
      <c:catAx>
        <c:axId val="13740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rok</a:t>
                </a:r>
              </a:p>
            </c:rich>
          </c:tx>
          <c:layout>
            <c:manualLayout>
              <c:xMode val="edge"/>
              <c:yMode val="edge"/>
              <c:x val="0.90866330891330893"/>
              <c:y val="0.75306119791666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dash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80511608"/>
        <c:crosses val="autoZero"/>
        <c:auto val="1"/>
        <c:lblAlgn val="ctr"/>
        <c:lblOffset val="100"/>
        <c:noMultiLvlLbl val="0"/>
      </c:catAx>
      <c:valAx>
        <c:axId val="280511608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% HDP</a:t>
                </a:r>
              </a:p>
            </c:rich>
          </c:tx>
          <c:layout>
            <c:manualLayout>
              <c:xMode val="edge"/>
              <c:yMode val="edge"/>
              <c:x val="0.1316892551892552"/>
              <c:y val="4.73194444444444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40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0907029478459"/>
          <c:y val="0.71956857638888894"/>
          <c:w val="0.45419926303854874"/>
          <c:h val="9.3018229166666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277340332462"/>
          <c:y val="5.1400554097404488E-2"/>
          <c:w val="0.85128827646544492"/>
          <c:h val="0.80669218431029455"/>
        </c:manualLayout>
      </c:layout>
      <c:lineChart>
        <c:grouping val="standard"/>
        <c:varyColors val="0"/>
        <c:ser>
          <c:idx val="0"/>
          <c:order val="0"/>
          <c:tx>
            <c:strRef>
              <c:f>'G09,G10'!$EA$6</c:f>
              <c:strCache>
                <c:ptCount val="1"/>
                <c:pt idx="0">
                  <c:v>príjmy - aktualizácia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'G09,G10'!$B$5:$DY$5</c:f>
              <c:numCache>
                <c:formatCode>General</c:formatCode>
                <c:ptCount val="1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  <c:pt idx="51">
                  <c:v>2064</c:v>
                </c:pt>
                <c:pt idx="52">
                  <c:v>2065</c:v>
                </c:pt>
                <c:pt idx="53">
                  <c:v>2066</c:v>
                </c:pt>
                <c:pt idx="54">
                  <c:v>2067</c:v>
                </c:pt>
                <c:pt idx="55">
                  <c:v>2068</c:v>
                </c:pt>
                <c:pt idx="56">
                  <c:v>2069</c:v>
                </c:pt>
                <c:pt idx="57">
                  <c:v>2070</c:v>
                </c:pt>
                <c:pt idx="58">
                  <c:v>2071</c:v>
                </c:pt>
                <c:pt idx="59">
                  <c:v>2072</c:v>
                </c:pt>
                <c:pt idx="60">
                  <c:v>2073</c:v>
                </c:pt>
                <c:pt idx="61">
                  <c:v>2074</c:v>
                </c:pt>
                <c:pt idx="62">
                  <c:v>2075</c:v>
                </c:pt>
                <c:pt idx="63">
                  <c:v>2076</c:v>
                </c:pt>
                <c:pt idx="64">
                  <c:v>2077</c:v>
                </c:pt>
                <c:pt idx="65">
                  <c:v>2078</c:v>
                </c:pt>
                <c:pt idx="66">
                  <c:v>2079</c:v>
                </c:pt>
                <c:pt idx="67">
                  <c:v>2080</c:v>
                </c:pt>
                <c:pt idx="68">
                  <c:v>2081</c:v>
                </c:pt>
                <c:pt idx="69">
                  <c:v>2082</c:v>
                </c:pt>
                <c:pt idx="70">
                  <c:v>2083</c:v>
                </c:pt>
                <c:pt idx="71">
                  <c:v>2084</c:v>
                </c:pt>
                <c:pt idx="72">
                  <c:v>2085</c:v>
                </c:pt>
                <c:pt idx="73">
                  <c:v>2086</c:v>
                </c:pt>
                <c:pt idx="74">
                  <c:v>2087</c:v>
                </c:pt>
                <c:pt idx="75">
                  <c:v>2088</c:v>
                </c:pt>
                <c:pt idx="76">
                  <c:v>2089</c:v>
                </c:pt>
                <c:pt idx="77">
                  <c:v>2090</c:v>
                </c:pt>
                <c:pt idx="78">
                  <c:v>2091</c:v>
                </c:pt>
                <c:pt idx="79">
                  <c:v>2092</c:v>
                </c:pt>
                <c:pt idx="80">
                  <c:v>2093</c:v>
                </c:pt>
                <c:pt idx="81">
                  <c:v>2094</c:v>
                </c:pt>
                <c:pt idx="82">
                  <c:v>2095</c:v>
                </c:pt>
                <c:pt idx="83">
                  <c:v>2096</c:v>
                </c:pt>
                <c:pt idx="84">
                  <c:v>2097</c:v>
                </c:pt>
                <c:pt idx="85">
                  <c:v>2098</c:v>
                </c:pt>
                <c:pt idx="86">
                  <c:v>2099</c:v>
                </c:pt>
                <c:pt idx="87">
                  <c:v>2100</c:v>
                </c:pt>
                <c:pt idx="88">
                  <c:v>2101</c:v>
                </c:pt>
                <c:pt idx="89">
                  <c:v>2102</c:v>
                </c:pt>
                <c:pt idx="90">
                  <c:v>2103</c:v>
                </c:pt>
                <c:pt idx="91">
                  <c:v>2104</c:v>
                </c:pt>
                <c:pt idx="92">
                  <c:v>2105</c:v>
                </c:pt>
                <c:pt idx="93">
                  <c:v>2106</c:v>
                </c:pt>
                <c:pt idx="94">
                  <c:v>2107</c:v>
                </c:pt>
                <c:pt idx="95">
                  <c:v>2108</c:v>
                </c:pt>
                <c:pt idx="96">
                  <c:v>2109</c:v>
                </c:pt>
                <c:pt idx="97">
                  <c:v>2110</c:v>
                </c:pt>
                <c:pt idx="98">
                  <c:v>2111</c:v>
                </c:pt>
                <c:pt idx="99">
                  <c:v>2112</c:v>
                </c:pt>
                <c:pt idx="100">
                  <c:v>2113</c:v>
                </c:pt>
                <c:pt idx="101">
                  <c:v>2114</c:v>
                </c:pt>
                <c:pt idx="102">
                  <c:v>2115</c:v>
                </c:pt>
                <c:pt idx="103">
                  <c:v>2116</c:v>
                </c:pt>
                <c:pt idx="104">
                  <c:v>2117</c:v>
                </c:pt>
                <c:pt idx="105">
                  <c:v>2118</c:v>
                </c:pt>
                <c:pt idx="106">
                  <c:v>2119</c:v>
                </c:pt>
                <c:pt idx="107">
                  <c:v>2120</c:v>
                </c:pt>
                <c:pt idx="108">
                  <c:v>2121</c:v>
                </c:pt>
                <c:pt idx="109">
                  <c:v>2122</c:v>
                </c:pt>
                <c:pt idx="110">
                  <c:v>2123</c:v>
                </c:pt>
                <c:pt idx="111">
                  <c:v>2124</c:v>
                </c:pt>
                <c:pt idx="112">
                  <c:v>2125</c:v>
                </c:pt>
                <c:pt idx="113">
                  <c:v>2126</c:v>
                </c:pt>
                <c:pt idx="114">
                  <c:v>2127</c:v>
                </c:pt>
                <c:pt idx="115">
                  <c:v>2128</c:v>
                </c:pt>
                <c:pt idx="116">
                  <c:v>2129</c:v>
                </c:pt>
                <c:pt idx="117">
                  <c:v>2130</c:v>
                </c:pt>
                <c:pt idx="118">
                  <c:v>2131</c:v>
                </c:pt>
                <c:pt idx="119">
                  <c:v>2132</c:v>
                </c:pt>
                <c:pt idx="120">
                  <c:v>2133</c:v>
                </c:pt>
                <c:pt idx="121">
                  <c:v>2134</c:v>
                </c:pt>
                <c:pt idx="122">
                  <c:v>2135</c:v>
                </c:pt>
                <c:pt idx="123">
                  <c:v>2136</c:v>
                </c:pt>
                <c:pt idx="124">
                  <c:v>2137</c:v>
                </c:pt>
                <c:pt idx="125">
                  <c:v>2138</c:v>
                </c:pt>
                <c:pt idx="126">
                  <c:v>2139</c:v>
                </c:pt>
                <c:pt idx="127">
                  <c:v>2140</c:v>
                </c:pt>
              </c:numCache>
            </c:numRef>
          </c:cat>
          <c:val>
            <c:numRef>
              <c:f>'G09,G10'!$B$6:$DY$6</c:f>
              <c:numCache>
                <c:formatCode>0.00%</c:formatCode>
                <c:ptCount val="128"/>
                <c:pt idx="0">
                  <c:v>2.7930302558100326E-3</c:v>
                </c:pt>
                <c:pt idx="1">
                  <c:v>2.3920969431419814E-3</c:v>
                </c:pt>
                <c:pt idx="2">
                  <c:v>2.5714114759640338E-3</c:v>
                </c:pt>
                <c:pt idx="3">
                  <c:v>2.6953718193012863E-3</c:v>
                </c:pt>
                <c:pt idx="4">
                  <c:v>2.6879293756261122E-3</c:v>
                </c:pt>
                <c:pt idx="5">
                  <c:v>2.6660421212043135E-3</c:v>
                </c:pt>
                <c:pt idx="6">
                  <c:v>2.8454623613220469E-3</c:v>
                </c:pt>
                <c:pt idx="7">
                  <c:v>2.816850193410189E-3</c:v>
                </c:pt>
                <c:pt idx="8">
                  <c:v>2.7537129053237029E-3</c:v>
                </c:pt>
                <c:pt idx="9">
                  <c:v>2.7002782730202752E-3</c:v>
                </c:pt>
                <c:pt idx="10">
                  <c:v>2.6584675394906339E-3</c:v>
                </c:pt>
                <c:pt idx="11">
                  <c:v>2.6335193076720068E-3</c:v>
                </c:pt>
                <c:pt idx="12">
                  <c:v>2.6108225470115702E-3</c:v>
                </c:pt>
                <c:pt idx="13">
                  <c:v>2.4356641438618076E-3</c:v>
                </c:pt>
                <c:pt idx="14">
                  <c:v>2.2361910910199691E-3</c:v>
                </c:pt>
                <c:pt idx="15">
                  <c:v>2.1756051410495064E-3</c:v>
                </c:pt>
                <c:pt idx="16">
                  <c:v>2.1581638400362678E-3</c:v>
                </c:pt>
                <c:pt idx="17">
                  <c:v>2.1341439539313669E-3</c:v>
                </c:pt>
                <c:pt idx="18">
                  <c:v>2.1233156917524806E-3</c:v>
                </c:pt>
                <c:pt idx="19">
                  <c:v>2.1066467103732734E-3</c:v>
                </c:pt>
                <c:pt idx="20">
                  <c:v>2.086142897583446E-3</c:v>
                </c:pt>
                <c:pt idx="21">
                  <c:v>2.0606842672266086E-3</c:v>
                </c:pt>
                <c:pt idx="22">
                  <c:v>2.0521229947887969E-3</c:v>
                </c:pt>
                <c:pt idx="23">
                  <c:v>2.0406603709751795E-3</c:v>
                </c:pt>
                <c:pt idx="24">
                  <c:v>2.0250148367685059E-3</c:v>
                </c:pt>
                <c:pt idx="25">
                  <c:v>2.0009119459541056E-3</c:v>
                </c:pt>
                <c:pt idx="26">
                  <c:v>1.8751529329072347E-3</c:v>
                </c:pt>
                <c:pt idx="27">
                  <c:v>1.8254273696203518E-3</c:v>
                </c:pt>
                <c:pt idx="28">
                  <c:v>1.6893410715581676E-3</c:v>
                </c:pt>
                <c:pt idx="29">
                  <c:v>1.1587800311069834E-3</c:v>
                </c:pt>
                <c:pt idx="30">
                  <c:v>1.0436284505763553E-3</c:v>
                </c:pt>
                <c:pt idx="31">
                  <c:v>1.0149598047043942E-3</c:v>
                </c:pt>
                <c:pt idx="32">
                  <c:v>9.9004944557788428E-4</c:v>
                </c:pt>
                <c:pt idx="33">
                  <c:v>9.5997866978800696E-4</c:v>
                </c:pt>
                <c:pt idx="34">
                  <c:v>9.4072176950813294E-4</c:v>
                </c:pt>
                <c:pt idx="35">
                  <c:v>9.1719183499674322E-4</c:v>
                </c:pt>
                <c:pt idx="36">
                  <c:v>8.9223545121876278E-4</c:v>
                </c:pt>
                <c:pt idx="37">
                  <c:v>8.601680226832842E-4</c:v>
                </c:pt>
                <c:pt idx="38">
                  <c:v>8.3964118045514857E-4</c:v>
                </c:pt>
                <c:pt idx="39">
                  <c:v>8.1763031384443977E-4</c:v>
                </c:pt>
                <c:pt idx="40">
                  <c:v>7.9440022668168992E-4</c:v>
                </c:pt>
                <c:pt idx="41">
                  <c:v>6.730810552864504E-4</c:v>
                </c:pt>
                <c:pt idx="42">
                  <c:v>5.1907763810971356E-4</c:v>
                </c:pt>
                <c:pt idx="43">
                  <c:v>4.6138082655000759E-4</c:v>
                </c:pt>
                <c:pt idx="44">
                  <c:v>4.3535845191155717E-4</c:v>
                </c:pt>
                <c:pt idx="45">
                  <c:v>4.1063684002875964E-4</c:v>
                </c:pt>
                <c:pt idx="46">
                  <c:v>3.8812106970260584E-4</c:v>
                </c:pt>
                <c:pt idx="47">
                  <c:v>3.6597227380959582E-4</c:v>
                </c:pt>
                <c:pt idx="48">
                  <c:v>3.437103251416978E-4</c:v>
                </c:pt>
                <c:pt idx="49">
                  <c:v>3.2326735563703265E-4</c:v>
                </c:pt>
                <c:pt idx="50">
                  <c:v>3.0514697184920393E-4</c:v>
                </c:pt>
                <c:pt idx="51">
                  <c:v>2.8737766800696486E-4</c:v>
                </c:pt>
                <c:pt idx="52">
                  <c:v>2.6894731682989962E-4</c:v>
                </c:pt>
                <c:pt idx="53">
                  <c:v>2.5022553638765361E-4</c:v>
                </c:pt>
                <c:pt idx="54">
                  <c:v>2.3181701724839067E-4</c:v>
                </c:pt>
                <c:pt idx="55">
                  <c:v>2.1417733412591006E-4</c:v>
                </c:pt>
                <c:pt idx="56">
                  <c:v>1.9741370491610163E-4</c:v>
                </c:pt>
                <c:pt idx="57">
                  <c:v>1.8085513796736364E-4</c:v>
                </c:pt>
                <c:pt idx="58">
                  <c:v>1.6464021010691298E-4</c:v>
                </c:pt>
                <c:pt idx="59">
                  <c:v>1.4902521922095685E-4</c:v>
                </c:pt>
                <c:pt idx="60">
                  <c:v>1.3470164079366396E-4</c:v>
                </c:pt>
                <c:pt idx="61">
                  <c:v>1.2237903936831876E-4</c:v>
                </c:pt>
                <c:pt idx="62">
                  <c:v>1.1238758664838712E-4</c:v>
                </c:pt>
                <c:pt idx="63">
                  <c:v>1.045579641543116E-4</c:v>
                </c:pt>
                <c:pt idx="64">
                  <c:v>9.8502950069548952E-5</c:v>
                </c:pt>
                <c:pt idx="65">
                  <c:v>9.4141771957248062E-5</c:v>
                </c:pt>
                <c:pt idx="66">
                  <c:v>9.0437118347744746E-5</c:v>
                </c:pt>
                <c:pt idx="67">
                  <c:v>8.6890143220624355E-5</c:v>
                </c:pt>
                <c:pt idx="68">
                  <c:v>8.3457563869408587E-5</c:v>
                </c:pt>
                <c:pt idx="69">
                  <c:v>8.0119692668579446E-5</c:v>
                </c:pt>
                <c:pt idx="70">
                  <c:v>7.6872747476376143E-5</c:v>
                </c:pt>
                <c:pt idx="71">
                  <c:v>7.3715378264584093E-5</c:v>
                </c:pt>
                <c:pt idx="72">
                  <c:v>7.0644823807315018E-5</c:v>
                </c:pt>
                <c:pt idx="73">
                  <c:v>6.7597606947113984E-5</c:v>
                </c:pt>
                <c:pt idx="74">
                  <c:v>6.4502191412261421E-5</c:v>
                </c:pt>
                <c:pt idx="75">
                  <c:v>6.1404026098941175E-5</c:v>
                </c:pt>
                <c:pt idx="76">
                  <c:v>5.8312069789388793E-5</c:v>
                </c:pt>
                <c:pt idx="77">
                  <c:v>5.5212329142148818E-5</c:v>
                </c:pt>
                <c:pt idx="78">
                  <c:v>5.218087714264309E-5</c:v>
                </c:pt>
                <c:pt idx="79">
                  <c:v>4.9250492927600536E-5</c:v>
                </c:pt>
                <c:pt idx="80">
                  <c:v>4.6404272812729633E-5</c:v>
                </c:pt>
                <c:pt idx="81">
                  <c:v>4.3637114585566868E-5</c:v>
                </c:pt>
                <c:pt idx="82">
                  <c:v>4.0966331550412959E-5</c:v>
                </c:pt>
                <c:pt idx="83">
                  <c:v>3.8430405602453943E-5</c:v>
                </c:pt>
                <c:pt idx="84">
                  <c:v>3.6066387832410552E-5</c:v>
                </c:pt>
                <c:pt idx="85">
                  <c:v>3.3822440289906289E-5</c:v>
                </c:pt>
                <c:pt idx="86">
                  <c:v>3.1618752167396551E-5</c:v>
                </c:pt>
                <c:pt idx="87">
                  <c:v>2.9441768583354297E-5</c:v>
                </c:pt>
                <c:pt idx="88">
                  <c:v>2.7343974958498905E-5</c:v>
                </c:pt>
                <c:pt idx="89">
                  <c:v>2.5333196865206241E-5</c:v>
                </c:pt>
                <c:pt idx="90">
                  <c:v>2.3356891018657089E-5</c:v>
                </c:pt>
                <c:pt idx="91">
                  <c:v>2.1404666401376153E-5</c:v>
                </c:pt>
                <c:pt idx="92">
                  <c:v>1.9476268480939464E-5</c:v>
                </c:pt>
                <c:pt idx="93">
                  <c:v>1.7571134512544964E-5</c:v>
                </c:pt>
                <c:pt idx="94">
                  <c:v>1.5689034304760274E-5</c:v>
                </c:pt>
                <c:pt idx="95">
                  <c:v>1.3830032176941926E-5</c:v>
                </c:pt>
                <c:pt idx="96">
                  <c:v>1.1993883433053266E-5</c:v>
                </c:pt>
                <c:pt idx="97">
                  <c:v>1.0231689710045863E-5</c:v>
                </c:pt>
                <c:pt idx="98">
                  <c:v>8.6460435507087376E-6</c:v>
                </c:pt>
                <c:pt idx="99">
                  <c:v>7.3148342680311971E-6</c:v>
                </c:pt>
                <c:pt idx="100">
                  <c:v>6.1926254473882785E-6</c:v>
                </c:pt>
                <c:pt idx="101">
                  <c:v>5.0696476358517795E-6</c:v>
                </c:pt>
                <c:pt idx="102">
                  <c:v>3.84567241408767E-6</c:v>
                </c:pt>
                <c:pt idx="103">
                  <c:v>2.7122214854957976E-6</c:v>
                </c:pt>
                <c:pt idx="104">
                  <c:v>1.9057912489157316E-6</c:v>
                </c:pt>
                <c:pt idx="105">
                  <c:v>1.4981936884465421E-6</c:v>
                </c:pt>
                <c:pt idx="106">
                  <c:v>1.3723894050315877E-6</c:v>
                </c:pt>
                <c:pt idx="107">
                  <c:v>1.3458270294494583E-6</c:v>
                </c:pt>
                <c:pt idx="108">
                  <c:v>1.371026055582411E-6</c:v>
                </c:pt>
                <c:pt idx="109">
                  <c:v>1.3967305677133791E-6</c:v>
                </c:pt>
                <c:pt idx="110">
                  <c:v>1.4229507176701672E-6</c:v>
                </c:pt>
                <c:pt idx="111">
                  <c:v>1.4496968614929543E-6</c:v>
                </c:pt>
                <c:pt idx="112">
                  <c:v>1.4769795635500326E-6</c:v>
                </c:pt>
                <c:pt idx="113">
                  <c:v>1.5048096007360956E-6</c:v>
                </c:pt>
                <c:pt idx="114">
                  <c:v>1.5331979667545209E-6</c:v>
                </c:pt>
                <c:pt idx="115">
                  <c:v>1.5621558764851308E-6</c:v>
                </c:pt>
                <c:pt idx="116">
                  <c:v>1.59169477043888E-6</c:v>
                </c:pt>
                <c:pt idx="117">
                  <c:v>1.6218263193009571E-6</c:v>
                </c:pt>
                <c:pt idx="118">
                  <c:v>1.6525624285637332E-6</c:v>
                </c:pt>
                <c:pt idx="119">
                  <c:v>1.6839152432510451E-6</c:v>
                </c:pt>
                <c:pt idx="120">
                  <c:v>1.7158971527352445E-6</c:v>
                </c:pt>
                <c:pt idx="121">
                  <c:v>1.7485207956484804E-6</c:v>
                </c:pt>
                <c:pt idx="122">
                  <c:v>1.7817990648896538E-6</c:v>
                </c:pt>
                <c:pt idx="123">
                  <c:v>1.8157451127284896E-6</c:v>
                </c:pt>
                <c:pt idx="124">
                  <c:v>1.8503723560081529E-6</c:v>
                </c:pt>
                <c:pt idx="125">
                  <c:v>1.8856944814478551E-6</c:v>
                </c:pt>
                <c:pt idx="126">
                  <c:v>1.9217254510468518E-6</c:v>
                </c:pt>
                <c:pt idx="127">
                  <c:v>1.875824130150882E-6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'G09,G10'!$EA$7</c:f>
              <c:strCache>
                <c:ptCount val="1"/>
                <c:pt idx="0">
                  <c:v>výdavky - aktualizácia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'G09,G10'!$B$5:$DY$5</c:f>
              <c:numCache>
                <c:formatCode>General</c:formatCode>
                <c:ptCount val="1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  <c:pt idx="51">
                  <c:v>2064</c:v>
                </c:pt>
                <c:pt idx="52">
                  <c:v>2065</c:v>
                </c:pt>
                <c:pt idx="53">
                  <c:v>2066</c:v>
                </c:pt>
                <c:pt idx="54">
                  <c:v>2067</c:v>
                </c:pt>
                <c:pt idx="55">
                  <c:v>2068</c:v>
                </c:pt>
                <c:pt idx="56">
                  <c:v>2069</c:v>
                </c:pt>
                <c:pt idx="57">
                  <c:v>2070</c:v>
                </c:pt>
                <c:pt idx="58">
                  <c:v>2071</c:v>
                </c:pt>
                <c:pt idx="59">
                  <c:v>2072</c:v>
                </c:pt>
                <c:pt idx="60">
                  <c:v>2073</c:v>
                </c:pt>
                <c:pt idx="61">
                  <c:v>2074</c:v>
                </c:pt>
                <c:pt idx="62">
                  <c:v>2075</c:v>
                </c:pt>
                <c:pt idx="63">
                  <c:v>2076</c:v>
                </c:pt>
                <c:pt idx="64">
                  <c:v>2077</c:v>
                </c:pt>
                <c:pt idx="65">
                  <c:v>2078</c:v>
                </c:pt>
                <c:pt idx="66">
                  <c:v>2079</c:v>
                </c:pt>
                <c:pt idx="67">
                  <c:v>2080</c:v>
                </c:pt>
                <c:pt idx="68">
                  <c:v>2081</c:v>
                </c:pt>
                <c:pt idx="69">
                  <c:v>2082</c:v>
                </c:pt>
                <c:pt idx="70">
                  <c:v>2083</c:v>
                </c:pt>
                <c:pt idx="71">
                  <c:v>2084</c:v>
                </c:pt>
                <c:pt idx="72">
                  <c:v>2085</c:v>
                </c:pt>
                <c:pt idx="73">
                  <c:v>2086</c:v>
                </c:pt>
                <c:pt idx="74">
                  <c:v>2087</c:v>
                </c:pt>
                <c:pt idx="75">
                  <c:v>2088</c:v>
                </c:pt>
                <c:pt idx="76">
                  <c:v>2089</c:v>
                </c:pt>
                <c:pt idx="77">
                  <c:v>2090</c:v>
                </c:pt>
                <c:pt idx="78">
                  <c:v>2091</c:v>
                </c:pt>
                <c:pt idx="79">
                  <c:v>2092</c:v>
                </c:pt>
                <c:pt idx="80">
                  <c:v>2093</c:v>
                </c:pt>
                <c:pt idx="81">
                  <c:v>2094</c:v>
                </c:pt>
                <c:pt idx="82">
                  <c:v>2095</c:v>
                </c:pt>
                <c:pt idx="83">
                  <c:v>2096</c:v>
                </c:pt>
                <c:pt idx="84">
                  <c:v>2097</c:v>
                </c:pt>
                <c:pt idx="85">
                  <c:v>2098</c:v>
                </c:pt>
                <c:pt idx="86">
                  <c:v>2099</c:v>
                </c:pt>
                <c:pt idx="87">
                  <c:v>2100</c:v>
                </c:pt>
                <c:pt idx="88">
                  <c:v>2101</c:v>
                </c:pt>
                <c:pt idx="89">
                  <c:v>2102</c:v>
                </c:pt>
                <c:pt idx="90">
                  <c:v>2103</c:v>
                </c:pt>
                <c:pt idx="91">
                  <c:v>2104</c:v>
                </c:pt>
                <c:pt idx="92">
                  <c:v>2105</c:v>
                </c:pt>
                <c:pt idx="93">
                  <c:v>2106</c:v>
                </c:pt>
                <c:pt idx="94">
                  <c:v>2107</c:v>
                </c:pt>
                <c:pt idx="95">
                  <c:v>2108</c:v>
                </c:pt>
                <c:pt idx="96">
                  <c:v>2109</c:v>
                </c:pt>
                <c:pt idx="97">
                  <c:v>2110</c:v>
                </c:pt>
                <c:pt idx="98">
                  <c:v>2111</c:v>
                </c:pt>
                <c:pt idx="99">
                  <c:v>2112</c:v>
                </c:pt>
                <c:pt idx="100">
                  <c:v>2113</c:v>
                </c:pt>
                <c:pt idx="101">
                  <c:v>2114</c:v>
                </c:pt>
                <c:pt idx="102">
                  <c:v>2115</c:v>
                </c:pt>
                <c:pt idx="103">
                  <c:v>2116</c:v>
                </c:pt>
                <c:pt idx="104">
                  <c:v>2117</c:v>
                </c:pt>
                <c:pt idx="105">
                  <c:v>2118</c:v>
                </c:pt>
                <c:pt idx="106">
                  <c:v>2119</c:v>
                </c:pt>
                <c:pt idx="107">
                  <c:v>2120</c:v>
                </c:pt>
                <c:pt idx="108">
                  <c:v>2121</c:v>
                </c:pt>
                <c:pt idx="109">
                  <c:v>2122</c:v>
                </c:pt>
                <c:pt idx="110">
                  <c:v>2123</c:v>
                </c:pt>
                <c:pt idx="111">
                  <c:v>2124</c:v>
                </c:pt>
                <c:pt idx="112">
                  <c:v>2125</c:v>
                </c:pt>
                <c:pt idx="113">
                  <c:v>2126</c:v>
                </c:pt>
                <c:pt idx="114">
                  <c:v>2127</c:v>
                </c:pt>
                <c:pt idx="115">
                  <c:v>2128</c:v>
                </c:pt>
                <c:pt idx="116">
                  <c:v>2129</c:v>
                </c:pt>
                <c:pt idx="117">
                  <c:v>2130</c:v>
                </c:pt>
                <c:pt idx="118">
                  <c:v>2131</c:v>
                </c:pt>
                <c:pt idx="119">
                  <c:v>2132</c:v>
                </c:pt>
                <c:pt idx="120">
                  <c:v>2133</c:v>
                </c:pt>
                <c:pt idx="121">
                  <c:v>2134</c:v>
                </c:pt>
                <c:pt idx="122">
                  <c:v>2135</c:v>
                </c:pt>
                <c:pt idx="123">
                  <c:v>2136</c:v>
                </c:pt>
                <c:pt idx="124">
                  <c:v>2137</c:v>
                </c:pt>
                <c:pt idx="125">
                  <c:v>2138</c:v>
                </c:pt>
                <c:pt idx="126">
                  <c:v>2139</c:v>
                </c:pt>
                <c:pt idx="127">
                  <c:v>2140</c:v>
                </c:pt>
              </c:numCache>
            </c:numRef>
          </c:cat>
          <c:val>
            <c:numRef>
              <c:f>'G09,G10'!$B$7:$DY$7</c:f>
              <c:numCache>
                <c:formatCode>0.00%</c:formatCode>
                <c:ptCount val="128"/>
                <c:pt idx="0">
                  <c:v>8.3160594841297231E-4</c:v>
                </c:pt>
                <c:pt idx="1">
                  <c:v>7.9139020090361416E-4</c:v>
                </c:pt>
                <c:pt idx="2">
                  <c:v>9.1510037058904281E-4</c:v>
                </c:pt>
                <c:pt idx="3">
                  <c:v>9.3558861821209111E-4</c:v>
                </c:pt>
                <c:pt idx="4">
                  <c:v>9.3422339738897945E-4</c:v>
                </c:pt>
                <c:pt idx="5">
                  <c:v>9.058224194495218E-4</c:v>
                </c:pt>
                <c:pt idx="6">
                  <c:v>7.5455264306754487E-4</c:v>
                </c:pt>
                <c:pt idx="7">
                  <c:v>7.2119095181211634E-4</c:v>
                </c:pt>
                <c:pt idx="8">
                  <c:v>6.969533043729891E-4</c:v>
                </c:pt>
                <c:pt idx="9">
                  <c:v>6.8920366345039466E-4</c:v>
                </c:pt>
                <c:pt idx="10">
                  <c:v>6.7873955377331012E-4</c:v>
                </c:pt>
                <c:pt idx="11">
                  <c:v>6.8664206281581603E-4</c:v>
                </c:pt>
                <c:pt idx="12">
                  <c:v>6.8781642588124331E-4</c:v>
                </c:pt>
                <c:pt idx="13">
                  <c:v>6.5709628835264669E-4</c:v>
                </c:pt>
                <c:pt idx="14">
                  <c:v>6.6508181460936031E-4</c:v>
                </c:pt>
                <c:pt idx="15">
                  <c:v>6.8675860027123852E-4</c:v>
                </c:pt>
                <c:pt idx="16">
                  <c:v>6.9854477488576617E-4</c:v>
                </c:pt>
                <c:pt idx="17">
                  <c:v>7.5604756910395616E-4</c:v>
                </c:pt>
                <c:pt idx="18">
                  <c:v>9.8759710837229074E-4</c:v>
                </c:pt>
                <c:pt idx="19">
                  <c:v>1.0727111199472386E-3</c:v>
                </c:pt>
                <c:pt idx="20">
                  <c:v>1.0942788190095405E-3</c:v>
                </c:pt>
                <c:pt idx="21">
                  <c:v>8.6222973476807933E-4</c:v>
                </c:pt>
                <c:pt idx="22">
                  <c:v>9.0414808203754886E-4</c:v>
                </c:pt>
                <c:pt idx="23">
                  <c:v>9.9982209139869919E-4</c:v>
                </c:pt>
                <c:pt idx="24">
                  <c:v>1.0567014986705492E-3</c:v>
                </c:pt>
                <c:pt idx="25">
                  <c:v>1.0560331982871934E-3</c:v>
                </c:pt>
                <c:pt idx="26">
                  <c:v>1.0143930454533801E-3</c:v>
                </c:pt>
                <c:pt idx="27">
                  <c:v>9.8056112467512289E-4</c:v>
                </c:pt>
                <c:pt idx="28">
                  <c:v>1.0316782837538783E-3</c:v>
                </c:pt>
                <c:pt idx="29">
                  <c:v>1.0210273869488782E-3</c:v>
                </c:pt>
                <c:pt idx="30">
                  <c:v>1.0779507980824964E-3</c:v>
                </c:pt>
                <c:pt idx="31">
                  <c:v>1.023960772480537E-3</c:v>
                </c:pt>
                <c:pt idx="32">
                  <c:v>9.9835236909547737E-4</c:v>
                </c:pt>
                <c:pt idx="33">
                  <c:v>9.023178711391501E-4</c:v>
                </c:pt>
                <c:pt idx="34">
                  <c:v>1.1021103529629244E-3</c:v>
                </c:pt>
                <c:pt idx="35">
                  <c:v>1.0530390760855237E-3</c:v>
                </c:pt>
                <c:pt idx="36">
                  <c:v>1.0456828200996026E-3</c:v>
                </c:pt>
                <c:pt idx="37">
                  <c:v>1.0653260009451508E-3</c:v>
                </c:pt>
                <c:pt idx="38">
                  <c:v>1.051981986777266E-3</c:v>
                </c:pt>
                <c:pt idx="39">
                  <c:v>1.0064708052175604E-3</c:v>
                </c:pt>
                <c:pt idx="40">
                  <c:v>9.7973522918928997E-4</c:v>
                </c:pt>
                <c:pt idx="41">
                  <c:v>9.3361417590981073E-4</c:v>
                </c:pt>
                <c:pt idx="42">
                  <c:v>9.5485085375533122E-4</c:v>
                </c:pt>
                <c:pt idx="43">
                  <c:v>9.0847174657804537E-4</c:v>
                </c:pt>
                <c:pt idx="44">
                  <c:v>9.1481500305282332E-4</c:v>
                </c:pt>
                <c:pt idx="45">
                  <c:v>8.1348325456864106E-4</c:v>
                </c:pt>
                <c:pt idx="46">
                  <c:v>7.5442506689083193E-4</c:v>
                </c:pt>
                <c:pt idx="47">
                  <c:v>7.8128871872896544E-4</c:v>
                </c:pt>
                <c:pt idx="48">
                  <c:v>7.6646500018751182E-4</c:v>
                </c:pt>
                <c:pt idx="49">
                  <c:v>6.5536459429409752E-4</c:v>
                </c:pt>
                <c:pt idx="50">
                  <c:v>6.0178766003754481E-4</c:v>
                </c:pt>
                <c:pt idx="51">
                  <c:v>6.3157982649970489E-4</c:v>
                </c:pt>
                <c:pt idx="52">
                  <c:v>6.520471133721089E-4</c:v>
                </c:pt>
                <c:pt idx="53">
                  <c:v>6.5550147577536264E-4</c:v>
                </c:pt>
                <c:pt idx="54">
                  <c:v>6.3271173709627811E-4</c:v>
                </c:pt>
                <c:pt idx="55">
                  <c:v>6.0310138543502383E-4</c:v>
                </c:pt>
                <c:pt idx="56">
                  <c:v>5.7240857255702517E-4</c:v>
                </c:pt>
                <c:pt idx="57">
                  <c:v>5.9012814117906083E-4</c:v>
                </c:pt>
                <c:pt idx="58">
                  <c:v>5.5102590397489344E-4</c:v>
                </c:pt>
                <c:pt idx="59">
                  <c:v>5.4887817531493134E-4</c:v>
                </c:pt>
                <c:pt idx="60">
                  <c:v>4.6183746688446446E-4</c:v>
                </c:pt>
                <c:pt idx="61">
                  <c:v>4.067731812849922E-4</c:v>
                </c:pt>
                <c:pt idx="62">
                  <c:v>2.9701231123717604E-4</c:v>
                </c:pt>
                <c:pt idx="63">
                  <c:v>2.5197392653265399E-4</c:v>
                </c:pt>
                <c:pt idx="64">
                  <c:v>1.7121057831638202E-4</c:v>
                </c:pt>
                <c:pt idx="65">
                  <c:v>1.3067890542064033E-4</c:v>
                </c:pt>
                <c:pt idx="66">
                  <c:v>1.2429819721076682E-4</c:v>
                </c:pt>
                <c:pt idx="67">
                  <c:v>1.1988054614875924E-4</c:v>
                </c:pt>
                <c:pt idx="68">
                  <c:v>1.1667381593834179E-4</c:v>
                </c:pt>
                <c:pt idx="69">
                  <c:v>1.1369489311518067E-4</c:v>
                </c:pt>
                <c:pt idx="70">
                  <c:v>1.1064505440136915E-4</c:v>
                </c:pt>
                <c:pt idx="71">
                  <c:v>1.0771740327889667E-4</c:v>
                </c:pt>
                <c:pt idx="72">
                  <c:v>1.0496143843143637E-4</c:v>
                </c:pt>
                <c:pt idx="73">
                  <c:v>1.0654469234858698E-4</c:v>
                </c:pt>
                <c:pt idx="74">
                  <c:v>1.0887050218116902E-4</c:v>
                </c:pt>
                <c:pt idx="75">
                  <c:v>1.0723755522070661E-4</c:v>
                </c:pt>
                <c:pt idx="76">
                  <c:v>1.0881301312589556E-4</c:v>
                </c:pt>
                <c:pt idx="77">
                  <c:v>1.0826438292830063E-4</c:v>
                </c:pt>
                <c:pt idx="78">
                  <c:v>1.0439422231540468E-4</c:v>
                </c:pt>
                <c:pt idx="79">
                  <c:v>1.0141762546553728E-4</c:v>
                </c:pt>
                <c:pt idx="80">
                  <c:v>9.8755458573920548E-5</c:v>
                </c:pt>
                <c:pt idx="81">
                  <c:v>9.6136987844524865E-5</c:v>
                </c:pt>
                <c:pt idx="82">
                  <c:v>9.2239205358215251E-5</c:v>
                </c:pt>
                <c:pt idx="83">
                  <c:v>8.6845269207721287E-5</c:v>
                </c:pt>
                <c:pt idx="84">
                  <c:v>8.0261210742462255E-5</c:v>
                </c:pt>
                <c:pt idx="85">
                  <c:v>7.8475878508309959E-5</c:v>
                </c:pt>
                <c:pt idx="86">
                  <c:v>7.7664649381107962E-5</c:v>
                </c:pt>
                <c:pt idx="87">
                  <c:v>7.6861658160564156E-5</c:v>
                </c:pt>
                <c:pt idx="88">
                  <c:v>7.2430668215911446E-5</c:v>
                </c:pt>
                <c:pt idx="89">
                  <c:v>7.0975898006808743E-5</c:v>
                </c:pt>
                <c:pt idx="90">
                  <c:v>7.0241835275900984E-5</c:v>
                </c:pt>
                <c:pt idx="91">
                  <c:v>6.9515227801707742E-5</c:v>
                </c:pt>
                <c:pt idx="92">
                  <c:v>6.8796000172837029E-5</c:v>
                </c:pt>
                <c:pt idx="93">
                  <c:v>6.8202038563057785E-5</c:v>
                </c:pt>
                <c:pt idx="94">
                  <c:v>6.7519046534743535E-5</c:v>
                </c:pt>
                <c:pt idx="95">
                  <c:v>6.6820097063883583E-5</c:v>
                </c:pt>
                <c:pt idx="96">
                  <c:v>6.612824777419137E-5</c:v>
                </c:pt>
                <c:pt idx="97">
                  <c:v>6.1809457438667231E-5</c:v>
                </c:pt>
                <c:pt idx="98">
                  <c:v>5.3834607832605415E-5</c:v>
                </c:pt>
                <c:pt idx="99">
                  <c:v>4.3888231568016828E-5</c:v>
                </c:pt>
                <c:pt idx="100">
                  <c:v>3.8939020087810729E-5</c:v>
                </c:pt>
                <c:pt idx="101">
                  <c:v>4.39343203865721E-5</c:v>
                </c:pt>
                <c:pt idx="102">
                  <c:v>4.637273162741628E-5</c:v>
                </c:pt>
                <c:pt idx="103">
                  <c:v>3.7752275751751938E-5</c:v>
                </c:pt>
                <c:pt idx="104">
                  <c:v>2.31125874127258E-5</c:v>
                </c:pt>
                <c:pt idx="105">
                  <c:v>9.1837357990879252E-6</c:v>
                </c:pt>
                <c:pt idx="106">
                  <c:v>2.790026855950327E-6</c:v>
                </c:pt>
                <c:pt idx="107">
                  <c:v>1.9625743695765814E-6</c:v>
                </c:pt>
                <c:pt idx="108">
                  <c:v>2.001808681823552E-6</c:v>
                </c:pt>
                <c:pt idx="109">
                  <c:v>2.0418276953702168E-6</c:v>
                </c:pt>
                <c:pt idx="110">
                  <c:v>2.0826471046636456E-6</c:v>
                </c:pt>
                <c:pt idx="111">
                  <c:v>2.1242829180516133E-6</c:v>
                </c:pt>
                <c:pt idx="112">
                  <c:v>2.1667514640609172E-6</c:v>
                </c:pt>
                <c:pt idx="113">
                  <c:v>2.2100693978012865E-6</c:v>
                </c:pt>
                <c:pt idx="114">
                  <c:v>2.254253707497349E-6</c:v>
                </c:pt>
                <c:pt idx="115">
                  <c:v>2.2993217211512514E-6</c:v>
                </c:pt>
                <c:pt idx="116">
                  <c:v>2.3452911133385164E-6</c:v>
                </c:pt>
                <c:pt idx="117">
                  <c:v>2.3921799121398203E-6</c:v>
                </c:pt>
                <c:pt idx="118">
                  <c:v>2.4400065062113835E-6</c:v>
                </c:pt>
                <c:pt idx="119">
                  <c:v>2.4887896519967719E-6</c:v>
                </c:pt>
                <c:pt idx="120">
                  <c:v>2.538548481082899E-6</c:v>
                </c:pt>
                <c:pt idx="121">
                  <c:v>2.589302507703143E-6</c:v>
                </c:pt>
                <c:pt idx="122">
                  <c:v>2.6410716363904877E-6</c:v>
                </c:pt>
                <c:pt idx="123">
                  <c:v>2.6938761697837075E-6</c:v>
                </c:pt>
                <c:pt idx="124">
                  <c:v>2.7477368165896333E-6</c:v>
                </c:pt>
                <c:pt idx="125">
                  <c:v>2.802674699704621E-6</c:v>
                </c:pt>
                <c:pt idx="126">
                  <c:v>2.8587113644984128E-6</c:v>
                </c:pt>
                <c:pt idx="127">
                  <c:v>2.915042233489213E-6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'G09,G10'!$EA$8</c:f>
              <c:strCache>
                <c:ptCount val="1"/>
                <c:pt idx="0">
                  <c:v>príjmy - správa apríl 2013</c:v>
                </c:pt>
              </c:strCache>
            </c:strRef>
          </c:tx>
          <c:spPr>
            <a:ln w="22225">
              <a:solidFill>
                <a:srgbClr val="13B5EA"/>
              </a:solidFill>
              <a:prstDash val="sysDash"/>
            </a:ln>
          </c:spPr>
          <c:marker>
            <c:symbol val="none"/>
          </c:marker>
          <c:cat>
            <c:numRef>
              <c:f>'G09,G10'!$B$5:$DY$5</c:f>
              <c:numCache>
                <c:formatCode>General</c:formatCode>
                <c:ptCount val="1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  <c:pt idx="51">
                  <c:v>2064</c:v>
                </c:pt>
                <c:pt idx="52">
                  <c:v>2065</c:v>
                </c:pt>
                <c:pt idx="53">
                  <c:v>2066</c:v>
                </c:pt>
                <c:pt idx="54">
                  <c:v>2067</c:v>
                </c:pt>
                <c:pt idx="55">
                  <c:v>2068</c:v>
                </c:pt>
                <c:pt idx="56">
                  <c:v>2069</c:v>
                </c:pt>
                <c:pt idx="57">
                  <c:v>2070</c:v>
                </c:pt>
                <c:pt idx="58">
                  <c:v>2071</c:v>
                </c:pt>
                <c:pt idx="59">
                  <c:v>2072</c:v>
                </c:pt>
                <c:pt idx="60">
                  <c:v>2073</c:v>
                </c:pt>
                <c:pt idx="61">
                  <c:v>2074</c:v>
                </c:pt>
                <c:pt idx="62">
                  <c:v>2075</c:v>
                </c:pt>
                <c:pt idx="63">
                  <c:v>2076</c:v>
                </c:pt>
                <c:pt idx="64">
                  <c:v>2077</c:v>
                </c:pt>
                <c:pt idx="65">
                  <c:v>2078</c:v>
                </c:pt>
                <c:pt idx="66">
                  <c:v>2079</c:v>
                </c:pt>
                <c:pt idx="67">
                  <c:v>2080</c:v>
                </c:pt>
                <c:pt idx="68">
                  <c:v>2081</c:v>
                </c:pt>
                <c:pt idx="69">
                  <c:v>2082</c:v>
                </c:pt>
                <c:pt idx="70">
                  <c:v>2083</c:v>
                </c:pt>
                <c:pt idx="71">
                  <c:v>2084</c:v>
                </c:pt>
                <c:pt idx="72">
                  <c:v>2085</c:v>
                </c:pt>
                <c:pt idx="73">
                  <c:v>2086</c:v>
                </c:pt>
                <c:pt idx="74">
                  <c:v>2087</c:v>
                </c:pt>
                <c:pt idx="75">
                  <c:v>2088</c:v>
                </c:pt>
                <c:pt idx="76">
                  <c:v>2089</c:v>
                </c:pt>
                <c:pt idx="77">
                  <c:v>2090</c:v>
                </c:pt>
                <c:pt idx="78">
                  <c:v>2091</c:v>
                </c:pt>
                <c:pt idx="79">
                  <c:v>2092</c:v>
                </c:pt>
                <c:pt idx="80">
                  <c:v>2093</c:v>
                </c:pt>
                <c:pt idx="81">
                  <c:v>2094</c:v>
                </c:pt>
                <c:pt idx="82">
                  <c:v>2095</c:v>
                </c:pt>
                <c:pt idx="83">
                  <c:v>2096</c:v>
                </c:pt>
                <c:pt idx="84">
                  <c:v>2097</c:v>
                </c:pt>
                <c:pt idx="85">
                  <c:v>2098</c:v>
                </c:pt>
                <c:pt idx="86">
                  <c:v>2099</c:v>
                </c:pt>
                <c:pt idx="87">
                  <c:v>2100</c:v>
                </c:pt>
                <c:pt idx="88">
                  <c:v>2101</c:v>
                </c:pt>
                <c:pt idx="89">
                  <c:v>2102</c:v>
                </c:pt>
                <c:pt idx="90">
                  <c:v>2103</c:v>
                </c:pt>
                <c:pt idx="91">
                  <c:v>2104</c:v>
                </c:pt>
                <c:pt idx="92">
                  <c:v>2105</c:v>
                </c:pt>
                <c:pt idx="93">
                  <c:v>2106</c:v>
                </c:pt>
                <c:pt idx="94">
                  <c:v>2107</c:v>
                </c:pt>
                <c:pt idx="95">
                  <c:v>2108</c:v>
                </c:pt>
                <c:pt idx="96">
                  <c:v>2109</c:v>
                </c:pt>
                <c:pt idx="97">
                  <c:v>2110</c:v>
                </c:pt>
                <c:pt idx="98">
                  <c:v>2111</c:v>
                </c:pt>
                <c:pt idx="99">
                  <c:v>2112</c:v>
                </c:pt>
                <c:pt idx="100">
                  <c:v>2113</c:v>
                </c:pt>
                <c:pt idx="101">
                  <c:v>2114</c:v>
                </c:pt>
                <c:pt idx="102">
                  <c:v>2115</c:v>
                </c:pt>
                <c:pt idx="103">
                  <c:v>2116</c:v>
                </c:pt>
                <c:pt idx="104">
                  <c:v>2117</c:v>
                </c:pt>
                <c:pt idx="105">
                  <c:v>2118</c:v>
                </c:pt>
                <c:pt idx="106">
                  <c:v>2119</c:v>
                </c:pt>
                <c:pt idx="107">
                  <c:v>2120</c:v>
                </c:pt>
                <c:pt idx="108">
                  <c:v>2121</c:v>
                </c:pt>
                <c:pt idx="109">
                  <c:v>2122</c:v>
                </c:pt>
                <c:pt idx="110">
                  <c:v>2123</c:v>
                </c:pt>
                <c:pt idx="111">
                  <c:v>2124</c:v>
                </c:pt>
                <c:pt idx="112">
                  <c:v>2125</c:v>
                </c:pt>
                <c:pt idx="113">
                  <c:v>2126</c:v>
                </c:pt>
                <c:pt idx="114">
                  <c:v>2127</c:v>
                </c:pt>
                <c:pt idx="115">
                  <c:v>2128</c:v>
                </c:pt>
                <c:pt idx="116">
                  <c:v>2129</c:v>
                </c:pt>
                <c:pt idx="117">
                  <c:v>2130</c:v>
                </c:pt>
                <c:pt idx="118">
                  <c:v>2131</c:v>
                </c:pt>
                <c:pt idx="119">
                  <c:v>2132</c:v>
                </c:pt>
                <c:pt idx="120">
                  <c:v>2133</c:v>
                </c:pt>
                <c:pt idx="121">
                  <c:v>2134</c:v>
                </c:pt>
                <c:pt idx="122">
                  <c:v>2135</c:v>
                </c:pt>
                <c:pt idx="123">
                  <c:v>2136</c:v>
                </c:pt>
                <c:pt idx="124">
                  <c:v>2137</c:v>
                </c:pt>
                <c:pt idx="125">
                  <c:v>2138</c:v>
                </c:pt>
                <c:pt idx="126">
                  <c:v>2139</c:v>
                </c:pt>
                <c:pt idx="127">
                  <c:v>2140</c:v>
                </c:pt>
              </c:numCache>
            </c:numRef>
          </c:cat>
          <c:val>
            <c:numRef>
              <c:f>'G09,G10'!$B$8:$DY$8</c:f>
              <c:numCache>
                <c:formatCode>0.00%</c:formatCode>
                <c:ptCount val="128"/>
                <c:pt idx="0">
                  <c:v>2.7221774581637674E-3</c:v>
                </c:pt>
                <c:pt idx="1">
                  <c:v>2.8646740597604308E-3</c:v>
                </c:pt>
                <c:pt idx="2">
                  <c:v>2.8371301049301455E-3</c:v>
                </c:pt>
                <c:pt idx="3">
                  <c:v>2.7958729754197758E-3</c:v>
                </c:pt>
                <c:pt idx="4">
                  <c:v>2.9374945640044839E-3</c:v>
                </c:pt>
                <c:pt idx="5">
                  <c:v>2.9253589078989395E-3</c:v>
                </c:pt>
                <c:pt idx="6">
                  <c:v>2.9324546396598231E-3</c:v>
                </c:pt>
                <c:pt idx="7">
                  <c:v>2.9153715843596379E-3</c:v>
                </c:pt>
                <c:pt idx="8">
                  <c:v>2.9286565555252091E-3</c:v>
                </c:pt>
                <c:pt idx="9">
                  <c:v>2.9195104030710173E-3</c:v>
                </c:pt>
                <c:pt idx="10">
                  <c:v>2.8975631966820696E-3</c:v>
                </c:pt>
                <c:pt idx="11">
                  <c:v>2.8764233768409091E-3</c:v>
                </c:pt>
                <c:pt idx="12">
                  <c:v>2.8616336500640739E-3</c:v>
                </c:pt>
                <c:pt idx="13">
                  <c:v>2.5795715625599553E-3</c:v>
                </c:pt>
                <c:pt idx="14">
                  <c:v>2.364193041089032E-3</c:v>
                </c:pt>
                <c:pt idx="15">
                  <c:v>2.3726722428482061E-3</c:v>
                </c:pt>
                <c:pt idx="16">
                  <c:v>2.3793778183125998E-3</c:v>
                </c:pt>
                <c:pt idx="17">
                  <c:v>2.3747035624739222E-3</c:v>
                </c:pt>
                <c:pt idx="18">
                  <c:v>2.4004940142252468E-3</c:v>
                </c:pt>
                <c:pt idx="19">
                  <c:v>2.4097566235575232E-3</c:v>
                </c:pt>
                <c:pt idx="20">
                  <c:v>2.3871033373366827E-3</c:v>
                </c:pt>
                <c:pt idx="21">
                  <c:v>2.3456947865598977E-3</c:v>
                </c:pt>
                <c:pt idx="22">
                  <c:v>2.339978945556708E-3</c:v>
                </c:pt>
                <c:pt idx="23">
                  <c:v>2.3187081215964435E-3</c:v>
                </c:pt>
                <c:pt idx="24">
                  <c:v>2.2909869148173925E-3</c:v>
                </c:pt>
                <c:pt idx="25">
                  <c:v>2.2524413174130004E-3</c:v>
                </c:pt>
                <c:pt idx="26">
                  <c:v>2.0487337158106894E-3</c:v>
                </c:pt>
                <c:pt idx="27">
                  <c:v>2.0268103025608353E-3</c:v>
                </c:pt>
                <c:pt idx="28">
                  <c:v>1.8113330750992825E-3</c:v>
                </c:pt>
                <c:pt idx="29">
                  <c:v>1.2810815311797956E-3</c:v>
                </c:pt>
                <c:pt idx="30">
                  <c:v>1.2043241826847487E-3</c:v>
                </c:pt>
                <c:pt idx="31">
                  <c:v>1.1678015391328987E-3</c:v>
                </c:pt>
                <c:pt idx="32">
                  <c:v>1.1333059528643961E-3</c:v>
                </c:pt>
                <c:pt idx="33">
                  <c:v>1.0867706941300886E-3</c:v>
                </c:pt>
                <c:pt idx="34">
                  <c:v>1.0684710369524438E-3</c:v>
                </c:pt>
                <c:pt idx="35">
                  <c:v>1.0346801295040039E-3</c:v>
                </c:pt>
                <c:pt idx="36">
                  <c:v>1.0022261627108447E-3</c:v>
                </c:pt>
                <c:pt idx="37">
                  <c:v>9.5614273305205352E-4</c:v>
                </c:pt>
                <c:pt idx="38">
                  <c:v>9.3853906619387857E-4</c:v>
                </c:pt>
                <c:pt idx="39">
                  <c:v>9.0814835259657673E-4</c:v>
                </c:pt>
                <c:pt idx="40">
                  <c:v>8.7937064638655895E-4</c:v>
                </c:pt>
                <c:pt idx="41">
                  <c:v>5.2082316413932497E-4</c:v>
                </c:pt>
                <c:pt idx="42">
                  <c:v>4.8699335650300926E-4</c:v>
                </c:pt>
                <c:pt idx="43">
                  <c:v>4.5312379976909334E-4</c:v>
                </c:pt>
                <c:pt idx="44">
                  <c:v>4.2035830173309995E-4</c:v>
                </c:pt>
                <c:pt idx="45">
                  <c:v>3.8954083576117621E-4</c:v>
                </c:pt>
                <c:pt idx="46">
                  <c:v>3.6199286253822915E-4</c:v>
                </c:pt>
                <c:pt idx="47">
                  <c:v>3.3581322182765739E-4</c:v>
                </c:pt>
                <c:pt idx="48">
                  <c:v>3.0960501059223462E-4</c:v>
                </c:pt>
                <c:pt idx="49">
                  <c:v>2.851650911181705E-4</c:v>
                </c:pt>
                <c:pt idx="50">
                  <c:v>2.6313458681732378E-4</c:v>
                </c:pt>
                <c:pt idx="51">
                  <c:v>2.415638227495204E-4</c:v>
                </c:pt>
                <c:pt idx="52">
                  <c:v>2.1936500764922233E-4</c:v>
                </c:pt>
                <c:pt idx="53">
                  <c:v>1.9697551218981316E-4</c:v>
                </c:pt>
                <c:pt idx="54">
                  <c:v>1.750653203261045E-4</c:v>
                </c:pt>
                <c:pt idx="55">
                  <c:v>1.5415089325332499E-4</c:v>
                </c:pt>
                <c:pt idx="56">
                  <c:v>1.3444619304392417E-4</c:v>
                </c:pt>
                <c:pt idx="57">
                  <c:v>1.1551430407345757E-4</c:v>
                </c:pt>
                <c:pt idx="58">
                  <c:v>9.7581291020922313E-5</c:v>
                </c:pt>
                <c:pt idx="59">
                  <c:v>8.074215651261627E-5</c:v>
                </c:pt>
                <c:pt idx="60">
                  <c:v>6.5359258801723428E-5</c:v>
                </c:pt>
                <c:pt idx="61">
                  <c:v>5.2086680570260767E-5</c:v>
                </c:pt>
                <c:pt idx="62">
                  <c:v>4.1347986430499874E-5</c:v>
                </c:pt>
                <c:pt idx="63">
                  <c:v>3.2827743320107325E-5</c:v>
                </c:pt>
                <c:pt idx="64">
                  <c:v>2.6132109855098779E-5</c:v>
                </c:pt>
                <c:pt idx="65">
                  <c:v>2.1280840292192117E-5</c:v>
                </c:pt>
                <c:pt idx="66">
                  <c:v>1.7262745423843835E-5</c:v>
                </c:pt>
                <c:pt idx="67">
                  <c:v>1.3498255384989542E-5</c:v>
                </c:pt>
                <c:pt idx="68">
                  <c:v>9.8815625065967276E-6</c:v>
                </c:pt>
                <c:pt idx="69">
                  <c:v>6.4037854406124431E-6</c:v>
                </c:pt>
                <c:pt idx="70">
                  <c:v>3.1640990851462803E-6</c:v>
                </c:pt>
                <c:pt idx="71">
                  <c:v>1.6981226521582894E-6</c:v>
                </c:pt>
                <c:pt idx="72">
                  <c:v>1.6248090076147486E-6</c:v>
                </c:pt>
                <c:pt idx="73">
                  <c:v>1.6083983963072587E-6</c:v>
                </c:pt>
                <c:pt idx="74">
                  <c:v>1.5921535325813151E-6</c:v>
                </c:pt>
                <c:pt idx="75">
                  <c:v>1.576072742382229E-6</c:v>
                </c:pt>
                <c:pt idx="76">
                  <c:v>1.5601543685633063E-6</c:v>
                </c:pt>
                <c:pt idx="77">
                  <c:v>1.5443967707150764E-6</c:v>
                </c:pt>
                <c:pt idx="78">
                  <c:v>1.5287983249962451E-6</c:v>
                </c:pt>
                <c:pt idx="79">
                  <c:v>1.5133574239663541E-6</c:v>
                </c:pt>
                <c:pt idx="80">
                  <c:v>1.4980724764201353E-6</c:v>
                </c:pt>
                <c:pt idx="81">
                  <c:v>1.4829419072235321E-6</c:v>
                </c:pt>
                <c:pt idx="82">
                  <c:v>1.4679641571513816E-6</c:v>
                </c:pt>
                <c:pt idx="83">
                  <c:v>1.4531376827267337E-6</c:v>
                </c:pt>
                <c:pt idx="84">
                  <c:v>1.4384609560617935E-6</c:v>
                </c:pt>
                <c:pt idx="85">
                  <c:v>1.4239324647004707E-6</c:v>
                </c:pt>
                <c:pt idx="86">
                  <c:v>1.4095507114625201E-6</c:v>
                </c:pt>
                <c:pt idx="87">
                  <c:v>1.3953142142892528E-6</c:v>
                </c:pt>
                <c:pt idx="88">
                  <c:v>1.3812215060908099E-6</c:v>
                </c:pt>
                <c:pt idx="89">
                  <c:v>1.3672711345949766E-6</c:v>
                </c:pt>
                <c:pt idx="90">
                  <c:v>1.3534616621975242E-6</c:v>
                </c:pt>
                <c:pt idx="91">
                  <c:v>1.3397916658140607E-6</c:v>
                </c:pt>
                <c:pt idx="92">
                  <c:v>1.3262597367333837E-6</c:v>
                </c:pt>
                <c:pt idx="93">
                  <c:v>1.3128644804723069E-6</c:v>
                </c:pt>
                <c:pt idx="94">
                  <c:v>1.299604516631961E-6</c:v>
                </c:pt>
                <c:pt idx="95">
                  <c:v>1.2864784787555379E-6</c:v>
                </c:pt>
                <c:pt idx="96">
                  <c:v>1.2734850141874774E-6</c:v>
                </c:pt>
                <c:pt idx="97">
                  <c:v>1.2606227839340749E-6</c:v>
                </c:pt>
                <c:pt idx="98">
                  <c:v>1.2478904625254944E-6</c:v>
                </c:pt>
                <c:pt idx="99">
                  <c:v>1.2352867378791792E-6</c:v>
                </c:pt>
                <c:pt idx="100">
                  <c:v>1.2228103111646382E-6</c:v>
                </c:pt>
                <c:pt idx="101">
                  <c:v>1.2104598966695996E-6</c:v>
                </c:pt>
                <c:pt idx="102">
                  <c:v>1.1982342216675208E-6</c:v>
                </c:pt>
                <c:pt idx="103">
                  <c:v>1.1861320262864251E-6</c:v>
                </c:pt>
                <c:pt idx="104">
                  <c:v>1.1741520633790756E-6</c:v>
                </c:pt>
                <c:pt idx="105">
                  <c:v>1.1622930983944544E-6</c:v>
                </c:pt>
                <c:pt idx="106">
                  <c:v>1.1505539092505378E-6</c:v>
                </c:pt>
                <c:pt idx="107">
                  <c:v>1.1389332862083617E-6</c:v>
                </c:pt>
                <c:pt idx="108">
                  <c:v>1.1274300317473558E-6</c:v>
                </c:pt>
                <c:pt idx="109">
                  <c:v>1.116042960441936E-6</c:v>
                </c:pt>
                <c:pt idx="110">
                  <c:v>1.1047708988393488E-6</c:v>
                </c:pt>
                <c:pt idx="111">
                  <c:v>1.0936126853387394E-6</c:v>
                </c:pt>
                <c:pt idx="112">
                  <c:v>1.0825671700714527E-6</c:v>
                </c:pt>
                <c:pt idx="113">
                  <c:v>1.071633214782534E-6</c:v>
                </c:pt>
                <c:pt idx="114">
                  <c:v>1.0608096927134337E-6</c:v>
                </c:pt>
                <c:pt idx="115">
                  <c:v>1.0500954884858895E-6</c:v>
                </c:pt>
                <c:pt idx="116">
                  <c:v>1.0394894979869889E-6</c:v>
                </c:pt>
                <c:pt idx="117">
                  <c:v>1.0289906282553858E-6</c:v>
                </c:pt>
                <c:pt idx="118">
                  <c:v>1.0185977973686728E-6</c:v>
                </c:pt>
                <c:pt idx="119">
                  <c:v>1.0083099343318834E-6</c:v>
                </c:pt>
                <c:pt idx="120">
                  <c:v>9.9812597896712827E-7</c:v>
                </c:pt>
                <c:pt idx="121">
                  <c:v>9.8804488180434055E-7</c:v>
                </c:pt>
                <c:pt idx="122">
                  <c:v>9.7806560397312741E-7</c:v>
                </c:pt>
                <c:pt idx="123">
                  <c:v>9.6818711709571246E-7</c:v>
                </c:pt>
                <c:pt idx="124">
                  <c:v>9.5840840318096043E-7</c:v>
                </c:pt>
                <c:pt idx="125">
                  <c:v>9.4872845451947186E-7</c:v>
                </c:pt>
                <c:pt idx="126">
                  <c:v>9.3914627357973812E-7</c:v>
                </c:pt>
                <c:pt idx="127">
                  <c:v>9.2966087290534165E-7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'G09,G10'!$EA$9</c:f>
              <c:strCache>
                <c:ptCount val="1"/>
                <c:pt idx="0">
                  <c:v>výdavky - správa apríl 2013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'G09,G10'!$B$5:$DY$5</c:f>
              <c:numCache>
                <c:formatCode>General</c:formatCode>
                <c:ptCount val="1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  <c:pt idx="51">
                  <c:v>2064</c:v>
                </c:pt>
                <c:pt idx="52">
                  <c:v>2065</c:v>
                </c:pt>
                <c:pt idx="53">
                  <c:v>2066</c:v>
                </c:pt>
                <c:pt idx="54">
                  <c:v>2067</c:v>
                </c:pt>
                <c:pt idx="55">
                  <c:v>2068</c:v>
                </c:pt>
                <c:pt idx="56">
                  <c:v>2069</c:v>
                </c:pt>
                <c:pt idx="57">
                  <c:v>2070</c:v>
                </c:pt>
                <c:pt idx="58">
                  <c:v>2071</c:v>
                </c:pt>
                <c:pt idx="59">
                  <c:v>2072</c:v>
                </c:pt>
                <c:pt idx="60">
                  <c:v>2073</c:v>
                </c:pt>
                <c:pt idx="61">
                  <c:v>2074</c:v>
                </c:pt>
                <c:pt idx="62">
                  <c:v>2075</c:v>
                </c:pt>
                <c:pt idx="63">
                  <c:v>2076</c:v>
                </c:pt>
                <c:pt idx="64">
                  <c:v>2077</c:v>
                </c:pt>
                <c:pt idx="65">
                  <c:v>2078</c:v>
                </c:pt>
                <c:pt idx="66">
                  <c:v>2079</c:v>
                </c:pt>
                <c:pt idx="67">
                  <c:v>2080</c:v>
                </c:pt>
                <c:pt idx="68">
                  <c:v>2081</c:v>
                </c:pt>
                <c:pt idx="69">
                  <c:v>2082</c:v>
                </c:pt>
                <c:pt idx="70">
                  <c:v>2083</c:v>
                </c:pt>
                <c:pt idx="71">
                  <c:v>2084</c:v>
                </c:pt>
                <c:pt idx="72">
                  <c:v>2085</c:v>
                </c:pt>
                <c:pt idx="73">
                  <c:v>2086</c:v>
                </c:pt>
                <c:pt idx="74">
                  <c:v>2087</c:v>
                </c:pt>
                <c:pt idx="75">
                  <c:v>2088</c:v>
                </c:pt>
                <c:pt idx="76">
                  <c:v>2089</c:v>
                </c:pt>
                <c:pt idx="77">
                  <c:v>2090</c:v>
                </c:pt>
                <c:pt idx="78">
                  <c:v>2091</c:v>
                </c:pt>
                <c:pt idx="79">
                  <c:v>2092</c:v>
                </c:pt>
                <c:pt idx="80">
                  <c:v>2093</c:v>
                </c:pt>
                <c:pt idx="81">
                  <c:v>2094</c:v>
                </c:pt>
                <c:pt idx="82">
                  <c:v>2095</c:v>
                </c:pt>
                <c:pt idx="83">
                  <c:v>2096</c:v>
                </c:pt>
                <c:pt idx="84">
                  <c:v>2097</c:v>
                </c:pt>
                <c:pt idx="85">
                  <c:v>2098</c:v>
                </c:pt>
                <c:pt idx="86">
                  <c:v>2099</c:v>
                </c:pt>
                <c:pt idx="87">
                  <c:v>2100</c:v>
                </c:pt>
                <c:pt idx="88">
                  <c:v>2101</c:v>
                </c:pt>
                <c:pt idx="89">
                  <c:v>2102</c:v>
                </c:pt>
                <c:pt idx="90">
                  <c:v>2103</c:v>
                </c:pt>
                <c:pt idx="91">
                  <c:v>2104</c:v>
                </c:pt>
                <c:pt idx="92">
                  <c:v>2105</c:v>
                </c:pt>
                <c:pt idx="93">
                  <c:v>2106</c:v>
                </c:pt>
                <c:pt idx="94">
                  <c:v>2107</c:v>
                </c:pt>
                <c:pt idx="95">
                  <c:v>2108</c:v>
                </c:pt>
                <c:pt idx="96">
                  <c:v>2109</c:v>
                </c:pt>
                <c:pt idx="97">
                  <c:v>2110</c:v>
                </c:pt>
                <c:pt idx="98">
                  <c:v>2111</c:v>
                </c:pt>
                <c:pt idx="99">
                  <c:v>2112</c:v>
                </c:pt>
                <c:pt idx="100">
                  <c:v>2113</c:v>
                </c:pt>
                <c:pt idx="101">
                  <c:v>2114</c:v>
                </c:pt>
                <c:pt idx="102">
                  <c:v>2115</c:v>
                </c:pt>
                <c:pt idx="103">
                  <c:v>2116</c:v>
                </c:pt>
                <c:pt idx="104">
                  <c:v>2117</c:v>
                </c:pt>
                <c:pt idx="105">
                  <c:v>2118</c:v>
                </c:pt>
                <c:pt idx="106">
                  <c:v>2119</c:v>
                </c:pt>
                <c:pt idx="107">
                  <c:v>2120</c:v>
                </c:pt>
                <c:pt idx="108">
                  <c:v>2121</c:v>
                </c:pt>
                <c:pt idx="109">
                  <c:v>2122</c:v>
                </c:pt>
                <c:pt idx="110">
                  <c:v>2123</c:v>
                </c:pt>
                <c:pt idx="111">
                  <c:v>2124</c:v>
                </c:pt>
                <c:pt idx="112">
                  <c:v>2125</c:v>
                </c:pt>
                <c:pt idx="113">
                  <c:v>2126</c:v>
                </c:pt>
                <c:pt idx="114">
                  <c:v>2127</c:v>
                </c:pt>
                <c:pt idx="115">
                  <c:v>2128</c:v>
                </c:pt>
                <c:pt idx="116">
                  <c:v>2129</c:v>
                </c:pt>
                <c:pt idx="117">
                  <c:v>2130</c:v>
                </c:pt>
                <c:pt idx="118">
                  <c:v>2131</c:v>
                </c:pt>
                <c:pt idx="119">
                  <c:v>2132</c:v>
                </c:pt>
                <c:pt idx="120">
                  <c:v>2133</c:v>
                </c:pt>
                <c:pt idx="121">
                  <c:v>2134</c:v>
                </c:pt>
                <c:pt idx="122">
                  <c:v>2135</c:v>
                </c:pt>
                <c:pt idx="123">
                  <c:v>2136</c:v>
                </c:pt>
                <c:pt idx="124">
                  <c:v>2137</c:v>
                </c:pt>
                <c:pt idx="125">
                  <c:v>2138</c:v>
                </c:pt>
                <c:pt idx="126">
                  <c:v>2139</c:v>
                </c:pt>
                <c:pt idx="127">
                  <c:v>2140</c:v>
                </c:pt>
              </c:numCache>
            </c:numRef>
          </c:cat>
          <c:val>
            <c:numRef>
              <c:f>'G09,G10'!$B$9:$DY$9</c:f>
              <c:numCache>
                <c:formatCode>0.00%</c:formatCode>
                <c:ptCount val="128"/>
                <c:pt idx="0">
                  <c:v>1.6278543745161511E-3</c:v>
                </c:pt>
                <c:pt idx="1">
                  <c:v>1.2521237863255166E-3</c:v>
                </c:pt>
                <c:pt idx="2">
                  <c:v>1.2671547570382424E-3</c:v>
                </c:pt>
                <c:pt idx="3">
                  <c:v>1.2013166235890977E-3</c:v>
                </c:pt>
                <c:pt idx="4">
                  <c:v>1.2821396746029918E-3</c:v>
                </c:pt>
                <c:pt idx="5">
                  <c:v>1.0254437985936561E-3</c:v>
                </c:pt>
                <c:pt idx="6">
                  <c:v>1.014977294108676E-3</c:v>
                </c:pt>
                <c:pt idx="7">
                  <c:v>1.0132919314840836E-3</c:v>
                </c:pt>
                <c:pt idx="8">
                  <c:v>9.83375408693076E-4</c:v>
                </c:pt>
                <c:pt idx="9">
                  <c:v>9.6712511820624145E-4</c:v>
                </c:pt>
                <c:pt idx="10">
                  <c:v>8.6659364202357821E-4</c:v>
                </c:pt>
                <c:pt idx="11">
                  <c:v>8.5167941747898751E-4</c:v>
                </c:pt>
                <c:pt idx="12">
                  <c:v>7.8839343442265266E-4</c:v>
                </c:pt>
                <c:pt idx="13">
                  <c:v>6.2550103178232741E-4</c:v>
                </c:pt>
                <c:pt idx="14">
                  <c:v>6.3558691887437172E-4</c:v>
                </c:pt>
                <c:pt idx="15">
                  <c:v>6.5439087632688728E-4</c:v>
                </c:pt>
                <c:pt idx="16">
                  <c:v>6.6173858148487396E-4</c:v>
                </c:pt>
                <c:pt idx="17">
                  <c:v>7.2522675100720048E-4</c:v>
                </c:pt>
                <c:pt idx="18">
                  <c:v>1.0048433925666249E-3</c:v>
                </c:pt>
                <c:pt idx="19">
                  <c:v>1.0543083151392898E-3</c:v>
                </c:pt>
                <c:pt idx="20">
                  <c:v>1.0698569262828867E-3</c:v>
                </c:pt>
                <c:pt idx="21">
                  <c:v>8.1464365814875206E-4</c:v>
                </c:pt>
                <c:pt idx="22">
                  <c:v>9.402758854902385E-4</c:v>
                </c:pt>
                <c:pt idx="23">
                  <c:v>1.0045811358062504E-3</c:v>
                </c:pt>
                <c:pt idx="24">
                  <c:v>1.0175445729504471E-3</c:v>
                </c:pt>
                <c:pt idx="25">
                  <c:v>1.0081535782979949E-3</c:v>
                </c:pt>
                <c:pt idx="26">
                  <c:v>9.6350873353833583E-4</c:v>
                </c:pt>
                <c:pt idx="27">
                  <c:v>9.4949325308362712E-4</c:v>
                </c:pt>
                <c:pt idx="28">
                  <c:v>1.0082039478426178E-3</c:v>
                </c:pt>
                <c:pt idx="29">
                  <c:v>9.8981532579601019E-4</c:v>
                </c:pt>
                <c:pt idx="30">
                  <c:v>1.0510872156216E-3</c:v>
                </c:pt>
                <c:pt idx="31">
                  <c:v>9.7562612095033736E-4</c:v>
                </c:pt>
                <c:pt idx="32">
                  <c:v>9.6268959171475605E-4</c:v>
                </c:pt>
                <c:pt idx="33">
                  <c:v>8.6102546602418719E-4</c:v>
                </c:pt>
                <c:pt idx="34">
                  <c:v>1.0770321446509296E-3</c:v>
                </c:pt>
                <c:pt idx="35">
                  <c:v>9.7415941652678056E-4</c:v>
                </c:pt>
                <c:pt idx="36">
                  <c:v>9.9104767919041365E-4</c:v>
                </c:pt>
                <c:pt idx="37">
                  <c:v>9.8652285370743492E-4</c:v>
                </c:pt>
                <c:pt idx="38">
                  <c:v>9.6676734224750822E-4</c:v>
                </c:pt>
                <c:pt idx="39">
                  <c:v>9.4450786883248017E-4</c:v>
                </c:pt>
                <c:pt idx="40">
                  <c:v>9.2359419516584911E-4</c:v>
                </c:pt>
                <c:pt idx="41">
                  <c:v>8.7405974268124924E-4</c:v>
                </c:pt>
                <c:pt idx="42">
                  <c:v>8.8540141409590835E-4</c:v>
                </c:pt>
                <c:pt idx="43">
                  <c:v>8.2942064245533371E-4</c:v>
                </c:pt>
                <c:pt idx="44">
                  <c:v>8.3619178710577012E-4</c:v>
                </c:pt>
                <c:pt idx="45">
                  <c:v>7.3118662985125003E-4</c:v>
                </c:pt>
                <c:pt idx="46">
                  <c:v>6.3663263208204701E-4</c:v>
                </c:pt>
                <c:pt idx="47">
                  <c:v>6.8687707757058376E-4</c:v>
                </c:pt>
                <c:pt idx="48">
                  <c:v>6.7505223458511022E-4</c:v>
                </c:pt>
                <c:pt idx="49">
                  <c:v>5.7565064331225712E-4</c:v>
                </c:pt>
                <c:pt idx="50">
                  <c:v>5.4112197586734861E-4</c:v>
                </c:pt>
                <c:pt idx="51">
                  <c:v>5.8828988991018892E-4</c:v>
                </c:pt>
                <c:pt idx="52">
                  <c:v>6.0759145520298966E-4</c:v>
                </c:pt>
                <c:pt idx="53">
                  <c:v>6.1245718951592602E-4</c:v>
                </c:pt>
                <c:pt idx="54">
                  <c:v>5.9034853608879681E-4</c:v>
                </c:pt>
                <c:pt idx="55">
                  <c:v>5.6394233894504955E-4</c:v>
                </c:pt>
                <c:pt idx="56">
                  <c:v>5.3090354015459152E-4</c:v>
                </c:pt>
                <c:pt idx="57">
                  <c:v>5.3728723060798215E-4</c:v>
                </c:pt>
                <c:pt idx="58">
                  <c:v>4.8162461410578114E-4</c:v>
                </c:pt>
                <c:pt idx="59">
                  <c:v>4.8281121818268544E-4</c:v>
                </c:pt>
                <c:pt idx="60">
                  <c:v>4.0175614631185371E-4</c:v>
                </c:pt>
                <c:pt idx="61">
                  <c:v>3.5624780757240323E-4</c:v>
                </c:pt>
                <c:pt idx="62">
                  <c:v>2.5159241001257974E-4</c:v>
                </c:pt>
                <c:pt idx="63">
                  <c:v>2.2975499510518988E-4</c:v>
                </c:pt>
                <c:pt idx="64">
                  <c:v>1.4932147152194974E-4</c:v>
                </c:pt>
                <c:pt idx="65">
                  <c:v>1.1809805105331212E-4</c:v>
                </c:pt>
                <c:pt idx="66">
                  <c:v>1.1303892660583656E-4</c:v>
                </c:pt>
                <c:pt idx="67">
                  <c:v>1.1013573351931402E-4</c:v>
                </c:pt>
                <c:pt idx="68">
                  <c:v>1.0745214388443127E-4</c:v>
                </c:pt>
                <c:pt idx="69">
                  <c:v>1.0464148189935744E-4</c:v>
                </c:pt>
                <c:pt idx="70">
                  <c:v>1.0187697679770189E-4</c:v>
                </c:pt>
                <c:pt idx="71">
                  <c:v>9.9165353754293508E-5</c:v>
                </c:pt>
                <c:pt idx="72">
                  <c:v>1.0168454126498032E-4</c:v>
                </c:pt>
                <c:pt idx="73">
                  <c:v>1.0397472028986401E-4</c:v>
                </c:pt>
                <c:pt idx="74">
                  <c:v>1.0666504367473237E-4</c:v>
                </c:pt>
                <c:pt idx="75">
                  <c:v>1.0403437426264751E-4</c:v>
                </c:pt>
                <c:pt idx="76">
                  <c:v>1.0300032956844747E-4</c:v>
                </c:pt>
                <c:pt idx="77">
                  <c:v>9.8809628336513349E-5</c:v>
                </c:pt>
                <c:pt idx="78">
                  <c:v>9.62523604999648E-5</c:v>
                </c:pt>
                <c:pt idx="79">
                  <c:v>9.3736669980936491E-5</c:v>
                </c:pt>
                <c:pt idx="80">
                  <c:v>9.1261977783724626E-5</c:v>
                </c:pt>
                <c:pt idx="81">
                  <c:v>8.7315195191260724E-5</c:v>
                </c:pt>
                <c:pt idx="82">
                  <c:v>8.1941587408219051E-5</c:v>
                </c:pt>
                <c:pt idx="83">
                  <c:v>7.5481924865212658E-5</c:v>
                </c:pt>
                <c:pt idx="84">
                  <c:v>7.4719555550481568E-5</c:v>
                </c:pt>
                <c:pt idx="85">
                  <c:v>7.3964886184752613E-5</c:v>
                </c:pt>
                <c:pt idx="86">
                  <c:v>7.3217838998349731E-5</c:v>
                </c:pt>
                <c:pt idx="87">
                  <c:v>7.2478337007072496E-5</c:v>
                </c:pt>
                <c:pt idx="88">
                  <c:v>6.7629370147338953E-5</c:v>
                </c:pt>
                <c:pt idx="89">
                  <c:v>6.6946311830172434E-5</c:v>
                </c:pt>
                <c:pt idx="90">
                  <c:v>6.627015241896402E-5</c:v>
                </c:pt>
                <c:pt idx="91">
                  <c:v>6.560082223459223E-5</c:v>
                </c:pt>
                <c:pt idx="92">
                  <c:v>6.4938252301696551E-5</c:v>
                </c:pt>
                <c:pt idx="93">
                  <c:v>6.4415916355731434E-5</c:v>
                </c:pt>
                <c:pt idx="94">
                  <c:v>6.3765314001623677E-5</c:v>
                </c:pt>
                <c:pt idx="95">
                  <c:v>6.3121282747441489E-5</c:v>
                </c:pt>
                <c:pt idx="96">
                  <c:v>5.8327330789382118E-5</c:v>
                </c:pt>
                <c:pt idx="97">
                  <c:v>5.0023638109132847E-5</c:v>
                </c:pt>
                <c:pt idx="98">
                  <c:v>4.0382200413736714E-5</c:v>
                </c:pt>
                <c:pt idx="99">
                  <c:v>3.6631999624768549E-5</c:v>
                </c:pt>
                <c:pt idx="100">
                  <c:v>4.3085316231743088E-5</c:v>
                </c:pt>
                <c:pt idx="101">
                  <c:v>4.463522615967204E-5</c:v>
                </c:pt>
                <c:pt idx="102">
                  <c:v>3.4488829110203567E-5</c:v>
                </c:pt>
                <c:pt idx="103">
                  <c:v>1.9725278056367934E-5</c:v>
                </c:pt>
                <c:pt idx="104">
                  <c:v>6.6662663322021015E-6</c:v>
                </c:pt>
                <c:pt idx="105">
                  <c:v>1.890438374059452E-6</c:v>
                </c:pt>
                <c:pt idx="106">
                  <c:v>1.871344899557489E-6</c:v>
                </c:pt>
                <c:pt idx="107">
                  <c:v>1.8524442696219289E-6</c:v>
                </c:pt>
                <c:pt idx="108">
                  <c:v>1.8337345365178648E-6</c:v>
                </c:pt>
                <c:pt idx="109">
                  <c:v>1.8152137721825585E-6</c:v>
                </c:pt>
                <c:pt idx="110">
                  <c:v>1.7968800680267574E-6</c:v>
                </c:pt>
                <c:pt idx="111">
                  <c:v>1.778731534738004E-6</c:v>
                </c:pt>
                <c:pt idx="112">
                  <c:v>1.7607663020859454E-6</c:v>
                </c:pt>
                <c:pt idx="113">
                  <c:v>1.7429825187296003E-6</c:v>
                </c:pt>
                <c:pt idx="114">
                  <c:v>1.7253783520265793E-6</c:v>
                </c:pt>
                <c:pt idx="115">
                  <c:v>1.7079519878442242E-6</c:v>
                </c:pt>
                <c:pt idx="116">
                  <c:v>1.6907016303726642E-6</c:v>
                </c:pt>
                <c:pt idx="117">
                  <c:v>1.6736255019397498E-6</c:v>
                </c:pt>
                <c:pt idx="118">
                  <c:v>1.6567218428278682E-6</c:v>
                </c:pt>
                <c:pt idx="119">
                  <c:v>1.6399889110925939E-6</c:v>
                </c:pt>
                <c:pt idx="120">
                  <c:v>1.6234249823831871E-6</c:v>
                </c:pt>
                <c:pt idx="121">
                  <c:v>1.6070283497648901E-6</c:v>
                </c:pt>
                <c:pt idx="122">
                  <c:v>1.5907973235430311E-6</c:v>
                </c:pt>
                <c:pt idx="123">
                  <c:v>1.5747302310888948E-6</c:v>
                </c:pt>
                <c:pt idx="124">
                  <c:v>1.5588254166673589E-6</c:v>
                </c:pt>
                <c:pt idx="125">
                  <c:v>1.5430812412662647E-6</c:v>
                </c:pt>
                <c:pt idx="126">
                  <c:v>1.5274960824275204E-6</c:v>
                </c:pt>
                <c:pt idx="127">
                  <c:v>1.5120683340798977E-6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703712"/>
        <c:axId val="213704104"/>
      </c:lineChart>
      <c:dateAx>
        <c:axId val="2137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4104"/>
        <c:crosses val="autoZero"/>
        <c:auto val="0"/>
        <c:lblOffset val="100"/>
        <c:baseTimeUnit val="days"/>
      </c:dateAx>
      <c:valAx>
        <c:axId val="213704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3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0602712160979879"/>
          <c:y val="7.8319845435987162E-2"/>
          <c:w val="0.44769510061242351"/>
          <c:h val="0.38733012540099154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66666666698"/>
          <c:y val="4.8611111111111112E-2"/>
          <c:w val="0.7895833333333333"/>
          <c:h val="0.78125"/>
        </c:manualLayout>
      </c:layout>
      <c:lineChart>
        <c:grouping val="standard"/>
        <c:varyColors val="0"/>
        <c:ser>
          <c:idx val="0"/>
          <c:order val="0"/>
          <c:tx>
            <c:strRef>
              <c:f>'G11,G12'!$BB$2</c:f>
              <c:strCache>
                <c:ptCount val="1"/>
                <c:pt idx="0">
                  <c:v>dlh (ľavá os)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'G11,G12'!$B$1:$AZ$1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'G11,G12'!$B$2:$AZ$2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0.59746823879845645</c:v>
                </c:pt>
                <c:pt idx="6">
                  <c:v>0.60750688219035809</c:v>
                </c:pt>
                <c:pt idx="7">
                  <c:v>0.61908642743581055</c:v>
                </c:pt>
                <c:pt idx="8">
                  <c:v>0.63245141567028662</c:v>
                </c:pt>
                <c:pt idx="9">
                  <c:v>0.64699516822991598</c:v>
                </c:pt>
                <c:pt idx="10">
                  <c:v>0.66269032526824778</c:v>
                </c:pt>
                <c:pt idx="11">
                  <c:v>0.67966155704186226</c:v>
                </c:pt>
                <c:pt idx="12">
                  <c:v>0.69881326498419238</c:v>
                </c:pt>
                <c:pt idx="13">
                  <c:v>0.71962251608280892</c:v>
                </c:pt>
                <c:pt idx="14">
                  <c:v>0.74263910253227161</c:v>
                </c:pt>
                <c:pt idx="15">
                  <c:v>0.7678444404412148</c:v>
                </c:pt>
                <c:pt idx="16">
                  <c:v>0.7941446217155369</c:v>
                </c:pt>
                <c:pt idx="17">
                  <c:v>0.82188846062950194</c:v>
                </c:pt>
                <c:pt idx="18">
                  <c:v>0.85130901989832364</c:v>
                </c:pt>
                <c:pt idx="19">
                  <c:v>0.88181455845355383</c:v>
                </c:pt>
                <c:pt idx="20">
                  <c:v>0.91294458029136327</c:v>
                </c:pt>
                <c:pt idx="21">
                  <c:v>0.94478397718542206</c:v>
                </c:pt>
                <c:pt idx="22">
                  <c:v>0.97760251202780102</c:v>
                </c:pt>
                <c:pt idx="23">
                  <c:v>1.0122896587096357</c:v>
                </c:pt>
                <c:pt idx="24">
                  <c:v>1.0473767677480776</c:v>
                </c:pt>
                <c:pt idx="25">
                  <c:v>1.0838237027744344</c:v>
                </c:pt>
                <c:pt idx="26">
                  <c:v>1.1215265071751117</c:v>
                </c:pt>
                <c:pt idx="27">
                  <c:v>1.1608416487578594</c:v>
                </c:pt>
                <c:pt idx="28">
                  <c:v>1.2016849444870326</c:v>
                </c:pt>
                <c:pt idx="29">
                  <c:v>1.2446450420562252</c:v>
                </c:pt>
                <c:pt idx="30">
                  <c:v>1.2900189419903132</c:v>
                </c:pt>
                <c:pt idx="31">
                  <c:v>1.3375842954391559</c:v>
                </c:pt>
                <c:pt idx="32">
                  <c:v>1.3864869949342844</c:v>
                </c:pt>
                <c:pt idx="33">
                  <c:v>1.4371449030290944</c:v>
                </c:pt>
                <c:pt idx="34">
                  <c:v>1.4907863442021112</c:v>
                </c:pt>
                <c:pt idx="35">
                  <c:v>1.5469147502579643</c:v>
                </c:pt>
                <c:pt idx="36">
                  <c:v>1.6054250736531994</c:v>
                </c:pt>
                <c:pt idx="37">
                  <c:v>1.6667516515212235</c:v>
                </c:pt>
                <c:pt idx="38">
                  <c:v>1.7311003909688474</c:v>
                </c:pt>
                <c:pt idx="39">
                  <c:v>1.7981798717108051</c:v>
                </c:pt>
                <c:pt idx="40">
                  <c:v>1.8671891851627935</c:v>
                </c:pt>
                <c:pt idx="41">
                  <c:v>1.9389563852745588</c:v>
                </c:pt>
                <c:pt idx="42">
                  <c:v>2.0136803835812356</c:v>
                </c:pt>
                <c:pt idx="43">
                  <c:v>2.0914187253244267</c:v>
                </c:pt>
                <c:pt idx="44">
                  <c:v>2.1712337916995677</c:v>
                </c:pt>
                <c:pt idx="45">
                  <c:v>2.2535591852995127</c:v>
                </c:pt>
                <c:pt idx="46">
                  <c:v>2.338069508858021</c:v>
                </c:pt>
                <c:pt idx="47">
                  <c:v>2.4245965915970218</c:v>
                </c:pt>
                <c:pt idx="48">
                  <c:v>2.5123938507235715</c:v>
                </c:pt>
                <c:pt idx="49">
                  <c:v>2.6012581754158184</c:v>
                </c:pt>
                <c:pt idx="50">
                  <c:v>2.6914612507066122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4888"/>
        <c:axId val="213705280"/>
      </c:lineChart>
      <c:lineChart>
        <c:grouping val="standard"/>
        <c:varyColors val="0"/>
        <c:ser>
          <c:idx val="1"/>
          <c:order val="1"/>
          <c:tx>
            <c:strRef>
              <c:f>'G11,G12'!$BB$3</c:f>
              <c:strCache>
                <c:ptCount val="1"/>
                <c:pt idx="0">
                  <c:v>primárne saldo (pravá os)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'G11,G12'!$B$1:$AZ$1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'G11,G12'!$B$3:$AZ$3</c:f>
              <c:numCache>
                <c:formatCode>0.0%</c:formatCode>
                <c:ptCount val="51"/>
                <c:pt idx="0">
                  <c:v>-1.5560719466248296E-2</c:v>
                </c:pt>
                <c:pt idx="1">
                  <c:v>-1.1443400524310247E-2</c:v>
                </c:pt>
                <c:pt idx="2">
                  <c:v>-1.8041641730284955E-2</c:v>
                </c:pt>
                <c:pt idx="3">
                  <c:v>-1.6822360771813878E-2</c:v>
                </c:pt>
                <c:pt idx="4">
                  <c:v>-1.8851332300496109E-2</c:v>
                </c:pt>
                <c:pt idx="5">
                  <c:v>-1.9251947765482086E-2</c:v>
                </c:pt>
                <c:pt idx="6">
                  <c:v>-1.9034703705186534E-2</c:v>
                </c:pt>
                <c:pt idx="7">
                  <c:v>-1.9353506861018024E-2</c:v>
                </c:pt>
                <c:pt idx="8">
                  <c:v>-1.9538576441224857E-2</c:v>
                </c:pt>
                <c:pt idx="9">
                  <c:v>-1.9407743677728528E-2</c:v>
                </c:pt>
                <c:pt idx="10">
                  <c:v>-1.9402411363546763E-2</c:v>
                </c:pt>
                <c:pt idx="11">
                  <c:v>-1.9767291118379184E-2</c:v>
                </c:pt>
                <c:pt idx="12">
                  <c:v>-1.9718222064485636E-2</c:v>
                </c:pt>
                <c:pt idx="13">
                  <c:v>-1.9937074274337836E-2</c:v>
                </c:pt>
                <c:pt idx="14">
                  <c:v>-2.0242063502196869E-2</c:v>
                </c:pt>
                <c:pt idx="15">
                  <c:v>-2.0709362945631127E-2</c:v>
                </c:pt>
                <c:pt idx="16">
                  <c:v>-2.0309048331826896E-2</c:v>
                </c:pt>
                <c:pt idx="17">
                  <c:v>-2.0031389779750913E-2</c:v>
                </c:pt>
                <c:pt idx="18">
                  <c:v>-2.0152892488667088E-2</c:v>
                </c:pt>
                <c:pt idx="19">
                  <c:v>-2.0527117183090506E-2</c:v>
                </c:pt>
                <c:pt idx="20">
                  <c:v>-2.0401034031818244E-2</c:v>
                </c:pt>
                <c:pt idx="21">
                  <c:v>-2.0298256880566815E-2</c:v>
                </c:pt>
                <c:pt idx="22">
                  <c:v>-2.0683650671593078E-2</c:v>
                </c:pt>
                <c:pt idx="23">
                  <c:v>-2.1056899030619178E-2</c:v>
                </c:pt>
                <c:pt idx="24">
                  <c:v>-2.0615714087829563E-2</c:v>
                </c:pt>
                <c:pt idx="25">
                  <c:v>-2.098028742487278E-2</c:v>
                </c:pt>
                <c:pt idx="26">
                  <c:v>-2.137230052640433E-2</c:v>
                </c:pt>
                <c:pt idx="27">
                  <c:v>-2.2048881754373532E-2</c:v>
                </c:pt>
                <c:pt idx="28">
                  <c:v>-2.2242311178550567E-2</c:v>
                </c:pt>
                <c:pt idx="29">
                  <c:v>-2.3095995842569078E-2</c:v>
                </c:pt>
                <c:pt idx="30">
                  <c:v>-2.4246751835364753E-2</c:v>
                </c:pt>
                <c:pt idx="31">
                  <c:v>-2.5071232418342082E-2</c:v>
                </c:pt>
                <c:pt idx="32">
                  <c:v>-2.5049106861803234E-2</c:v>
                </c:pt>
                <c:pt idx="33">
                  <c:v>-2.5594249823269129E-2</c:v>
                </c:pt>
                <c:pt idx="34">
                  <c:v>-2.6812298172559278E-2</c:v>
                </c:pt>
                <c:pt idx="35">
                  <c:v>-2.8052813998507887E-2</c:v>
                </c:pt>
                <c:pt idx="36">
                  <c:v>-2.9149145577406159E-2</c:v>
                </c:pt>
                <c:pt idx="37">
                  <c:v>-3.0697922371090661E-2</c:v>
                </c:pt>
                <c:pt idx="38">
                  <c:v>-3.2397659143421915E-2</c:v>
                </c:pt>
                <c:pt idx="39">
                  <c:v>-3.3774751699510268E-2</c:v>
                </c:pt>
                <c:pt idx="40">
                  <c:v>-3.4418207079416917E-2</c:v>
                </c:pt>
                <c:pt idx="41">
                  <c:v>-3.6064724339031205E-2</c:v>
                </c:pt>
                <c:pt idx="42">
                  <c:v>-3.7878258100500023E-2</c:v>
                </c:pt>
                <c:pt idx="43">
                  <c:v>-3.9767527649905279E-2</c:v>
                </c:pt>
                <c:pt idx="44">
                  <c:v>-4.097615598412508E-2</c:v>
                </c:pt>
                <c:pt idx="45">
                  <c:v>-4.2175168525014323E-2</c:v>
                </c:pt>
                <c:pt idx="46">
                  <c:v>-4.3254252781751615E-2</c:v>
                </c:pt>
                <c:pt idx="47">
                  <c:v>-4.4332869912008327E-2</c:v>
                </c:pt>
                <c:pt idx="48">
                  <c:v>-4.4066807596137278E-2</c:v>
                </c:pt>
                <c:pt idx="49">
                  <c:v>-4.3508304210920695E-2</c:v>
                </c:pt>
                <c:pt idx="50">
                  <c:v>-4.3179366879848857E-2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5672"/>
        <c:axId val="213706064"/>
      </c:lineChart>
      <c:catAx>
        <c:axId val="21370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5280"/>
        <c:crosses val="autoZero"/>
        <c:auto val="0"/>
        <c:lblAlgn val="ctr"/>
        <c:lblOffset val="100"/>
        <c:tickLblSkip val="2"/>
        <c:noMultiLvlLbl val="0"/>
      </c:catAx>
      <c:valAx>
        <c:axId val="213705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4888"/>
        <c:crosses val="autoZero"/>
        <c:crossBetween val="midCat"/>
      </c:valAx>
      <c:catAx>
        <c:axId val="213705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706064"/>
        <c:crosses val="autoZero"/>
        <c:auto val="1"/>
        <c:lblAlgn val="ctr"/>
        <c:lblOffset val="100"/>
        <c:noMultiLvlLbl val="0"/>
      </c:catAx>
      <c:valAx>
        <c:axId val="2137060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5672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23869422572178478"/>
          <c:y val="8.2949475065616798E-2"/>
          <c:w val="0.55852799650043761"/>
          <c:h val="0.20523913677457042"/>
        </c:manualLayout>
      </c:layout>
      <c:overlay val="0"/>
      <c:txPr>
        <a:bodyPr/>
        <a:lstStyle/>
        <a:p>
          <a:pPr>
            <a:defRPr>
              <a:latin typeface="Constantia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7243E-2"/>
          <c:y val="4.8611111111111112E-2"/>
          <c:w val="0.88958333333333328"/>
          <c:h val="0.79513888888888884"/>
        </c:manualLayout>
      </c:layout>
      <c:areaChart>
        <c:grouping val="stacked"/>
        <c:varyColors val="0"/>
        <c:ser>
          <c:idx val="0"/>
          <c:order val="0"/>
          <c:tx>
            <c:strRef>
              <c:f>'G11,G12'!$BB$8</c:f>
              <c:strCache>
                <c:ptCount val="1"/>
                <c:pt idx="0">
                  <c:v>fixné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'G11,G12'!$B$1:$AZ$1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'G11,G12'!$B$8:$AZ$8</c:f>
              <c:numCache>
                <c:formatCode>0%</c:formatCode>
                <c:ptCount val="51"/>
                <c:pt idx="0">
                  <c:v>0.17861488661190569</c:v>
                </c:pt>
                <c:pt idx="1">
                  <c:v>0.17601581849398978</c:v>
                </c:pt>
                <c:pt idx="2">
                  <c:v>0.1728471609517081</c:v>
                </c:pt>
                <c:pt idx="3">
                  <c:v>0.16348820467140082</c:v>
                </c:pt>
                <c:pt idx="4">
                  <c:v>0.16360449188776108</c:v>
                </c:pt>
                <c:pt idx="5">
                  <c:v>0.16360449188776108</c:v>
                </c:pt>
                <c:pt idx="6">
                  <c:v>0.16360449188776108</c:v>
                </c:pt>
                <c:pt idx="7">
                  <c:v>0.16360449188776108</c:v>
                </c:pt>
                <c:pt idx="8">
                  <c:v>0.16360449188776113</c:v>
                </c:pt>
                <c:pt idx="9">
                  <c:v>0.16360449188776108</c:v>
                </c:pt>
                <c:pt idx="10">
                  <c:v>0.16360449188776113</c:v>
                </c:pt>
                <c:pt idx="11">
                  <c:v>0.16360449188776108</c:v>
                </c:pt>
                <c:pt idx="12">
                  <c:v>0.16360449188776108</c:v>
                </c:pt>
                <c:pt idx="13">
                  <c:v>0.16360449188776108</c:v>
                </c:pt>
                <c:pt idx="14">
                  <c:v>0.16360449188776108</c:v>
                </c:pt>
                <c:pt idx="15">
                  <c:v>0.16360449188776108</c:v>
                </c:pt>
                <c:pt idx="16">
                  <c:v>0.16360449188776108</c:v>
                </c:pt>
                <c:pt idx="17">
                  <c:v>0.16360449188776108</c:v>
                </c:pt>
                <c:pt idx="18">
                  <c:v>0.16360449188776108</c:v>
                </c:pt>
                <c:pt idx="19">
                  <c:v>0.16360449188776105</c:v>
                </c:pt>
                <c:pt idx="20">
                  <c:v>0.16360449188776105</c:v>
                </c:pt>
                <c:pt idx="21">
                  <c:v>0.16360449188776105</c:v>
                </c:pt>
                <c:pt idx="22">
                  <c:v>0.16360449188776105</c:v>
                </c:pt>
                <c:pt idx="23">
                  <c:v>0.16360449188776105</c:v>
                </c:pt>
                <c:pt idx="24">
                  <c:v>0.16360449188776105</c:v>
                </c:pt>
                <c:pt idx="25">
                  <c:v>0.16360449188776108</c:v>
                </c:pt>
                <c:pt idx="26">
                  <c:v>0.16360449188776108</c:v>
                </c:pt>
                <c:pt idx="27">
                  <c:v>0.16360449188776105</c:v>
                </c:pt>
                <c:pt idx="28">
                  <c:v>0.16360449188776105</c:v>
                </c:pt>
                <c:pt idx="29">
                  <c:v>0.16360449188776105</c:v>
                </c:pt>
                <c:pt idx="30">
                  <c:v>0.16360449188776108</c:v>
                </c:pt>
                <c:pt idx="31">
                  <c:v>0.16360449188776105</c:v>
                </c:pt>
                <c:pt idx="32">
                  <c:v>0.16360449188776105</c:v>
                </c:pt>
                <c:pt idx="33">
                  <c:v>0.16360449188776105</c:v>
                </c:pt>
                <c:pt idx="34">
                  <c:v>0.16360449188776108</c:v>
                </c:pt>
                <c:pt idx="35">
                  <c:v>0.16360449188776108</c:v>
                </c:pt>
                <c:pt idx="36">
                  <c:v>0.16360449188776108</c:v>
                </c:pt>
                <c:pt idx="37">
                  <c:v>0.16360449188776108</c:v>
                </c:pt>
                <c:pt idx="38">
                  <c:v>0.16360449188776108</c:v>
                </c:pt>
                <c:pt idx="39">
                  <c:v>0.16360449188776108</c:v>
                </c:pt>
                <c:pt idx="40">
                  <c:v>0.16360449188776108</c:v>
                </c:pt>
                <c:pt idx="41">
                  <c:v>0.16360449188776108</c:v>
                </c:pt>
                <c:pt idx="42">
                  <c:v>0.16360449188776108</c:v>
                </c:pt>
                <c:pt idx="43">
                  <c:v>0.16360449188776108</c:v>
                </c:pt>
                <c:pt idx="44">
                  <c:v>0.16360449188776108</c:v>
                </c:pt>
                <c:pt idx="45">
                  <c:v>0.16360449188776113</c:v>
                </c:pt>
                <c:pt idx="46">
                  <c:v>0.16360449188776113</c:v>
                </c:pt>
                <c:pt idx="47">
                  <c:v>0.16360449188776108</c:v>
                </c:pt>
                <c:pt idx="48">
                  <c:v>0.16360449188776108</c:v>
                </c:pt>
                <c:pt idx="49">
                  <c:v>0.16360449188776105</c:v>
                </c:pt>
                <c:pt idx="50">
                  <c:v>0.16360449188776108</c:v>
                </c:pt>
              </c:numCache>
            </c:numRef>
          </c:val>
        </c:ser>
        <c:ser>
          <c:idx val="1"/>
          <c:order val="1"/>
          <c:tx>
            <c:strRef>
              <c:f>'G11,G12'!$BB$7</c:f>
              <c:strCache>
                <c:ptCount val="1"/>
                <c:pt idx="0">
                  <c:v>modelované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numRef>
              <c:f>'G11,G12'!$B$1:$AZ$1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'G11,G12'!$B$7:$AZ$7</c:f>
              <c:numCache>
                <c:formatCode>0%</c:formatCode>
                <c:ptCount val="51"/>
                <c:pt idx="0">
                  <c:v>0.18835362262654329</c:v>
                </c:pt>
                <c:pt idx="1">
                  <c:v>0.18938022765214627</c:v>
                </c:pt>
                <c:pt idx="2">
                  <c:v>0.18897381556468745</c:v>
                </c:pt>
                <c:pt idx="3">
                  <c:v>0.18779864099850876</c:v>
                </c:pt>
                <c:pt idx="4">
                  <c:v>0.18739336616776242</c:v>
                </c:pt>
                <c:pt idx="5">
                  <c:v>0.18739242598842684</c:v>
                </c:pt>
                <c:pt idx="6">
                  <c:v>0.18679222037773585</c:v>
                </c:pt>
                <c:pt idx="7">
                  <c:v>0.18672200191167407</c:v>
                </c:pt>
                <c:pt idx="8">
                  <c:v>0.18653696775104212</c:v>
                </c:pt>
                <c:pt idx="9">
                  <c:v>0.18602023370359189</c:v>
                </c:pt>
                <c:pt idx="10">
                  <c:v>0.185693462240624</c:v>
                </c:pt>
                <c:pt idx="11">
                  <c:v>0.18577388800849906</c:v>
                </c:pt>
                <c:pt idx="12">
                  <c:v>0.18577592996011813</c:v>
                </c:pt>
                <c:pt idx="13">
                  <c:v>0.18591039920498709</c:v>
                </c:pt>
                <c:pt idx="14">
                  <c:v>0.18612024122965543</c:v>
                </c:pt>
                <c:pt idx="15">
                  <c:v>0.18661326976421905</c:v>
                </c:pt>
                <c:pt idx="16">
                  <c:v>0.18623218401252739</c:v>
                </c:pt>
                <c:pt idx="17">
                  <c:v>0.18603104679581786</c:v>
                </c:pt>
                <c:pt idx="18">
                  <c:v>0.1862636237018965</c:v>
                </c:pt>
                <c:pt idx="19">
                  <c:v>0.18676175948137477</c:v>
                </c:pt>
                <c:pt idx="20">
                  <c:v>0.18677091223261921</c:v>
                </c:pt>
                <c:pt idx="21">
                  <c:v>0.18680994872244253</c:v>
                </c:pt>
                <c:pt idx="22">
                  <c:v>0.18733662643508031</c:v>
                </c:pt>
                <c:pt idx="23">
                  <c:v>0.18777998263875201</c:v>
                </c:pt>
                <c:pt idx="24">
                  <c:v>0.1875274221224166</c:v>
                </c:pt>
                <c:pt idx="25">
                  <c:v>0.1880325331663544</c:v>
                </c:pt>
                <c:pt idx="26">
                  <c:v>0.18856401041308513</c:v>
                </c:pt>
                <c:pt idx="27">
                  <c:v>0.1894304356279444</c:v>
                </c:pt>
                <c:pt idx="28">
                  <c:v>0.18972928170107459</c:v>
                </c:pt>
                <c:pt idx="29">
                  <c:v>0.19030430897703707</c:v>
                </c:pt>
                <c:pt idx="30">
                  <c:v>0.19155312480629649</c:v>
                </c:pt>
                <c:pt idx="31">
                  <c:v>0.19247221904284642</c:v>
                </c:pt>
                <c:pt idx="32">
                  <c:v>0.19264399149756983</c:v>
                </c:pt>
                <c:pt idx="33">
                  <c:v>0.19339930378514633</c:v>
                </c:pt>
                <c:pt idx="34">
                  <c:v>0.19483321362973183</c:v>
                </c:pt>
                <c:pt idx="35">
                  <c:v>0.19626962695980704</c:v>
                </c:pt>
                <c:pt idx="36">
                  <c:v>0.19754350422260714</c:v>
                </c:pt>
                <c:pt idx="37">
                  <c:v>0.19924436696664696</c:v>
                </c:pt>
                <c:pt idx="38">
                  <c:v>0.20105421851602198</c:v>
                </c:pt>
                <c:pt idx="39">
                  <c:v>0.20246901950926777</c:v>
                </c:pt>
                <c:pt idx="40">
                  <c:v>0.20322421141800887</c:v>
                </c:pt>
                <c:pt idx="41">
                  <c:v>0.20481829699534893</c:v>
                </c:pt>
                <c:pt idx="42">
                  <c:v>0.20659740514561228</c:v>
                </c:pt>
                <c:pt idx="43">
                  <c:v>0.20849795203303631</c:v>
                </c:pt>
                <c:pt idx="44">
                  <c:v>0.20973686724092219</c:v>
                </c:pt>
                <c:pt idx="45">
                  <c:v>0.21095961994473925</c:v>
                </c:pt>
                <c:pt idx="46">
                  <c:v>0.21205624056830621</c:v>
                </c:pt>
                <c:pt idx="47">
                  <c:v>0.21313336864207014</c:v>
                </c:pt>
                <c:pt idx="48">
                  <c:v>0.21286887714699368</c:v>
                </c:pt>
                <c:pt idx="49">
                  <c:v>0.21232802526001948</c:v>
                </c:pt>
                <c:pt idx="50">
                  <c:v>0.21202000111289149</c:v>
                </c:pt>
              </c:numCache>
            </c:numRef>
          </c:val>
        </c:ser>
        <c:ser>
          <c:idx val="2"/>
          <c:order val="2"/>
          <c:tx>
            <c:strRef>
              <c:f>'G11,G12'!$BB$6</c:f>
              <c:strCache>
                <c:ptCount val="1"/>
                <c:pt idx="0">
                  <c:v>úroky</c:v>
                </c:pt>
              </c:strCache>
            </c:strRef>
          </c:tx>
          <c:spPr>
            <a:solidFill>
              <a:srgbClr val="13B5EA"/>
            </a:solidFill>
          </c:spPr>
          <c:cat>
            <c:numRef>
              <c:f>'G11,G12'!$B$1:$AZ$1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'G11,G12'!$B$6:$AZ$6</c:f>
              <c:numCache>
                <c:formatCode>0%</c:formatCode>
                <c:ptCount val="51"/>
                <c:pt idx="0">
                  <c:v>1.9589242501838768E-2</c:v>
                </c:pt>
                <c:pt idx="1">
                  <c:v>1.9308429039618605E-2</c:v>
                </c:pt>
                <c:pt idx="2">
                  <c:v>1.9177332483309682E-2</c:v>
                </c:pt>
                <c:pt idx="3">
                  <c:v>1.9497639931776049E-2</c:v>
                </c:pt>
                <c:pt idx="4">
                  <c:v>2.0083939524596549E-2</c:v>
                </c:pt>
                <c:pt idx="5">
                  <c:v>2.1202885580902206E-2</c:v>
                </c:pt>
                <c:pt idx="6">
                  <c:v>2.2582580373426201E-2</c:v>
                </c:pt>
                <c:pt idx="7">
                  <c:v>2.3947005937207635E-2</c:v>
                </c:pt>
                <c:pt idx="8">
                  <c:v>2.5347683862839886E-2</c:v>
                </c:pt>
                <c:pt idx="9">
                  <c:v>2.6805085856789545E-2</c:v>
                </c:pt>
                <c:pt idx="10">
                  <c:v>2.8163979626923633E-2</c:v>
                </c:pt>
                <c:pt idx="11">
                  <c:v>3.0953747935095106E-2</c:v>
                </c:pt>
                <c:pt idx="12">
                  <c:v>3.276238783672477E-2</c:v>
                </c:pt>
                <c:pt idx="13">
                  <c:v>3.4618258884516757E-2</c:v>
                </c:pt>
                <c:pt idx="14">
                  <c:v>3.6117899793989681E-2</c:v>
                </c:pt>
                <c:pt idx="15">
                  <c:v>3.7497754070722256E-2</c:v>
                </c:pt>
                <c:pt idx="16">
                  <c:v>3.8836816398331676E-2</c:v>
                </c:pt>
                <c:pt idx="17">
                  <c:v>4.0202394385556318E-2</c:v>
                </c:pt>
                <c:pt idx="18">
                  <c:v>4.1649802612387973E-2</c:v>
                </c:pt>
                <c:pt idx="19">
                  <c:v>4.3153134513507184E-2</c:v>
                </c:pt>
                <c:pt idx="20">
                  <c:v>4.4697360013803561E-2</c:v>
                </c:pt>
                <c:pt idx="21">
                  <c:v>4.588253584463562E-2</c:v>
                </c:pt>
                <c:pt idx="22">
                  <c:v>4.7962218821251332E-2</c:v>
                </c:pt>
                <c:pt idx="23">
                  <c:v>4.9505820706607674E-2</c:v>
                </c:pt>
                <c:pt idx="24">
                  <c:v>5.1349409194695043E-2</c:v>
                </c:pt>
                <c:pt idx="25">
                  <c:v>5.3098131394412482E-2</c:v>
                </c:pt>
                <c:pt idx="26">
                  <c:v>5.4957349742588028E-2</c:v>
                </c:pt>
                <c:pt idx="27">
                  <c:v>5.6902408752561008E-2</c:v>
                </c:pt>
                <c:pt idx="28">
                  <c:v>5.8906534645084524E-2</c:v>
                </c:pt>
                <c:pt idx="29">
                  <c:v>6.1007544331749791E-2</c:v>
                </c:pt>
                <c:pt idx="30">
                  <c:v>6.3233351533536389E-2</c:v>
                </c:pt>
                <c:pt idx="31">
                  <c:v>6.5560810122592461E-2</c:v>
                </c:pt>
                <c:pt idx="32">
                  <c:v>6.7693937799815501E-2</c:v>
                </c:pt>
                <c:pt idx="33">
                  <c:v>7.0529381447562892E-2</c:v>
                </c:pt>
                <c:pt idx="34">
                  <c:v>7.3041706688334471E-2</c:v>
                </c:pt>
                <c:pt idx="35">
                  <c:v>7.5839658983892819E-2</c:v>
                </c:pt>
                <c:pt idx="36">
                  <c:v>7.868144136045177E-2</c:v>
                </c:pt>
                <c:pt idx="37">
                  <c:v>8.1680880665742583E-2</c:v>
                </c:pt>
                <c:pt idx="38">
                  <c:v>8.4842511554687985E-2</c:v>
                </c:pt>
                <c:pt idx="39">
                  <c:v>8.8099029337098025E-2</c:v>
                </c:pt>
                <c:pt idx="40">
                  <c:v>9.1492728453641134E-2</c:v>
                </c:pt>
                <c:pt idx="41">
                  <c:v>9.5020876733500348E-2</c:v>
                </c:pt>
                <c:pt idx="42">
                  <c:v>9.8683363519446357E-2</c:v>
                </c:pt>
                <c:pt idx="43">
                  <c:v>0.10225867413816613</c:v>
                </c:pt>
                <c:pt idx="44">
                  <c:v>0.10642601134629331</c:v>
                </c:pt>
                <c:pt idx="45">
                  <c:v>0.11038374591414762</c:v>
                </c:pt>
                <c:pt idx="46">
                  <c:v>0.11457121949586817</c:v>
                </c:pt>
                <c:pt idx="47">
                  <c:v>0.11878521173779494</c:v>
                </c:pt>
                <c:pt idx="48">
                  <c:v>0.12312987293262656</c:v>
                </c:pt>
                <c:pt idx="49">
                  <c:v>0.12755038023330276</c:v>
                </c:pt>
                <c:pt idx="50">
                  <c:v>0.13199774846002729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96832"/>
        <c:axId val="146197224"/>
      </c:areaChart>
      <c:catAx>
        <c:axId val="1461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197224"/>
        <c:crosses val="autoZero"/>
        <c:auto val="1"/>
        <c:lblAlgn val="ctr"/>
        <c:lblOffset val="100"/>
        <c:noMultiLvlLbl val="0"/>
      </c:catAx>
      <c:valAx>
        <c:axId val="146197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19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040398075240714"/>
          <c:y val="1.3312919218431087E-2"/>
          <c:w val="0.51658223972003148"/>
          <c:h val="0.22337379702537183"/>
        </c:manualLayout>
      </c:layout>
      <c:overlay val="0"/>
      <c:txPr>
        <a:bodyPr/>
        <a:lstStyle/>
        <a:p>
          <a:pPr>
            <a:defRPr>
              <a:latin typeface="Constantia" pitchFamily="18" charset="0"/>
            </a:defRPr>
          </a:pPr>
          <a:endParaRPr lang="sk-SK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3454737910841E-2"/>
          <c:y val="4.9936257967754041E-2"/>
          <c:w val="0.80938206798224299"/>
          <c:h val="0.92364574759945128"/>
        </c:manualLayout>
      </c:layout>
      <c:lineChart>
        <c:grouping val="standard"/>
        <c:varyColors val="0"/>
        <c:ser>
          <c:idx val="0"/>
          <c:order val="0"/>
          <c:tx>
            <c:strRef>
              <c:f>'G13'!$A$2</c:f>
              <c:strCache>
                <c:ptCount val="1"/>
                <c:pt idx="0">
                  <c:v>Primárne saldo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cat>
            <c:numRef>
              <c:f>'G13'!$B$1:$AZ$1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'G13'!$B$2:$AZ$2</c:f>
              <c:numCache>
                <c:formatCode>0.0%</c:formatCode>
                <c:ptCount val="51"/>
                <c:pt idx="0">
                  <c:v>-1.5560719466248296E-2</c:v>
                </c:pt>
                <c:pt idx="1">
                  <c:v>-1.1443400524310247E-2</c:v>
                </c:pt>
                <c:pt idx="2">
                  <c:v>-1.8041641730284955E-2</c:v>
                </c:pt>
                <c:pt idx="3">
                  <c:v>-1.6822360771813878E-2</c:v>
                </c:pt>
                <c:pt idx="4">
                  <c:v>-1.8851332300496109E-2</c:v>
                </c:pt>
                <c:pt idx="5">
                  <c:v>-1.9251947765482086E-2</c:v>
                </c:pt>
                <c:pt idx="6">
                  <c:v>1.5127763789311655E-2</c:v>
                </c:pt>
                <c:pt idx="7">
                  <c:v>1.4808960633480136E-2</c:v>
                </c:pt>
                <c:pt idx="8">
                  <c:v>1.4623891053273297E-2</c:v>
                </c:pt>
                <c:pt idx="9">
                  <c:v>1.4754723816769665E-2</c:v>
                </c:pt>
                <c:pt idx="10">
                  <c:v>1.4760056130951415E-2</c:v>
                </c:pt>
                <c:pt idx="11">
                  <c:v>1.4395176376118941E-2</c:v>
                </c:pt>
                <c:pt idx="12">
                  <c:v>1.444424543001257E-2</c:v>
                </c:pt>
                <c:pt idx="13">
                  <c:v>1.422539322016032E-2</c:v>
                </c:pt>
                <c:pt idx="14">
                  <c:v>1.3920403992301322E-2</c:v>
                </c:pt>
                <c:pt idx="15">
                  <c:v>1.3453104548867044E-2</c:v>
                </c:pt>
                <c:pt idx="16">
                  <c:v>1.3853419162671309E-2</c:v>
                </c:pt>
                <c:pt idx="17">
                  <c:v>1.4131077714747295E-2</c:v>
                </c:pt>
                <c:pt idx="18">
                  <c:v>1.4009575005831039E-2</c:v>
                </c:pt>
                <c:pt idx="19">
                  <c:v>1.3635350311407649E-2</c:v>
                </c:pt>
                <c:pt idx="20">
                  <c:v>1.3761433462679931E-2</c:v>
                </c:pt>
                <c:pt idx="21">
                  <c:v>1.3864210613931383E-2</c:v>
                </c:pt>
                <c:pt idx="22">
                  <c:v>1.3478816822905125E-2</c:v>
                </c:pt>
                <c:pt idx="23">
                  <c:v>1.3105568463878996E-2</c:v>
                </c:pt>
                <c:pt idx="24">
                  <c:v>1.3546753406668634E-2</c:v>
                </c:pt>
                <c:pt idx="25">
                  <c:v>1.3182180069625406E-2</c:v>
                </c:pt>
                <c:pt idx="26">
                  <c:v>1.279016696809385E-2</c:v>
                </c:pt>
                <c:pt idx="27">
                  <c:v>1.2113585740124605E-2</c:v>
                </c:pt>
                <c:pt idx="28">
                  <c:v>1.192015631594761E-2</c:v>
                </c:pt>
                <c:pt idx="29">
                  <c:v>1.1066471651929068E-2</c:v>
                </c:pt>
                <c:pt idx="30">
                  <c:v>9.9157156591334113E-3</c:v>
                </c:pt>
                <c:pt idx="31">
                  <c:v>9.0912350761561001E-3</c:v>
                </c:pt>
                <c:pt idx="32">
                  <c:v>9.113360632694965E-3</c:v>
                </c:pt>
                <c:pt idx="33">
                  <c:v>8.5682176712290423E-3</c:v>
                </c:pt>
                <c:pt idx="34">
                  <c:v>7.3501693219388776E-3</c:v>
                </c:pt>
                <c:pt idx="35">
                  <c:v>6.1096534959903344E-3</c:v>
                </c:pt>
                <c:pt idx="36">
                  <c:v>5.0133219170920389E-3</c:v>
                </c:pt>
                <c:pt idx="37">
                  <c:v>3.4645451234075705E-3</c:v>
                </c:pt>
                <c:pt idx="38">
                  <c:v>1.7648083510762302E-3</c:v>
                </c:pt>
                <c:pt idx="39">
                  <c:v>3.8771579498789687E-4</c:v>
                </c:pt>
                <c:pt idx="40">
                  <c:v>-2.5573958491872776E-4</c:v>
                </c:pt>
                <c:pt idx="41">
                  <c:v>-1.902256844533019E-3</c:v>
                </c:pt>
                <c:pt idx="42">
                  <c:v>-3.7157906060018204E-3</c:v>
                </c:pt>
                <c:pt idx="43">
                  <c:v>-5.6050601554070946E-3</c:v>
                </c:pt>
                <c:pt idx="44">
                  <c:v>-6.8136884896268877E-3</c:v>
                </c:pt>
                <c:pt idx="45">
                  <c:v>-8.0127010305161631E-3</c:v>
                </c:pt>
                <c:pt idx="46">
                  <c:v>-9.0917852872533754E-3</c:v>
                </c:pt>
                <c:pt idx="47">
                  <c:v>-1.0170402417510166E-2</c:v>
                </c:pt>
                <c:pt idx="48">
                  <c:v>-9.9043401016390923E-3</c:v>
                </c:pt>
                <c:pt idx="49">
                  <c:v>-9.3458367164224922E-3</c:v>
                </c:pt>
                <c:pt idx="50">
                  <c:v>-9.016899385350689E-3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'G13'!$A$4</c:f>
              <c:strCache>
                <c:ptCount val="1"/>
                <c:pt idx="0">
                  <c:v>Konsolidácia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'G13'!$B$1:$AZ$1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'G13'!$B$4:$AZ$4</c:f>
              <c:numCache>
                <c:formatCode>0.0%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3.4162467494498187E-2</c:v>
                </c:pt>
                <c:pt idx="7">
                  <c:v>3.4162467494498187E-2</c:v>
                </c:pt>
                <c:pt idx="8">
                  <c:v>3.4162467494498187E-2</c:v>
                </c:pt>
                <c:pt idx="9">
                  <c:v>3.4162467494498187E-2</c:v>
                </c:pt>
                <c:pt idx="10">
                  <c:v>3.4162467494498187E-2</c:v>
                </c:pt>
                <c:pt idx="11">
                  <c:v>3.4162467494498187E-2</c:v>
                </c:pt>
                <c:pt idx="12">
                  <c:v>3.4162467494498187E-2</c:v>
                </c:pt>
                <c:pt idx="13">
                  <c:v>3.4162467494498187E-2</c:v>
                </c:pt>
                <c:pt idx="14">
                  <c:v>3.4162467494498187E-2</c:v>
                </c:pt>
                <c:pt idx="15">
                  <c:v>3.4162467494498187E-2</c:v>
                </c:pt>
                <c:pt idx="16">
                  <c:v>3.4162467494498187E-2</c:v>
                </c:pt>
                <c:pt idx="17">
                  <c:v>3.4162467494498187E-2</c:v>
                </c:pt>
                <c:pt idx="18">
                  <c:v>3.4162467494498187E-2</c:v>
                </c:pt>
                <c:pt idx="19">
                  <c:v>3.4162467494498187E-2</c:v>
                </c:pt>
                <c:pt idx="20">
                  <c:v>3.4162467494498187E-2</c:v>
                </c:pt>
                <c:pt idx="21">
                  <c:v>3.4162467494498187E-2</c:v>
                </c:pt>
                <c:pt idx="22">
                  <c:v>3.4162467494498187E-2</c:v>
                </c:pt>
                <c:pt idx="23">
                  <c:v>3.4162467494498187E-2</c:v>
                </c:pt>
                <c:pt idx="24">
                  <c:v>3.4162467494498187E-2</c:v>
                </c:pt>
                <c:pt idx="25">
                  <c:v>3.4162467494498187E-2</c:v>
                </c:pt>
                <c:pt idx="26">
                  <c:v>3.4162467494498187E-2</c:v>
                </c:pt>
                <c:pt idx="27">
                  <c:v>3.4162467494498187E-2</c:v>
                </c:pt>
                <c:pt idx="28">
                  <c:v>3.4162467494498187E-2</c:v>
                </c:pt>
                <c:pt idx="29">
                  <c:v>3.4162467494498187E-2</c:v>
                </c:pt>
                <c:pt idx="30">
                  <c:v>3.4162467494498187E-2</c:v>
                </c:pt>
                <c:pt idx="31">
                  <c:v>3.4162467494498187E-2</c:v>
                </c:pt>
                <c:pt idx="32">
                  <c:v>3.4162467494498187E-2</c:v>
                </c:pt>
                <c:pt idx="33">
                  <c:v>3.4162467494498187E-2</c:v>
                </c:pt>
                <c:pt idx="34">
                  <c:v>3.4162467494498187E-2</c:v>
                </c:pt>
                <c:pt idx="35">
                  <c:v>3.4162467494498187E-2</c:v>
                </c:pt>
                <c:pt idx="36">
                  <c:v>3.4162467494498187E-2</c:v>
                </c:pt>
                <c:pt idx="37">
                  <c:v>3.4162467494498187E-2</c:v>
                </c:pt>
                <c:pt idx="38">
                  <c:v>3.4162467494498187E-2</c:v>
                </c:pt>
                <c:pt idx="39">
                  <c:v>3.4162467494498187E-2</c:v>
                </c:pt>
                <c:pt idx="40">
                  <c:v>3.4162467494498187E-2</c:v>
                </c:pt>
                <c:pt idx="41">
                  <c:v>3.4162467494498187E-2</c:v>
                </c:pt>
                <c:pt idx="42">
                  <c:v>3.4162467494498187E-2</c:v>
                </c:pt>
                <c:pt idx="43">
                  <c:v>3.4162467494498187E-2</c:v>
                </c:pt>
                <c:pt idx="44">
                  <c:v>3.4162467494498187E-2</c:v>
                </c:pt>
                <c:pt idx="45">
                  <c:v>3.4162467494498187E-2</c:v>
                </c:pt>
                <c:pt idx="46">
                  <c:v>3.4162467494498187E-2</c:v>
                </c:pt>
                <c:pt idx="47">
                  <c:v>3.4162467494498187E-2</c:v>
                </c:pt>
                <c:pt idx="48">
                  <c:v>3.4162467494498187E-2</c:v>
                </c:pt>
                <c:pt idx="49">
                  <c:v>3.4162467494498187E-2</c:v>
                </c:pt>
                <c:pt idx="50">
                  <c:v>3.4162467494498187E-2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98008"/>
        <c:axId val="146198400"/>
      </c:lineChart>
      <c:lineChart>
        <c:grouping val="standard"/>
        <c:varyColors val="0"/>
        <c:ser>
          <c:idx val="1"/>
          <c:order val="1"/>
          <c:tx>
            <c:strRef>
              <c:f>'G13'!$A$3</c:f>
              <c:strCache>
                <c:ptCount val="1"/>
                <c:pt idx="0">
                  <c:v>Dlh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'G13'!$B$3:$AZ$3</c:f>
              <c:numCache>
                <c:formatCode>0.0%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0.59746823879845645</c:v>
                </c:pt>
                <c:pt idx="6">
                  <c:v>0.57334441469585995</c:v>
                </c:pt>
                <c:pt idx="7">
                  <c:v>0.55240737678635643</c:v>
                </c:pt>
                <c:pt idx="8">
                  <c:v>0.53344968362310907</c:v>
                </c:pt>
                <c:pt idx="9">
                  <c:v>0.51577326413754898</c:v>
                </c:pt>
                <c:pt idx="10">
                  <c:v>0.49924223638947923</c:v>
                </c:pt>
                <c:pt idx="11">
                  <c:v>0.48391962423541124</c:v>
                </c:pt>
                <c:pt idx="12">
                  <c:v>0.47029535849240045</c:v>
                </c:pt>
                <c:pt idx="13">
                  <c:v>0.45787926321533623</c:v>
                </c:pt>
                <c:pt idx="14">
                  <c:v>0.44694155397148028</c:v>
                </c:pt>
                <c:pt idx="15">
                  <c:v>0.4373879341061605</c:v>
                </c:pt>
                <c:pt idx="16">
                  <c:v>0.42810736159495649</c:v>
                </c:pt>
                <c:pt idx="17">
                  <c:v>0.41927608229706009</c:v>
                </c:pt>
                <c:pt idx="18">
                  <c:v>0.41111609268229893</c:v>
                </c:pt>
                <c:pt idx="19">
                  <c:v>0.40339284767514383</c:v>
                </c:pt>
                <c:pt idx="20">
                  <c:v>0.39559982875099647</c:v>
                </c:pt>
                <c:pt idx="21">
                  <c:v>0.387778068688927</c:v>
                </c:pt>
                <c:pt idx="22">
                  <c:v>0.38029402280621699</c:v>
                </c:pt>
                <c:pt idx="23">
                  <c:v>0.37348433009179349</c:v>
                </c:pt>
                <c:pt idx="24">
                  <c:v>0.36623696197570582</c:v>
                </c:pt>
                <c:pt idx="25">
                  <c:v>0.35942066792023603</c:v>
                </c:pt>
                <c:pt idx="26">
                  <c:v>0.35297338593839711</c:v>
                </c:pt>
                <c:pt idx="27">
                  <c:v>0.34719280084376436</c:v>
                </c:pt>
                <c:pt idx="28">
                  <c:v>0.34169785124622476</c:v>
                </c:pt>
                <c:pt idx="29">
                  <c:v>0.33712100268474632</c:v>
                </c:pt>
                <c:pt idx="30">
                  <c:v>0.33372568671797409</c:v>
                </c:pt>
                <c:pt idx="31">
                  <c:v>0.3311993418335783</c:v>
                </c:pt>
                <c:pt idx="32">
                  <c:v>0.32869771521746377</c:v>
                </c:pt>
                <c:pt idx="33">
                  <c:v>0.32676382612277061</c:v>
                </c:pt>
                <c:pt idx="34">
                  <c:v>0.32617825896593688</c:v>
                </c:pt>
                <c:pt idx="35">
                  <c:v>0.32681968938061062</c:v>
                </c:pt>
                <c:pt idx="36">
                  <c:v>0.32856384714587977</c:v>
                </c:pt>
                <c:pt idx="37">
                  <c:v>0.33187322596032098</c:v>
                </c:pt>
                <c:pt idx="38">
                  <c:v>0.33691033193987902</c:v>
                </c:pt>
                <c:pt idx="39">
                  <c:v>0.34337472433895505</c:v>
                </c:pt>
                <c:pt idx="40">
                  <c:v>0.35054961586955802</c:v>
                </c:pt>
                <c:pt idx="41">
                  <c:v>0.35944048848653287</c:v>
                </c:pt>
                <c:pt idx="42">
                  <c:v>0.37020484454767277</c:v>
                </c:pt>
                <c:pt idx="43">
                  <c:v>0.38293762026249673</c:v>
                </c:pt>
                <c:pt idx="44">
                  <c:v>0.39693671557074378</c:v>
                </c:pt>
                <c:pt idx="45">
                  <c:v>0.4123187961422351</c:v>
                </c:pt>
                <c:pt idx="46">
                  <c:v>0.42894316088284956</c:v>
                </c:pt>
                <c:pt idx="47">
                  <c:v>0.44679926641372436</c:v>
                </c:pt>
                <c:pt idx="48">
                  <c:v>0.46466792957660591</c:v>
                </c:pt>
                <c:pt idx="49">
                  <c:v>0.4823220136509152</c:v>
                </c:pt>
                <c:pt idx="50">
                  <c:v>0.50000000000000089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99184"/>
        <c:axId val="146198792"/>
      </c:lineChart>
      <c:catAx>
        <c:axId val="14619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198400"/>
        <c:crosses val="autoZero"/>
        <c:auto val="1"/>
        <c:lblAlgn val="ctr"/>
        <c:lblOffset val="100"/>
        <c:noMultiLvlLbl val="0"/>
      </c:catAx>
      <c:valAx>
        <c:axId val="146198400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198008"/>
        <c:crosses val="autoZero"/>
        <c:crossBetween val="between"/>
      </c:valAx>
      <c:valAx>
        <c:axId val="1461987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199184"/>
        <c:crosses val="max"/>
        <c:crossBetween val="between"/>
      </c:valAx>
      <c:catAx>
        <c:axId val="14619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198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60141446490523"/>
          <c:y val="0.79026337448559669"/>
          <c:w val="0.48969419980428774"/>
          <c:h val="0.19937997256515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543901605885E-2"/>
          <c:y val="4.5871964679911711E-2"/>
          <c:w val="0.81047859718514015"/>
          <c:h val="0.92718534355391002"/>
        </c:manualLayout>
      </c:layout>
      <c:lineChart>
        <c:grouping val="standard"/>
        <c:varyColors val="0"/>
        <c:ser>
          <c:idx val="0"/>
          <c:order val="0"/>
          <c:tx>
            <c:strRef>
              <c:f>'G14'!$A$2</c:f>
              <c:strCache>
                <c:ptCount val="1"/>
                <c:pt idx="0">
                  <c:v>Primárne saldo 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cat>
            <c:numRef>
              <c:f>'G14'!$B$1:$AZ$1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'G14'!$B$2:$AZ$2</c:f>
              <c:numCache>
                <c:formatCode>0.0%</c:formatCode>
                <c:ptCount val="51"/>
                <c:pt idx="0">
                  <c:v>-1.5560719466248296E-2</c:v>
                </c:pt>
                <c:pt idx="1">
                  <c:v>-6.4434005243102369E-3</c:v>
                </c:pt>
                <c:pt idx="2">
                  <c:v>-8.041641730284977E-3</c:v>
                </c:pt>
                <c:pt idx="3">
                  <c:v>-1.8223607718138443E-3</c:v>
                </c:pt>
                <c:pt idx="4">
                  <c:v>1.1486676995039202E-3</c:v>
                </c:pt>
                <c:pt idx="5">
                  <c:v>5.7480522345179363E-3</c:v>
                </c:pt>
                <c:pt idx="6">
                  <c:v>1.0965296294813449E-2</c:v>
                </c:pt>
                <c:pt idx="7">
                  <c:v>1.2923787162504028E-2</c:v>
                </c:pt>
                <c:pt idx="8">
                  <c:v>1.2738717582297143E-2</c:v>
                </c:pt>
                <c:pt idx="9">
                  <c:v>1.2869550345793533E-2</c:v>
                </c:pt>
                <c:pt idx="10">
                  <c:v>1.2874882659975257E-2</c:v>
                </c:pt>
                <c:pt idx="11">
                  <c:v>1.2510002905142825E-2</c:v>
                </c:pt>
                <c:pt idx="12">
                  <c:v>1.255907195903639E-2</c:v>
                </c:pt>
                <c:pt idx="13">
                  <c:v>1.2340219749184167E-2</c:v>
                </c:pt>
                <c:pt idx="14">
                  <c:v>1.2035230521325224E-2</c:v>
                </c:pt>
                <c:pt idx="15">
                  <c:v>1.1567931077890859E-2</c:v>
                </c:pt>
                <c:pt idx="16">
                  <c:v>1.1968245691695165E-2</c:v>
                </c:pt>
                <c:pt idx="17">
                  <c:v>1.2245904243771135E-2</c:v>
                </c:pt>
                <c:pt idx="18">
                  <c:v>1.2124401534854922E-2</c:v>
                </c:pt>
                <c:pt idx="19">
                  <c:v>1.1750176840431522E-2</c:v>
                </c:pt>
                <c:pt idx="20">
                  <c:v>1.1876259991703803E-2</c:v>
                </c:pt>
                <c:pt idx="21">
                  <c:v>1.1979037142955241E-2</c:v>
                </c:pt>
                <c:pt idx="22">
                  <c:v>1.1593643351929021E-2</c:v>
                </c:pt>
                <c:pt idx="23">
                  <c:v>1.122039499290285E-2</c:v>
                </c:pt>
                <c:pt idx="24">
                  <c:v>1.1661579935692458E-2</c:v>
                </c:pt>
                <c:pt idx="25">
                  <c:v>1.1297006598649273E-2</c:v>
                </c:pt>
                <c:pt idx="26">
                  <c:v>1.0904993497117729E-2</c:v>
                </c:pt>
                <c:pt idx="27">
                  <c:v>1.0228412269148449E-2</c:v>
                </c:pt>
                <c:pt idx="28">
                  <c:v>1.0034982844971495E-2</c:v>
                </c:pt>
                <c:pt idx="29">
                  <c:v>9.1812981809529636E-3</c:v>
                </c:pt>
                <c:pt idx="30">
                  <c:v>8.0305421881572362E-3</c:v>
                </c:pt>
                <c:pt idx="31">
                  <c:v>7.2060616051799623E-3</c:v>
                </c:pt>
                <c:pt idx="32">
                  <c:v>7.2281871617187951E-3</c:v>
                </c:pt>
                <c:pt idx="33">
                  <c:v>6.6830442002529149E-3</c:v>
                </c:pt>
                <c:pt idx="34">
                  <c:v>5.4649958509627467E-3</c:v>
                </c:pt>
                <c:pt idx="35">
                  <c:v>4.2244800250141835E-3</c:v>
                </c:pt>
                <c:pt idx="36">
                  <c:v>3.128148446115914E-3</c:v>
                </c:pt>
                <c:pt idx="37">
                  <c:v>1.5793716524313995E-3</c:v>
                </c:pt>
                <c:pt idx="38">
                  <c:v>-1.2036511989991822E-4</c:v>
                </c:pt>
                <c:pt idx="39">
                  <c:v>-1.4974576759882417E-3</c:v>
                </c:pt>
                <c:pt idx="40">
                  <c:v>-2.1409130558948308E-3</c:v>
                </c:pt>
                <c:pt idx="41">
                  <c:v>-3.7874303155091601E-3</c:v>
                </c:pt>
                <c:pt idx="42">
                  <c:v>-5.6009640769779101E-3</c:v>
                </c:pt>
                <c:pt idx="43">
                  <c:v>-7.4902336263832185E-3</c:v>
                </c:pt>
                <c:pt idx="44">
                  <c:v>-8.6988619606030507E-3</c:v>
                </c:pt>
                <c:pt idx="45">
                  <c:v>-9.8978745014922844E-3</c:v>
                </c:pt>
                <c:pt idx="46">
                  <c:v>-1.0976958758229523E-2</c:v>
                </c:pt>
                <c:pt idx="47">
                  <c:v>-1.2055575888486277E-2</c:v>
                </c:pt>
                <c:pt idx="48">
                  <c:v>-1.178951357261524E-2</c:v>
                </c:pt>
                <c:pt idx="49">
                  <c:v>-1.1231010187398683E-2</c:v>
                </c:pt>
                <c:pt idx="50">
                  <c:v>-1.0902072856326848E-2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'G14'!$A$4</c:f>
              <c:strCache>
                <c:ptCount val="1"/>
                <c:pt idx="0">
                  <c:v>Konsolidácia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'G14'!$B$1:$AZ$1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'G14'!$B$4:$AZ$4</c:f>
              <c:numCache>
                <c:formatCode>0.0%</c:formatCode>
                <c:ptCount val="5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2.4999999999999998E-2</c:v>
                </c:pt>
                <c:pt idx="6">
                  <c:v>0.03</c:v>
                </c:pt>
                <c:pt idx="7">
                  <c:v>3.2277294023522043E-2</c:v>
                </c:pt>
                <c:pt idx="8">
                  <c:v>3.2277294023522043E-2</c:v>
                </c:pt>
                <c:pt idx="9">
                  <c:v>3.2277294023522043E-2</c:v>
                </c:pt>
                <c:pt idx="10">
                  <c:v>3.2277294023522043E-2</c:v>
                </c:pt>
                <c:pt idx="11">
                  <c:v>3.2277294023522043E-2</c:v>
                </c:pt>
                <c:pt idx="12">
                  <c:v>3.2277294023522043E-2</c:v>
                </c:pt>
                <c:pt idx="13">
                  <c:v>3.2277294023522043E-2</c:v>
                </c:pt>
                <c:pt idx="14">
                  <c:v>3.2277294023522043E-2</c:v>
                </c:pt>
                <c:pt idx="15">
                  <c:v>3.2277294023522043E-2</c:v>
                </c:pt>
                <c:pt idx="16">
                  <c:v>3.2277294023522043E-2</c:v>
                </c:pt>
                <c:pt idx="17">
                  <c:v>3.2277294023522043E-2</c:v>
                </c:pt>
                <c:pt idx="18">
                  <c:v>3.2277294023522043E-2</c:v>
                </c:pt>
                <c:pt idx="19">
                  <c:v>3.2277294023522043E-2</c:v>
                </c:pt>
                <c:pt idx="20">
                  <c:v>3.2277294023522043E-2</c:v>
                </c:pt>
                <c:pt idx="21">
                  <c:v>3.2277294023522043E-2</c:v>
                </c:pt>
                <c:pt idx="22">
                  <c:v>3.2277294023522043E-2</c:v>
                </c:pt>
                <c:pt idx="23">
                  <c:v>3.2277294023522043E-2</c:v>
                </c:pt>
                <c:pt idx="24">
                  <c:v>3.2277294023522043E-2</c:v>
                </c:pt>
                <c:pt idx="25">
                  <c:v>3.2277294023522043E-2</c:v>
                </c:pt>
                <c:pt idx="26">
                  <c:v>3.2277294023522043E-2</c:v>
                </c:pt>
                <c:pt idx="27">
                  <c:v>3.2277294023522043E-2</c:v>
                </c:pt>
                <c:pt idx="28">
                  <c:v>3.2277294023522043E-2</c:v>
                </c:pt>
                <c:pt idx="29">
                  <c:v>3.2277294023522043E-2</c:v>
                </c:pt>
                <c:pt idx="30">
                  <c:v>3.2277294023522043E-2</c:v>
                </c:pt>
                <c:pt idx="31">
                  <c:v>3.2277294023522043E-2</c:v>
                </c:pt>
                <c:pt idx="32">
                  <c:v>3.2277294023522043E-2</c:v>
                </c:pt>
                <c:pt idx="33">
                  <c:v>3.2277294023522043E-2</c:v>
                </c:pt>
                <c:pt idx="34">
                  <c:v>3.2277294023522043E-2</c:v>
                </c:pt>
                <c:pt idx="35">
                  <c:v>3.2277294023522043E-2</c:v>
                </c:pt>
                <c:pt idx="36">
                  <c:v>3.2277294023522043E-2</c:v>
                </c:pt>
                <c:pt idx="37">
                  <c:v>3.2277294023522043E-2</c:v>
                </c:pt>
                <c:pt idx="38">
                  <c:v>3.2277294023522043E-2</c:v>
                </c:pt>
                <c:pt idx="39">
                  <c:v>3.2277294023522043E-2</c:v>
                </c:pt>
                <c:pt idx="40">
                  <c:v>3.2277294023522043E-2</c:v>
                </c:pt>
                <c:pt idx="41">
                  <c:v>3.2277294023522043E-2</c:v>
                </c:pt>
                <c:pt idx="42">
                  <c:v>3.2277294023522043E-2</c:v>
                </c:pt>
                <c:pt idx="43">
                  <c:v>3.2277294023522043E-2</c:v>
                </c:pt>
                <c:pt idx="44">
                  <c:v>3.2277294023522043E-2</c:v>
                </c:pt>
                <c:pt idx="45">
                  <c:v>3.2277294023522043E-2</c:v>
                </c:pt>
                <c:pt idx="46">
                  <c:v>3.2277294023522043E-2</c:v>
                </c:pt>
                <c:pt idx="47">
                  <c:v>3.2277294023522043E-2</c:v>
                </c:pt>
                <c:pt idx="48">
                  <c:v>3.2277294023522043E-2</c:v>
                </c:pt>
                <c:pt idx="49">
                  <c:v>3.2277294023522043E-2</c:v>
                </c:pt>
                <c:pt idx="50">
                  <c:v>3.2277294023522043E-2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99968"/>
        <c:axId val="146200360"/>
      </c:lineChart>
      <c:lineChart>
        <c:grouping val="standard"/>
        <c:varyColors val="0"/>
        <c:ser>
          <c:idx val="1"/>
          <c:order val="1"/>
          <c:tx>
            <c:strRef>
              <c:f>'G14'!$A$3</c:f>
              <c:strCache>
                <c:ptCount val="1"/>
                <c:pt idx="0">
                  <c:v>Dlh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'G14'!$B$3:$AZ$3</c:f>
              <c:numCache>
                <c:formatCode>0.0%</c:formatCode>
                <c:ptCount val="51"/>
                <c:pt idx="0">
                  <c:v>0.55405934506740706</c:v>
                </c:pt>
                <c:pt idx="1">
                  <c:v>0.56049617169138566</c:v>
                </c:pt>
                <c:pt idx="2">
                  <c:v>0.56179765625710687</c:v>
                </c:pt>
                <c:pt idx="3">
                  <c:v>0.55332245927524404</c:v>
                </c:pt>
                <c:pt idx="4">
                  <c:v>0.53994828363453495</c:v>
                </c:pt>
                <c:pt idx="5">
                  <c:v>0.5256997970788061</c:v>
                </c:pt>
                <c:pt idx="6">
                  <c:v>0.50758924492238799</c:v>
                </c:pt>
                <c:pt idx="7">
                  <c:v>0.48912339203144467</c:v>
                </c:pt>
                <c:pt idx="8">
                  <c:v>0.47254462536388214</c:v>
                </c:pt>
                <c:pt idx="9">
                  <c:v>0.45707857684882341</c:v>
                </c:pt>
                <c:pt idx="10">
                  <c:v>0.44262621371308392</c:v>
                </c:pt>
                <c:pt idx="11">
                  <c:v>0.42928546839957865</c:v>
                </c:pt>
                <c:pt idx="12">
                  <c:v>0.41744255441003214</c:v>
                </c:pt>
                <c:pt idx="13">
                  <c:v>0.40669676364540902</c:v>
                </c:pt>
                <c:pt idx="14">
                  <c:v>0.39729741764800347</c:v>
                </c:pt>
                <c:pt idx="15">
                  <c:v>0.38918026008210993</c:v>
                </c:pt>
                <c:pt idx="16">
                  <c:v>0.38126224886844251</c:v>
                </c:pt>
                <c:pt idx="17">
                  <c:v>0.3737193218464176</c:v>
                </c:pt>
                <c:pt idx="18">
                  <c:v>0.36679286766874608</c:v>
                </c:pt>
                <c:pt idx="19">
                  <c:v>0.36030010783530986</c:v>
                </c:pt>
                <c:pt idx="20">
                  <c:v>0.35373485043690089</c:v>
                </c:pt>
                <c:pt idx="21">
                  <c:v>0.34713908936587612</c:v>
                </c:pt>
                <c:pt idx="22">
                  <c:v>0.34089224423969472</c:v>
                </c:pt>
                <c:pt idx="23">
                  <c:v>0.33529275930600771</c:v>
                </c:pt>
                <c:pt idx="24">
                  <c:v>0.32926124176152244</c:v>
                </c:pt>
                <c:pt idx="25">
                  <c:v>0.32366365691809684</c:v>
                </c:pt>
                <c:pt idx="26">
                  <c:v>0.31844400610000445</c:v>
                </c:pt>
                <c:pt idx="27">
                  <c:v>0.31389977425100085</c:v>
                </c:pt>
                <c:pt idx="28">
                  <c:v>0.30964035590965766</c:v>
                </c:pt>
                <c:pt idx="29">
                  <c:v>0.30630443090311404</c:v>
                </c:pt>
                <c:pt idx="30">
                  <c:v>0.30415776814192486</c:v>
                </c:pt>
                <c:pt idx="31">
                  <c:v>0.30288824673708881</c:v>
                </c:pt>
                <c:pt idx="32">
                  <c:v>0.30165529275810748</c:v>
                </c:pt>
                <c:pt idx="33">
                  <c:v>0.30100854810673916</c:v>
                </c:pt>
                <c:pt idx="34">
                  <c:v>0.30171892462171435</c:v>
                </c:pt>
                <c:pt idx="35">
                  <c:v>0.30367747687588748</c:v>
                </c:pt>
                <c:pt idx="36">
                  <c:v>0.30676097844513484</c:v>
                </c:pt>
                <c:pt idx="37">
                  <c:v>0.31143412729082798</c:v>
                </c:pt>
                <c:pt idx="38">
                  <c:v>0.31786000958663269</c:v>
                </c:pt>
                <c:pt idx="39">
                  <c:v>0.32573935543908322</c:v>
                </c:pt>
                <c:pt idx="40">
                  <c:v>0.33435767593022842</c:v>
                </c:pt>
                <c:pt idx="41">
                  <c:v>0.34472318391538914</c:v>
                </c:pt>
                <c:pt idx="42">
                  <c:v>0.35699321624538471</c:v>
                </c:pt>
                <c:pt idx="43">
                  <c:v>0.37126337767787343</c:v>
                </c:pt>
                <c:pt idx="44">
                  <c:v>0.38683363536446952</c:v>
                </c:pt>
                <c:pt idx="45">
                  <c:v>0.40381808996418084</c:v>
                </c:pt>
                <c:pt idx="46">
                  <c:v>0.42207759793640465</c:v>
                </c:pt>
                <c:pt idx="47">
                  <c:v>0.4416020550659403</c:v>
                </c:pt>
                <c:pt idx="48">
                  <c:v>0.46117074992947288</c:v>
                </c:pt>
                <c:pt idx="49">
                  <c:v>0.48055706389452285</c:v>
                </c:pt>
                <c:pt idx="50">
                  <c:v>0.49999999999999711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01144"/>
        <c:axId val="146200752"/>
      </c:lineChart>
      <c:catAx>
        <c:axId val="1461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200360"/>
        <c:crosses val="autoZero"/>
        <c:auto val="1"/>
        <c:lblAlgn val="ctr"/>
        <c:lblOffset val="100"/>
        <c:noMultiLvlLbl val="0"/>
      </c:catAx>
      <c:valAx>
        <c:axId val="14620036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199968"/>
        <c:crosses val="autoZero"/>
        <c:crossBetween val="between"/>
      </c:valAx>
      <c:valAx>
        <c:axId val="1462007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201144"/>
        <c:crosses val="max"/>
        <c:crossBetween val="between"/>
      </c:valAx>
      <c:catAx>
        <c:axId val="146201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20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38416616410074"/>
          <c:y val="0.79635605152005007"/>
          <c:w val="0.40173338707505762"/>
          <c:h val="0.17273887121725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07"/>
          <c:y val="5.1400554097404488E-2"/>
          <c:w val="0.86543525809273847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'G15,G16'!$BB$2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'G15,G16'!$B$2:$AZ$2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0.5664059233958284</c:v>
                </c:pt>
                <c:pt idx="2">
                  <c:v>0.57827526450005184</c:v>
                </c:pt>
                <c:pt idx="3">
                  <c:v>0.58421275289808794</c:v>
                </c:pt>
                <c:pt idx="4">
                  <c:v>0.58977007188279618</c:v>
                </c:pt>
                <c:pt idx="5">
                  <c:v>0.59746823879845645</c:v>
                </c:pt>
                <c:pt idx="6">
                  <c:v>0.60750688219035809</c:v>
                </c:pt>
                <c:pt idx="7">
                  <c:v>0.61908642743581055</c:v>
                </c:pt>
                <c:pt idx="8">
                  <c:v>0.63245141567028662</c:v>
                </c:pt>
                <c:pt idx="9">
                  <c:v>0.64699516822991598</c:v>
                </c:pt>
                <c:pt idx="10">
                  <c:v>0.66269032526824778</c:v>
                </c:pt>
                <c:pt idx="11">
                  <c:v>0.67966155704186226</c:v>
                </c:pt>
                <c:pt idx="12">
                  <c:v>0.69881326498419238</c:v>
                </c:pt>
                <c:pt idx="13">
                  <c:v>0.71962251608280892</c:v>
                </c:pt>
                <c:pt idx="14">
                  <c:v>0.74263910253227161</c:v>
                </c:pt>
                <c:pt idx="15">
                  <c:v>0.7678444404412148</c:v>
                </c:pt>
                <c:pt idx="16">
                  <c:v>0.7941446217155369</c:v>
                </c:pt>
                <c:pt idx="17">
                  <c:v>0.82188846062950194</c:v>
                </c:pt>
                <c:pt idx="18">
                  <c:v>0.85130901989832364</c:v>
                </c:pt>
                <c:pt idx="19">
                  <c:v>0.88181455845355383</c:v>
                </c:pt>
                <c:pt idx="20">
                  <c:v>0.91294458029136327</c:v>
                </c:pt>
                <c:pt idx="21">
                  <c:v>0.94478397718542206</c:v>
                </c:pt>
                <c:pt idx="22">
                  <c:v>0.97760251202780102</c:v>
                </c:pt>
                <c:pt idx="23">
                  <c:v>1.0122896587096357</c:v>
                </c:pt>
                <c:pt idx="24">
                  <c:v>1.0473767677480776</c:v>
                </c:pt>
                <c:pt idx="25">
                  <c:v>1.0838237027744344</c:v>
                </c:pt>
                <c:pt idx="26">
                  <c:v>1.1215265071751117</c:v>
                </c:pt>
                <c:pt idx="27">
                  <c:v>1.1608416487578594</c:v>
                </c:pt>
                <c:pt idx="28">
                  <c:v>1.2016849444870326</c:v>
                </c:pt>
                <c:pt idx="29">
                  <c:v>1.2446450420562252</c:v>
                </c:pt>
                <c:pt idx="30">
                  <c:v>1.2900189419903132</c:v>
                </c:pt>
                <c:pt idx="31">
                  <c:v>1.3375842954391559</c:v>
                </c:pt>
                <c:pt idx="32">
                  <c:v>1.3864869949342844</c:v>
                </c:pt>
                <c:pt idx="33">
                  <c:v>1.4371449030290944</c:v>
                </c:pt>
                <c:pt idx="34">
                  <c:v>1.4907863442021112</c:v>
                </c:pt>
                <c:pt idx="35">
                  <c:v>1.5469147502579643</c:v>
                </c:pt>
                <c:pt idx="36">
                  <c:v>1.6054250736531994</c:v>
                </c:pt>
                <c:pt idx="37">
                  <c:v>1.6667516515212235</c:v>
                </c:pt>
                <c:pt idx="38">
                  <c:v>1.7311003909688474</c:v>
                </c:pt>
                <c:pt idx="39">
                  <c:v>1.7981798717108051</c:v>
                </c:pt>
                <c:pt idx="40">
                  <c:v>1.8671891851627935</c:v>
                </c:pt>
                <c:pt idx="41">
                  <c:v>1.9389563852745588</c:v>
                </c:pt>
                <c:pt idx="42">
                  <c:v>2.0136803835812356</c:v>
                </c:pt>
                <c:pt idx="43">
                  <c:v>2.0914187253244267</c:v>
                </c:pt>
                <c:pt idx="44">
                  <c:v>2.1712337916995677</c:v>
                </c:pt>
                <c:pt idx="45">
                  <c:v>2.2535591852995127</c:v>
                </c:pt>
                <c:pt idx="46">
                  <c:v>2.338069508858021</c:v>
                </c:pt>
                <c:pt idx="47">
                  <c:v>2.4245965915970218</c:v>
                </c:pt>
                <c:pt idx="48">
                  <c:v>2.5123938507235715</c:v>
                </c:pt>
                <c:pt idx="49">
                  <c:v>2.6012581754158184</c:v>
                </c:pt>
                <c:pt idx="50">
                  <c:v>2.6914612507066122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'G15,G16'!$BB$3</c:f>
              <c:strCache>
                <c:ptCount val="1"/>
                <c:pt idx="0">
                  <c:v>úroky -25 b.b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'G15,G16'!$B$3:$AZ$3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0.59746823879845634</c:v>
                </c:pt>
                <c:pt idx="6">
                  <c:v>0.60617730511713297</c:v>
                </c:pt>
                <c:pt idx="7">
                  <c:v>0.6164685958823225</c:v>
                </c:pt>
                <c:pt idx="8">
                  <c:v>0.62853138561018873</c:v>
                </c:pt>
                <c:pt idx="9">
                  <c:v>0.64175140518835261</c:v>
                </c:pt>
                <c:pt idx="10">
                  <c:v>0.6560941301819514</c:v>
                </c:pt>
                <c:pt idx="11">
                  <c:v>0.67167984795299385</c:v>
                </c:pt>
                <c:pt idx="12">
                  <c:v>0.68939392285003198</c:v>
                </c:pt>
                <c:pt idx="13">
                  <c:v>0.7087110301990126</c:v>
                </c:pt>
                <c:pt idx="14">
                  <c:v>0.73016261103433233</c:v>
                </c:pt>
                <c:pt idx="15">
                  <c:v>0.75372108712493768</c:v>
                </c:pt>
                <c:pt idx="16">
                  <c:v>0.77828570736135649</c:v>
                </c:pt>
                <c:pt idx="17">
                  <c:v>0.80419152869219435</c:v>
                </c:pt>
                <c:pt idx="18">
                  <c:v>0.83166728532092049</c:v>
                </c:pt>
                <c:pt idx="19">
                  <c:v>0.86013489052153491</c:v>
                </c:pt>
                <c:pt idx="20">
                  <c:v>0.8891290092873676</c:v>
                </c:pt>
                <c:pt idx="21">
                  <c:v>0.91872899884209824</c:v>
                </c:pt>
                <c:pt idx="22">
                  <c:v>0.94920620687089552</c:v>
                </c:pt>
                <c:pt idx="23">
                  <c:v>0.98142123292222438</c:v>
                </c:pt>
                <c:pt idx="24">
                  <c:v>1.0139184186374901</c:v>
                </c:pt>
                <c:pt idx="25">
                  <c:v>1.0476482479035829</c:v>
                </c:pt>
                <c:pt idx="26">
                  <c:v>1.0825068771196222</c:v>
                </c:pt>
                <c:pt idx="27">
                  <c:v>1.1188432907997476</c:v>
                </c:pt>
                <c:pt idx="28">
                  <c:v>1.1565529230563039</c:v>
                </c:pt>
                <c:pt idx="29">
                  <c:v>1.1962204155489076</c:v>
                </c:pt>
                <c:pt idx="30">
                  <c:v>1.2381358740841211</c:v>
                </c:pt>
                <c:pt idx="31">
                  <c:v>1.2820651065762063</c:v>
                </c:pt>
                <c:pt idx="32">
                  <c:v>1.3271467405985635</c:v>
                </c:pt>
                <c:pt idx="33">
                  <c:v>1.3737981182519503</c:v>
                </c:pt>
                <c:pt idx="34">
                  <c:v>1.4232173344194725</c:v>
                </c:pt>
                <c:pt idx="35">
                  <c:v>1.4749225843984575</c:v>
                </c:pt>
                <c:pt idx="36">
                  <c:v>1.5287991948284954</c:v>
                </c:pt>
                <c:pt idx="37">
                  <c:v>1.5852753588992199</c:v>
                </c:pt>
                <c:pt idx="38">
                  <c:v>1.6445464598120738</c:v>
                </c:pt>
                <c:pt idx="39">
                  <c:v>1.7063115429757496</c:v>
                </c:pt>
                <c:pt idx="40">
                  <c:v>1.7697655694907639</c:v>
                </c:pt>
                <c:pt idx="41">
                  <c:v>1.8357398407119552</c:v>
                </c:pt>
                <c:pt idx="42">
                  <c:v>1.9044244897259006</c:v>
                </c:pt>
                <c:pt idx="43">
                  <c:v>1.9758708276786237</c:v>
                </c:pt>
                <c:pt idx="44">
                  <c:v>2.0491480493358782</c:v>
                </c:pt>
                <c:pt idx="45">
                  <c:v>2.1246598369079268</c:v>
                </c:pt>
                <c:pt idx="46">
                  <c:v>2.2020859081637103</c:v>
                </c:pt>
                <c:pt idx="47">
                  <c:v>2.2812618094964523</c:v>
                </c:pt>
                <c:pt idx="48">
                  <c:v>2.3613990097056075</c:v>
                </c:pt>
                <c:pt idx="49">
                  <c:v>2.4422833834749698</c:v>
                </c:pt>
                <c:pt idx="50">
                  <c:v>2.5241780008872876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'G15,G16'!$BB$4</c:f>
              <c:strCache>
                <c:ptCount val="1"/>
                <c:pt idx="0">
                  <c:v>úroky -50 b.b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'G15,G16'!$B$4:$AZ$4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0.59746823879845645</c:v>
                </c:pt>
                <c:pt idx="6">
                  <c:v>0.60484772804390807</c:v>
                </c:pt>
                <c:pt idx="7">
                  <c:v>0.61385076432883467</c:v>
                </c:pt>
                <c:pt idx="8">
                  <c:v>0.62461738675882605</c:v>
                </c:pt>
                <c:pt idx="9">
                  <c:v>0.63652529938977365</c:v>
                </c:pt>
                <c:pt idx="10">
                  <c:v>0.64953286246375308</c:v>
                </c:pt>
                <c:pt idx="11">
                  <c:v>0.66375606442094148</c:v>
                </c:pt>
                <c:pt idx="12">
                  <c:v>0.68006144217082887</c:v>
                </c:pt>
                <c:pt idx="13">
                  <c:v>0.69792150104662487</c:v>
                </c:pt>
                <c:pt idx="14">
                  <c:v>0.71784979277855199</c:v>
                </c:pt>
                <c:pt idx="15">
                  <c:v>0.73981020536781217</c:v>
                </c:pt>
                <c:pt idx="16">
                  <c:v>0.76269564674330637</c:v>
                </c:pt>
                <c:pt idx="17">
                  <c:v>0.78682808589314479</c:v>
                </c:pt>
                <c:pt idx="18">
                  <c:v>0.81243254018749156</c:v>
                </c:pt>
                <c:pt idx="19">
                  <c:v>0.83894481056365222</c:v>
                </c:pt>
                <c:pt idx="20">
                  <c:v>0.86589528221899703</c:v>
                </c:pt>
                <c:pt idx="21">
                  <c:v>0.8933583730516016</c:v>
                </c:pt>
                <c:pt idx="22">
                  <c:v>0.92160751361194737</c:v>
                </c:pt>
                <c:pt idx="23">
                  <c:v>0.95147572629275434</c:v>
                </c:pt>
                <c:pt idx="24">
                  <c:v>0.98152056815431488</c:v>
                </c:pt>
                <c:pt idx="25">
                  <c:v>1.0126840030836775</c:v>
                </c:pt>
                <c:pt idx="26">
                  <c:v>1.0448629430483742</c:v>
                </c:pt>
                <c:pt idx="27">
                  <c:v>1.0783997526088969</c:v>
                </c:pt>
                <c:pt idx="28">
                  <c:v>1.1131708800514439</c:v>
                </c:pt>
                <c:pt idx="29">
                  <c:v>1.1497578145716312</c:v>
                </c:pt>
                <c:pt idx="30">
                  <c:v>1.1884448045811893</c:v>
                </c:pt>
                <c:pt idx="31">
                  <c:v>1.2289870423170397</c:v>
                </c:pt>
                <c:pt idx="32">
                  <c:v>1.2705169530919345</c:v>
                </c:pt>
                <c:pt idx="33">
                  <c:v>1.3134522155377228</c:v>
                </c:pt>
                <c:pt idx="34">
                  <c:v>1.3589629898708964</c:v>
                </c:pt>
                <c:pt idx="35">
                  <c:v>1.4065824656061894</c:v>
                </c:pt>
                <c:pt idx="36">
                  <c:v>1.4561876536706981</c:v>
                </c:pt>
                <c:pt idx="37">
                  <c:v>1.508201761176452</c:v>
                </c:pt>
                <c:pt idx="38">
                  <c:v>1.5628110992849753</c:v>
                </c:pt>
                <c:pt idx="39">
                  <c:v>1.6197065611188384</c:v>
                </c:pt>
                <c:pt idx="40">
                  <c:v>1.6780800801403182</c:v>
                </c:pt>
                <c:pt idx="41">
                  <c:v>1.7387669122776197</c:v>
                </c:pt>
                <c:pt idx="42">
                  <c:v>1.8019499257062919</c:v>
                </c:pt>
                <c:pt idx="43">
                  <c:v>1.8676754499108754</c:v>
                </c:pt>
                <c:pt idx="44">
                  <c:v>1.935019936560916</c:v>
                </c:pt>
                <c:pt idx="45">
                  <c:v>2.0043598768195543</c:v>
                </c:pt>
                <c:pt idx="46">
                  <c:v>2.0753807914559887</c:v>
                </c:pt>
                <c:pt idx="47">
                  <c:v>2.1479226766566346</c:v>
                </c:pt>
                <c:pt idx="48">
                  <c:v>2.2211590159332135</c:v>
                </c:pt>
                <c:pt idx="49">
                  <c:v>2.2948666291169255</c:v>
                </c:pt>
                <c:pt idx="50">
                  <c:v>2.3693020334748187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01928"/>
        <c:axId val="146202320"/>
      </c:lineChart>
      <c:catAx>
        <c:axId val="14620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202320"/>
        <c:crosses val="autoZero"/>
        <c:auto val="1"/>
        <c:lblAlgn val="ctr"/>
        <c:lblOffset val="100"/>
        <c:noMultiLvlLbl val="0"/>
      </c:catAx>
      <c:valAx>
        <c:axId val="146202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201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8053368328959"/>
          <c:y val="4.1090696996208806E-2"/>
          <c:w val="0.37856999125109358"/>
          <c:h val="0.22800342665500142"/>
        </c:manualLayout>
      </c:layout>
      <c:overlay val="0"/>
      <c:txPr>
        <a:bodyPr/>
        <a:lstStyle/>
        <a:p>
          <a:pPr>
            <a:defRPr>
              <a:latin typeface="Constantia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07"/>
          <c:y val="5.1400554097404488E-2"/>
          <c:w val="0.86543525809273847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'G15,G16'!$BB$2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'G15,G16'!$B$2:$AZ$2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0.5664059233958284</c:v>
                </c:pt>
                <c:pt idx="2">
                  <c:v>0.57827526450005184</c:v>
                </c:pt>
                <c:pt idx="3">
                  <c:v>0.58421275289808794</c:v>
                </c:pt>
                <c:pt idx="4">
                  <c:v>0.58977007188279618</c:v>
                </c:pt>
                <c:pt idx="5">
                  <c:v>0.59746823879845645</c:v>
                </c:pt>
                <c:pt idx="6">
                  <c:v>0.60750688219035809</c:v>
                </c:pt>
                <c:pt idx="7">
                  <c:v>0.61908642743581055</c:v>
                </c:pt>
                <c:pt idx="8">
                  <c:v>0.63245141567028662</c:v>
                </c:pt>
                <c:pt idx="9">
                  <c:v>0.64699516822991598</c:v>
                </c:pt>
                <c:pt idx="10">
                  <c:v>0.66269032526824778</c:v>
                </c:pt>
                <c:pt idx="11">
                  <c:v>0.67966155704186226</c:v>
                </c:pt>
                <c:pt idx="12">
                  <c:v>0.69881326498419238</c:v>
                </c:pt>
                <c:pt idx="13">
                  <c:v>0.71962251608280892</c:v>
                </c:pt>
                <c:pt idx="14">
                  <c:v>0.74263910253227161</c:v>
                </c:pt>
                <c:pt idx="15">
                  <c:v>0.7678444404412148</c:v>
                </c:pt>
                <c:pt idx="16">
                  <c:v>0.7941446217155369</c:v>
                </c:pt>
                <c:pt idx="17">
                  <c:v>0.82188846062950194</c:v>
                </c:pt>
                <c:pt idx="18">
                  <c:v>0.85130901989832364</c:v>
                </c:pt>
                <c:pt idx="19">
                  <c:v>0.88181455845355383</c:v>
                </c:pt>
                <c:pt idx="20">
                  <c:v>0.91294458029136327</c:v>
                </c:pt>
                <c:pt idx="21">
                  <c:v>0.94478397718542206</c:v>
                </c:pt>
                <c:pt idx="22">
                  <c:v>0.97760251202780102</c:v>
                </c:pt>
                <c:pt idx="23">
                  <c:v>1.0122896587096357</c:v>
                </c:pt>
                <c:pt idx="24">
                  <c:v>1.0473767677480776</c:v>
                </c:pt>
                <c:pt idx="25">
                  <c:v>1.0838237027744344</c:v>
                </c:pt>
                <c:pt idx="26">
                  <c:v>1.1215265071751117</c:v>
                </c:pt>
                <c:pt idx="27">
                  <c:v>1.1608416487578594</c:v>
                </c:pt>
                <c:pt idx="28">
                  <c:v>1.2016849444870326</c:v>
                </c:pt>
                <c:pt idx="29">
                  <c:v>1.2446450420562252</c:v>
                </c:pt>
                <c:pt idx="30">
                  <c:v>1.2900189419903132</c:v>
                </c:pt>
                <c:pt idx="31">
                  <c:v>1.3375842954391559</c:v>
                </c:pt>
                <c:pt idx="32">
                  <c:v>1.3864869949342844</c:v>
                </c:pt>
                <c:pt idx="33">
                  <c:v>1.4371449030290944</c:v>
                </c:pt>
                <c:pt idx="34">
                  <c:v>1.4907863442021112</c:v>
                </c:pt>
                <c:pt idx="35">
                  <c:v>1.5469147502579643</c:v>
                </c:pt>
                <c:pt idx="36">
                  <c:v>1.6054250736531994</c:v>
                </c:pt>
                <c:pt idx="37">
                  <c:v>1.6667516515212235</c:v>
                </c:pt>
                <c:pt idx="38">
                  <c:v>1.7311003909688474</c:v>
                </c:pt>
                <c:pt idx="39">
                  <c:v>1.7981798717108051</c:v>
                </c:pt>
                <c:pt idx="40">
                  <c:v>1.8671891851627935</c:v>
                </c:pt>
                <c:pt idx="41">
                  <c:v>1.9389563852745588</c:v>
                </c:pt>
                <c:pt idx="42">
                  <c:v>2.0136803835812356</c:v>
                </c:pt>
                <c:pt idx="43">
                  <c:v>2.0914187253244267</c:v>
                </c:pt>
                <c:pt idx="44">
                  <c:v>2.1712337916995677</c:v>
                </c:pt>
                <c:pt idx="45">
                  <c:v>2.2535591852995127</c:v>
                </c:pt>
                <c:pt idx="46">
                  <c:v>2.338069508858021</c:v>
                </c:pt>
                <c:pt idx="47">
                  <c:v>2.4245965915970218</c:v>
                </c:pt>
                <c:pt idx="48">
                  <c:v>2.5123938507235715</c:v>
                </c:pt>
                <c:pt idx="49">
                  <c:v>2.6012581754158184</c:v>
                </c:pt>
                <c:pt idx="50">
                  <c:v>2.6914612507066122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'G15,G16'!$BB$9</c:f>
              <c:strCache>
                <c:ptCount val="1"/>
                <c:pt idx="0">
                  <c:v>vyššia dĺžka života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'G15,G16'!$B$9:$AZ$9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0.59749261647553475</c:v>
                </c:pt>
                <c:pt idx="6">
                  <c:v>0.60758446591082138</c:v>
                </c:pt>
                <c:pt idx="7">
                  <c:v>0.61925499080572288</c:v>
                </c:pt>
                <c:pt idx="8">
                  <c:v>0.63278339964028008</c:v>
                </c:pt>
                <c:pt idx="9">
                  <c:v>0.64755358881748204</c:v>
                </c:pt>
                <c:pt idx="10">
                  <c:v>0.66352323079601139</c:v>
                </c:pt>
                <c:pt idx="11">
                  <c:v>0.68085249809570092</c:v>
                </c:pt>
                <c:pt idx="12">
                  <c:v>0.700412019178552</c:v>
                </c:pt>
                <c:pt idx="13">
                  <c:v>0.72164769429487985</c:v>
                </c:pt>
                <c:pt idx="14">
                  <c:v>0.74514285506984945</c:v>
                </c:pt>
                <c:pt idx="15">
                  <c:v>0.77038542733583637</c:v>
                </c:pt>
                <c:pt idx="16">
                  <c:v>0.79669557943047264</c:v>
                </c:pt>
                <c:pt idx="17">
                  <c:v>0.82470151808980641</c:v>
                </c:pt>
                <c:pt idx="18">
                  <c:v>0.85462216611331288</c:v>
                </c:pt>
                <c:pt idx="19">
                  <c:v>0.88563240267036614</c:v>
                </c:pt>
                <c:pt idx="20">
                  <c:v>0.91742649913088781</c:v>
                </c:pt>
                <c:pt idx="21">
                  <c:v>0.95010401924638188</c:v>
                </c:pt>
                <c:pt idx="22">
                  <c:v>0.98342036974785185</c:v>
                </c:pt>
                <c:pt idx="23">
                  <c:v>1.0182114400823681</c:v>
                </c:pt>
                <c:pt idx="24">
                  <c:v>1.0538542522597645</c:v>
                </c:pt>
                <c:pt idx="25">
                  <c:v>1.0908458632783335</c:v>
                </c:pt>
                <c:pt idx="26">
                  <c:v>1.1292241477311002</c:v>
                </c:pt>
                <c:pt idx="27">
                  <c:v>1.1695337146540328</c:v>
                </c:pt>
                <c:pt idx="28">
                  <c:v>1.2114313351534123</c:v>
                </c:pt>
                <c:pt idx="29">
                  <c:v>1.2550202367404426</c:v>
                </c:pt>
                <c:pt idx="30">
                  <c:v>1.3006391281251373</c:v>
                </c:pt>
                <c:pt idx="31">
                  <c:v>1.3485973057111225</c:v>
                </c:pt>
                <c:pt idx="32">
                  <c:v>1.3983947568527291</c:v>
                </c:pt>
                <c:pt idx="33">
                  <c:v>1.4502615421288645</c:v>
                </c:pt>
                <c:pt idx="34">
                  <c:v>1.5054359870937288</c:v>
                </c:pt>
                <c:pt idx="35">
                  <c:v>1.5630870909156847</c:v>
                </c:pt>
                <c:pt idx="36">
                  <c:v>1.6224781386372442</c:v>
                </c:pt>
                <c:pt idx="37">
                  <c:v>1.6846162593849849</c:v>
                </c:pt>
                <c:pt idx="38">
                  <c:v>1.7494968162023568</c:v>
                </c:pt>
                <c:pt idx="39">
                  <c:v>1.8174175629717302</c:v>
                </c:pt>
                <c:pt idx="40">
                  <c:v>1.8878879040249941</c:v>
                </c:pt>
                <c:pt idx="41">
                  <c:v>1.9612704416679079</c:v>
                </c:pt>
                <c:pt idx="42">
                  <c:v>2.0378013204690038</c:v>
                </c:pt>
                <c:pt idx="43">
                  <c:v>2.1169853560327665</c:v>
                </c:pt>
                <c:pt idx="44">
                  <c:v>2.1978325969828236</c:v>
                </c:pt>
                <c:pt idx="45">
                  <c:v>2.2812218836857809</c:v>
                </c:pt>
                <c:pt idx="46">
                  <c:v>2.3669578358713368</c:v>
                </c:pt>
                <c:pt idx="47">
                  <c:v>2.4547552851491909</c:v>
                </c:pt>
                <c:pt idx="48">
                  <c:v>2.5443647844845034</c:v>
                </c:pt>
                <c:pt idx="49">
                  <c:v>2.6354330182040853</c:v>
                </c:pt>
                <c:pt idx="50">
                  <c:v>2.7278816997466464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'G15,G16'!$BB$10</c:f>
              <c:strCache>
                <c:ptCount val="1"/>
                <c:pt idx="0">
                  <c:v>vyššia produktivita práce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'G15,G16'!$B$10:$AZ$10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0.59730315215926733</c:v>
                </c:pt>
                <c:pt idx="6">
                  <c:v>0.60712022472083182</c:v>
                </c:pt>
                <c:pt idx="7">
                  <c:v>0.61841932511856323</c:v>
                </c:pt>
                <c:pt idx="8">
                  <c:v>0.63144171111300784</c:v>
                </c:pt>
                <c:pt idx="9">
                  <c:v>0.64557622474373533</c:v>
                </c:pt>
                <c:pt idx="10">
                  <c:v>0.66079163410805453</c:v>
                </c:pt>
                <c:pt idx="11">
                  <c:v>0.67720777607449434</c:v>
                </c:pt>
                <c:pt idx="12">
                  <c:v>0.6957193896215379</c:v>
                </c:pt>
                <c:pt idx="13">
                  <c:v>0.71586344020288029</c:v>
                </c:pt>
                <c:pt idx="14">
                  <c:v>0.73818187597217932</c:v>
                </c:pt>
                <c:pt idx="15">
                  <c:v>0.76265145701658132</c:v>
                </c:pt>
                <c:pt idx="16">
                  <c:v>0.78817947282183409</c:v>
                </c:pt>
                <c:pt idx="17">
                  <c:v>0.81510738458627852</c:v>
                </c:pt>
                <c:pt idx="18">
                  <c:v>0.84366416795084864</c:v>
                </c:pt>
                <c:pt idx="19">
                  <c:v>0.87326293501103658</c:v>
                </c:pt>
                <c:pt idx="20">
                  <c:v>0.90344675311390121</c:v>
                </c:pt>
                <c:pt idx="21">
                  <c:v>0.93429925920700496</c:v>
                </c:pt>
                <c:pt idx="22">
                  <c:v>0.96608744372694932</c:v>
                </c:pt>
                <c:pt idx="23">
                  <c:v>0.9996824811677818</c:v>
                </c:pt>
                <c:pt idx="24">
                  <c:v>1.0336257592141231</c:v>
                </c:pt>
                <c:pt idx="25">
                  <c:v>1.0688398295458255</c:v>
                </c:pt>
                <c:pt idx="26">
                  <c:v>1.1051898770253401</c:v>
                </c:pt>
                <c:pt idx="27">
                  <c:v>1.1430278532364599</c:v>
                </c:pt>
                <c:pt idx="28">
                  <c:v>1.1822238077217504</c:v>
                </c:pt>
                <c:pt idx="29">
                  <c:v>1.2233620523399351</c:v>
                </c:pt>
                <c:pt idx="30">
                  <c:v>1.2667093760737351</c:v>
                </c:pt>
                <c:pt idx="31">
                  <c:v>1.3120205716943518</c:v>
                </c:pt>
                <c:pt idx="32">
                  <c:v>1.3584448403670655</c:v>
                </c:pt>
                <c:pt idx="33">
                  <c:v>1.4063913538412618</c:v>
                </c:pt>
                <c:pt idx="34">
                  <c:v>1.4570526417359242</c:v>
                </c:pt>
                <c:pt idx="35">
                  <c:v>1.5099380158520679</c:v>
                </c:pt>
                <c:pt idx="36">
                  <c:v>1.5649374828386906</c:v>
                </c:pt>
                <c:pt idx="37">
                  <c:v>1.6224829900185114</c:v>
                </c:pt>
                <c:pt idx="38">
                  <c:v>1.6827314490161545</c:v>
                </c:pt>
                <c:pt idx="39">
                  <c:v>1.7454072635720201</c:v>
                </c:pt>
                <c:pt idx="40">
                  <c:v>1.8097234248605958</c:v>
                </c:pt>
                <c:pt idx="41">
                  <c:v>1.876478124899897</c:v>
                </c:pt>
                <c:pt idx="42">
                  <c:v>1.9458705638933853</c:v>
                </c:pt>
                <c:pt idx="43">
                  <c:v>2.0178999027429021</c:v>
                </c:pt>
                <c:pt idx="44">
                  <c:v>2.0916664073933133</c:v>
                </c:pt>
                <c:pt idx="45">
                  <c:v>2.1675761204490112</c:v>
                </c:pt>
                <c:pt idx="46">
                  <c:v>2.2453001897817293</c:v>
                </c:pt>
                <c:pt idx="47">
                  <c:v>2.3246593402679863</c:v>
                </c:pt>
                <c:pt idx="48">
                  <c:v>2.4049188893616997</c:v>
                </c:pt>
                <c:pt idx="49">
                  <c:v>2.4858824926748695</c:v>
                </c:pt>
                <c:pt idx="50">
                  <c:v>2.5678048177693036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'G15,G16'!$BB$8</c:f>
              <c:strCache>
                <c:ptCount val="1"/>
                <c:pt idx="0">
                  <c:v>vyššia úhrnná plodnosť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'G15,G16'!$B$1:$AZ$1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'G15,G16'!$B$8:$AZ$8</c:f>
              <c:numCache>
                <c:formatCode>0%</c:formatCode>
                <c:ptCount val="51"/>
                <c:pt idx="0">
                  <c:v>0.55405934506740706</c:v>
                </c:pt>
                <c:pt idx="1">
                  <c:v>0.56549617169138566</c:v>
                </c:pt>
                <c:pt idx="2">
                  <c:v>0.57658588380651732</c:v>
                </c:pt>
                <c:pt idx="3">
                  <c:v>0.58256209444243856</c:v>
                </c:pt>
                <c:pt idx="4">
                  <c:v>0.58813545404272505</c:v>
                </c:pt>
                <c:pt idx="5">
                  <c:v>0.59725295557241076</c:v>
                </c:pt>
                <c:pt idx="6">
                  <c:v>0.60692959501156041</c:v>
                </c:pt>
                <c:pt idx="7">
                  <c:v>0.61796107122620869</c:v>
                </c:pt>
                <c:pt idx="8">
                  <c:v>0.63057173962181512</c:v>
                </c:pt>
                <c:pt idx="9">
                  <c:v>0.64412819085810891</c:v>
                </c:pt>
                <c:pt idx="10">
                  <c:v>0.65858490629355027</c:v>
                </c:pt>
                <c:pt idx="11">
                  <c:v>0.67409362474887191</c:v>
                </c:pt>
                <c:pt idx="12">
                  <c:v>0.69157064749500785</c:v>
                </c:pt>
                <c:pt idx="13">
                  <c:v>0.7105947751402707</c:v>
                </c:pt>
                <c:pt idx="14">
                  <c:v>0.73164271836390038</c:v>
                </c:pt>
                <c:pt idx="15">
                  <c:v>0.75466217391232659</c:v>
                </c:pt>
                <c:pt idx="16">
                  <c:v>0.77851743615828761</c:v>
                </c:pt>
                <c:pt idx="17">
                  <c:v>0.8035314274266675</c:v>
                </c:pt>
                <c:pt idx="18">
                  <c:v>0.83000671834839945</c:v>
                </c:pt>
                <c:pt idx="19">
                  <c:v>0.8573358854364207</c:v>
                </c:pt>
                <c:pt idx="20">
                  <c:v>0.88509241269074168</c:v>
                </c:pt>
                <c:pt idx="21">
                  <c:v>0.91332547690622234</c:v>
                </c:pt>
                <c:pt idx="22">
                  <c:v>0.94226481857675226</c:v>
                </c:pt>
                <c:pt idx="23">
                  <c:v>0.97277781408187014</c:v>
                </c:pt>
                <c:pt idx="24">
                  <c:v>1.0034150053688811</c:v>
                </c:pt>
                <c:pt idx="25">
                  <c:v>1.0351259385153129</c:v>
                </c:pt>
                <c:pt idx="26">
                  <c:v>1.0678259338253329</c:v>
                </c:pt>
                <c:pt idx="27">
                  <c:v>1.1019344026323181</c:v>
                </c:pt>
                <c:pt idx="28">
                  <c:v>1.1373103736633827</c:v>
                </c:pt>
                <c:pt idx="29">
                  <c:v>1.1745010401067222</c:v>
                </c:pt>
                <c:pt idx="30">
                  <c:v>1.213742330908713</c:v>
                </c:pt>
                <c:pt idx="31">
                  <c:v>1.2547780107033</c:v>
                </c:pt>
                <c:pt idx="32">
                  <c:v>1.2968540850816046</c:v>
                </c:pt>
                <c:pt idx="33">
                  <c:v>1.3403690488503635</c:v>
                </c:pt>
                <c:pt idx="34">
                  <c:v>1.3864780253189115</c:v>
                </c:pt>
                <c:pt idx="35">
                  <c:v>1.4346909066613773</c:v>
                </c:pt>
                <c:pt idx="36">
                  <c:v>1.484880308848225</c:v>
                </c:pt>
                <c:pt idx="37">
                  <c:v>1.5374947583681042</c:v>
                </c:pt>
                <c:pt idx="38">
                  <c:v>1.5926073804527225</c:v>
                </c:pt>
                <c:pt idx="39">
                  <c:v>1.6499997305448448</c:v>
                </c:pt>
                <c:pt idx="40">
                  <c:v>1.7089112306054028</c:v>
                </c:pt>
                <c:pt idx="41">
                  <c:v>1.7701897144881336</c:v>
                </c:pt>
                <c:pt idx="42">
                  <c:v>1.8339854082757503</c:v>
                </c:pt>
                <c:pt idx="43">
                  <c:v>1.9003228439638666</c:v>
                </c:pt>
                <c:pt idx="44">
                  <c:v>1.9683421085055897</c:v>
                </c:pt>
                <c:pt idx="45">
                  <c:v>2.0384836741193233</c:v>
                </c:pt>
                <c:pt idx="46">
                  <c:v>2.1104193152455855</c:v>
                </c:pt>
                <c:pt idx="47">
                  <c:v>2.1839398285523042</c:v>
                </c:pt>
                <c:pt idx="48">
                  <c:v>2.2606387944242159</c:v>
                </c:pt>
                <c:pt idx="49">
                  <c:v>2.3382446552737171</c:v>
                </c:pt>
                <c:pt idx="50">
                  <c:v>2.4170460922472579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03104"/>
        <c:axId val="146203496"/>
      </c:lineChart>
      <c:catAx>
        <c:axId val="1462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203496"/>
        <c:crosses val="autoZero"/>
        <c:auto val="1"/>
        <c:lblAlgn val="ctr"/>
        <c:lblOffset val="100"/>
        <c:noMultiLvlLbl val="0"/>
      </c:catAx>
      <c:valAx>
        <c:axId val="14620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14620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8053368328959"/>
          <c:y val="4.1090696996208806E-2"/>
          <c:w val="0.51329243219597553"/>
          <c:h val="0.29473753280839893"/>
        </c:manualLayout>
      </c:layout>
      <c:overlay val="0"/>
      <c:txPr>
        <a:bodyPr/>
        <a:lstStyle/>
        <a:p>
          <a:pPr>
            <a:defRPr>
              <a:latin typeface="Constantia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'G17'!$A$4</c:f>
              <c:strCache>
                <c:ptCount val="1"/>
                <c:pt idx="0">
                  <c:v>Úroková s. - scenár riziková prirážka (náklady na dlh)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'G17'!$D$2:$AL$2</c15:sqref>
                  </c15:fullRef>
                </c:ext>
              </c:extLst>
              <c:f>'G17'!$E$2:$AL$2</c:f>
              <c:numCache>
                <c:formatCode>General</c:formatCode>
                <c:ptCount val="3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  <c:pt idx="28">
                  <c:v>2030</c:v>
                </c:pt>
                <c:pt idx="29">
                  <c:v>2031</c:v>
                </c:pt>
                <c:pt idx="30">
                  <c:v>2032</c:v>
                </c:pt>
                <c:pt idx="31">
                  <c:v>2033</c:v>
                </c:pt>
                <c:pt idx="32">
                  <c:v>2034</c:v>
                </c:pt>
                <c:pt idx="33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'G17'!$D$4:$AL$4</c15:sqref>
                  </c15:fullRef>
                </c:ext>
              </c:extLst>
              <c:f>'G17'!$E$4:$AL$4</c:f>
              <c:numCache>
                <c:formatCode>0.00</c:formatCode>
                <c:ptCount val="34"/>
                <c:pt idx="0">
                  <c:v>6.94</c:v>
                </c:pt>
                <c:pt idx="1">
                  <c:v>4.9858333333333329</c:v>
                </c:pt>
                <c:pt idx="2">
                  <c:v>5.020833333333333</c:v>
                </c:pt>
                <c:pt idx="3">
                  <c:v>3.5216666666666665</c:v>
                </c:pt>
                <c:pt idx="4">
                  <c:v>4.4116666666666662</c:v>
                </c:pt>
                <c:pt idx="5">
                  <c:v>4.4908333333333337</c:v>
                </c:pt>
                <c:pt idx="6">
                  <c:v>4.7232500000000002</c:v>
                </c:pt>
                <c:pt idx="7">
                  <c:v>4.7066666666666661</c:v>
                </c:pt>
                <c:pt idx="8">
                  <c:v>3.8725000000000009</c:v>
                </c:pt>
                <c:pt idx="9">
                  <c:v>3.7456900882275748</c:v>
                </c:pt>
                <c:pt idx="10">
                  <c:v>3.4448477045297694</c:v>
                </c:pt>
                <c:pt idx="11">
                  <c:v>2.5784231366459625</c:v>
                </c:pt>
                <c:pt idx="12">
                  <c:v>3.5386638508065329</c:v>
                </c:pt>
                <c:pt idx="13">
                  <c:v>4.4414064954982324</c:v>
                </c:pt>
                <c:pt idx="14">
                  <c:v>5.1952247609012607</c:v>
                </c:pt>
                <c:pt idx="15">
                  <c:v>5.7494135527759047</c:v>
                </c:pt>
                <c:pt idx="16">
                  <c:v>6.1841163264191934</c:v>
                </c:pt>
                <c:pt idx="17">
                  <c:v>6.3967784928558604</c:v>
                </c:pt>
                <c:pt idx="18">
                  <c:v>6.5586021023602727</c:v>
                </c:pt>
                <c:pt idx="19">
                  <c:v>6.7156980746587394</c:v>
                </c:pt>
                <c:pt idx="20">
                  <c:v>6.8998300483239259</c:v>
                </c:pt>
                <c:pt idx="21">
                  <c:v>7.1281872961295214</c:v>
                </c:pt>
                <c:pt idx="22">
                  <c:v>7.4134465099116085</c:v>
                </c:pt>
                <c:pt idx="23">
                  <c:v>7.7613160360161055</c:v>
                </c:pt>
                <c:pt idx="24">
                  <c:v>8.1767373095766835</c:v>
                </c:pt>
                <c:pt idx="25">
                  <c:v>8.6682619837245571</c:v>
                </c:pt>
                <c:pt idx="26">
                  <c:v>9.2505345937259875</c:v>
                </c:pt>
                <c:pt idx="27">
                  <c:v>9.9397150051936052</c:v>
                </c:pt>
                <c:pt idx="28">
                  <c:v>10.760030286411858</c:v>
                </c:pt>
                <c:pt idx="29">
                  <c:v>11.74758998533553</c:v>
                </c:pt>
                <c:pt idx="30">
                  <c:v>12.948340252640769</c:v>
                </c:pt>
                <c:pt idx="31">
                  <c:v>14.423808837412963</c:v>
                </c:pt>
                <c:pt idx="32">
                  <c:v>16.271920683802332</c:v>
                </c:pt>
                <c:pt idx="33">
                  <c:v>18.649232039080758</c:v>
                </c:pt>
              </c:numCache>
            </c:numRef>
          </c:val>
        </c:ser>
        <c:ser>
          <c:idx val="3"/>
          <c:order val="1"/>
          <c:tx>
            <c:strRef>
              <c:f>'G17'!$A$3</c:f>
              <c:strCache>
                <c:ptCount val="1"/>
                <c:pt idx="0">
                  <c:v>Úroková s. - základný scenár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'G17'!$D$2:$AL$2</c15:sqref>
                  </c15:fullRef>
                </c:ext>
              </c:extLst>
              <c:f>'G17'!$E$2:$AL$2</c:f>
              <c:numCache>
                <c:formatCode>General</c:formatCode>
                <c:ptCount val="3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  <c:pt idx="28">
                  <c:v>2030</c:v>
                </c:pt>
                <c:pt idx="29">
                  <c:v>2031</c:v>
                </c:pt>
                <c:pt idx="30">
                  <c:v>2032</c:v>
                </c:pt>
                <c:pt idx="31">
                  <c:v>2033</c:v>
                </c:pt>
                <c:pt idx="32">
                  <c:v>2034</c:v>
                </c:pt>
                <c:pt idx="33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'G17'!$D$3:$AL$3</c15:sqref>
                  </c15:fullRef>
                </c:ext>
              </c:extLst>
              <c:f>'G17'!$E$3:$AL$3</c:f>
              <c:numCache>
                <c:formatCode>0.00</c:formatCode>
                <c:ptCount val="34"/>
                <c:pt idx="0">
                  <c:v>3.7456900882275748</c:v>
                </c:pt>
                <c:pt idx="1">
                  <c:v>3.7456900882275748</c:v>
                </c:pt>
                <c:pt idx="2">
                  <c:v>3.7456900882275748</c:v>
                </c:pt>
                <c:pt idx="3">
                  <c:v>3.7456900882275748</c:v>
                </c:pt>
                <c:pt idx="4">
                  <c:v>3.7456900882275748</c:v>
                </c:pt>
                <c:pt idx="5">
                  <c:v>3.7456900882275748</c:v>
                </c:pt>
                <c:pt idx="6">
                  <c:v>3.7456900882275748</c:v>
                </c:pt>
                <c:pt idx="7">
                  <c:v>3.7456900882275748</c:v>
                </c:pt>
                <c:pt idx="8">
                  <c:v>3.7456900882275748</c:v>
                </c:pt>
                <c:pt idx="9">
                  <c:v>3.7456900882275748</c:v>
                </c:pt>
                <c:pt idx="10">
                  <c:v>3.4448477045297694</c:v>
                </c:pt>
                <c:pt idx="11">
                  <c:v>2.5784231366459625</c:v>
                </c:pt>
                <c:pt idx="12">
                  <c:v>2.8317936507936508</c:v>
                </c:pt>
                <c:pt idx="13">
                  <c:v>3.4642480158730149</c:v>
                </c:pt>
                <c:pt idx="14">
                  <c:v>4.0340396825396825</c:v>
                </c:pt>
                <c:pt idx="15">
                  <c:v>4.3882063492063494</c:v>
                </c:pt>
                <c:pt idx="16">
                  <c:v>5.0599999999999996</c:v>
                </c:pt>
                <c:pt idx="17">
                  <c:v>5.0599999999999996</c:v>
                </c:pt>
                <c:pt idx="18">
                  <c:v>5.0599999999999996</c:v>
                </c:pt>
                <c:pt idx="19">
                  <c:v>5.0599999999999996</c:v>
                </c:pt>
                <c:pt idx="20">
                  <c:v>5.0599999999999996</c:v>
                </c:pt>
                <c:pt idx="21">
                  <c:v>5.0599999999999996</c:v>
                </c:pt>
                <c:pt idx="22">
                  <c:v>5.0599999999999996</c:v>
                </c:pt>
                <c:pt idx="23">
                  <c:v>5.0599999999999996</c:v>
                </c:pt>
                <c:pt idx="24">
                  <c:v>5.0599999999999996</c:v>
                </c:pt>
                <c:pt idx="25">
                  <c:v>5.0599999999999996</c:v>
                </c:pt>
                <c:pt idx="26">
                  <c:v>5.0599999999999996</c:v>
                </c:pt>
                <c:pt idx="27">
                  <c:v>5.0599999999999996</c:v>
                </c:pt>
                <c:pt idx="28">
                  <c:v>5.0599999999999996</c:v>
                </c:pt>
                <c:pt idx="29">
                  <c:v>5.0599999999999996</c:v>
                </c:pt>
                <c:pt idx="30">
                  <c:v>5.0599999999999996</c:v>
                </c:pt>
                <c:pt idx="31">
                  <c:v>5.0599999999999996</c:v>
                </c:pt>
                <c:pt idx="32">
                  <c:v>5.0599999999999996</c:v>
                </c:pt>
                <c:pt idx="33">
                  <c:v>5.0599999999999996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04280"/>
        <c:axId val="146753920"/>
      </c:areaChart>
      <c:lineChart>
        <c:grouping val="standard"/>
        <c:varyColors val="0"/>
        <c:ser>
          <c:idx val="1"/>
          <c:order val="2"/>
          <c:tx>
            <c:strRef>
              <c:f>'G17'!$A$6</c:f>
              <c:strCache>
                <c:ptCount val="1"/>
                <c:pt idx="0">
                  <c:v>Implicitná ú. s. - scenár riziková prirážka (náklady na dlh)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'G17'!$D$2:$AL$2</c15:sqref>
                  </c15:fullRef>
                </c:ext>
              </c:extLst>
              <c:f>'G17'!$E$2:$AL$2</c:f>
              <c:numCache>
                <c:formatCode>General</c:formatCode>
                <c:ptCount val="3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  <c:pt idx="28">
                  <c:v>2030</c:v>
                </c:pt>
                <c:pt idx="29">
                  <c:v>2031</c:v>
                </c:pt>
                <c:pt idx="30">
                  <c:v>2032</c:v>
                </c:pt>
                <c:pt idx="31">
                  <c:v>2033</c:v>
                </c:pt>
                <c:pt idx="32">
                  <c:v>2034</c:v>
                </c:pt>
                <c:pt idx="33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'G17'!$D$6:$AL$6</c15:sqref>
                  </c15:fullRef>
                </c:ext>
              </c:extLst>
              <c:f>'G17'!$E$6:$AL$6</c:f>
              <c:numCache>
                <c:formatCode>0.00</c:formatCode>
                <c:ptCount val="34"/>
                <c:pt idx="0">
                  <c:v>10.95227077910428</c:v>
                </c:pt>
                <c:pt idx="1">
                  <c:v>6.5643252254964102</c:v>
                </c:pt>
                <c:pt idx="2">
                  <c:v>5.8343945268568653</c:v>
                </c:pt>
                <c:pt idx="3">
                  <c:v>5.160025589569365</c:v>
                </c:pt>
                <c:pt idx="4">
                  <c:v>5.8417977448028946</c:v>
                </c:pt>
                <c:pt idx="5">
                  <c:v>5.2423808781142887</c:v>
                </c:pt>
                <c:pt idx="6">
                  <c:v>4.6925332848304482</c:v>
                </c:pt>
                <c:pt idx="7">
                  <c:v>4.8657752175867062</c:v>
                </c:pt>
                <c:pt idx="8">
                  <c:v>3.9614594589027283</c:v>
                </c:pt>
                <c:pt idx="9">
                  <c:v>4.0164483943110669</c:v>
                </c:pt>
                <c:pt idx="10">
                  <c:v>4.4292851588331628</c:v>
                </c:pt>
                <c:pt idx="11">
                  <c:v>3.7742374495846267</c:v>
                </c:pt>
                <c:pt idx="12">
                  <c:v>3.5059284984836592</c:v>
                </c:pt>
                <c:pt idx="13">
                  <c:v>3.4893215713829315</c:v>
                </c:pt>
                <c:pt idx="14">
                  <c:v>3.607792084051844</c:v>
                </c:pt>
                <c:pt idx="15">
                  <c:v>3.8196523948505341</c:v>
                </c:pt>
                <c:pt idx="16">
                  <c:v>4.0946912464158034</c:v>
                </c:pt>
                <c:pt idx="17">
                  <c:v>4.4048063097258412</c:v>
                </c:pt>
                <c:pt idx="18">
                  <c:v>4.7131551687528761</c:v>
                </c:pt>
                <c:pt idx="19">
                  <c:v>5.0126755602229638</c:v>
                </c:pt>
                <c:pt idx="20">
                  <c:v>5.3173700754612803</c:v>
                </c:pt>
                <c:pt idx="21">
                  <c:v>5.6109529919229626</c:v>
                </c:pt>
                <c:pt idx="22">
                  <c:v>6.0790201229345593</c:v>
                </c:pt>
                <c:pt idx="23">
                  <c:v>6.4489881089648202</c:v>
                </c:pt>
                <c:pt idx="24">
                  <c:v>6.7849817503906351</c:v>
                </c:pt>
                <c:pt idx="25">
                  <c:v>7.0935996979038354</c:v>
                </c:pt>
                <c:pt idx="26">
                  <c:v>7.4122065316093835</c:v>
                </c:pt>
                <c:pt idx="27">
                  <c:v>7.7592839121977883</c:v>
                </c:pt>
                <c:pt idx="28">
                  <c:v>8.1591387138244045</c:v>
                </c:pt>
                <c:pt idx="29">
                  <c:v>8.6308378767270426</c:v>
                </c:pt>
                <c:pt idx="30">
                  <c:v>9.1939786658464868</c:v>
                </c:pt>
                <c:pt idx="31">
                  <c:v>9.8719136797449369</c:v>
                </c:pt>
                <c:pt idx="32">
                  <c:v>10.780813086384454</c:v>
                </c:pt>
                <c:pt idx="33">
                  <c:v>11.878487474961052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'G17'!$A$5</c:f>
              <c:strCache>
                <c:ptCount val="1"/>
                <c:pt idx="0">
                  <c:v>Implicitná ú. s. - základný scenár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'G17'!$D$2:$AL$2</c15:sqref>
                  </c15:fullRef>
                </c:ext>
              </c:extLst>
              <c:f>'G17'!$E$2:$AL$2</c:f>
              <c:numCache>
                <c:formatCode>General</c:formatCode>
                <c:ptCount val="3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  <c:pt idx="28">
                  <c:v>2030</c:v>
                </c:pt>
                <c:pt idx="29">
                  <c:v>2031</c:v>
                </c:pt>
                <c:pt idx="30">
                  <c:v>2032</c:v>
                </c:pt>
                <c:pt idx="31">
                  <c:v>2033</c:v>
                </c:pt>
                <c:pt idx="32">
                  <c:v>2034</c:v>
                </c:pt>
                <c:pt idx="33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'G17'!$D$5:$AL$5</c15:sqref>
                  </c15:fullRef>
                </c:ext>
              </c:extLst>
              <c:f>'G17'!$E$5:$AL$5</c:f>
              <c:numCache>
                <c:formatCode>0.00</c:formatCode>
                <c:ptCount val="34"/>
                <c:pt idx="0">
                  <c:v>10.95227077910428</c:v>
                </c:pt>
                <c:pt idx="1">
                  <c:v>6.5643252254964102</c:v>
                </c:pt>
                <c:pt idx="2">
                  <c:v>5.8343945268568653</c:v>
                </c:pt>
                <c:pt idx="3">
                  <c:v>5.160025589569365</c:v>
                </c:pt>
                <c:pt idx="4">
                  <c:v>5.8417977448028946</c:v>
                </c:pt>
                <c:pt idx="5">
                  <c:v>5.2423808781142887</c:v>
                </c:pt>
                <c:pt idx="6">
                  <c:v>4.6925332848304482</c:v>
                </c:pt>
                <c:pt idx="7">
                  <c:v>4.8657752175867062</c:v>
                </c:pt>
                <c:pt idx="8">
                  <c:v>3.9614594589027283</c:v>
                </c:pt>
                <c:pt idx="9">
                  <c:v>4.0164483943110669</c:v>
                </c:pt>
                <c:pt idx="10">
                  <c:v>4.4292851588331628</c:v>
                </c:pt>
                <c:pt idx="11">
                  <c:v>3.7742374495846267</c:v>
                </c:pt>
                <c:pt idx="12">
                  <c:v>3.5980446088655618</c:v>
                </c:pt>
                <c:pt idx="13">
                  <c:v>3.5412268783547738</c:v>
                </c:pt>
                <c:pt idx="14">
                  <c:v>3.5521115550296045</c:v>
                </c:pt>
                <c:pt idx="15">
                  <c:v>3.6374071505347723</c:v>
                </c:pt>
                <c:pt idx="16">
                  <c:v>3.7921678295822279</c:v>
                </c:pt>
                <c:pt idx="17">
                  <c:v>3.9736778216115334</c:v>
                </c:pt>
                <c:pt idx="18">
                  <c:v>4.1413729974177107</c:v>
                </c:pt>
                <c:pt idx="19">
                  <c:v>4.2955802208062206</c:v>
                </c:pt>
                <c:pt idx="20">
                  <c:v>4.4423121852794427</c:v>
                </c:pt>
                <c:pt idx="21">
                  <c:v>4.5595161946625371</c:v>
                </c:pt>
                <c:pt idx="22">
                  <c:v>4.8900660470760791</c:v>
                </c:pt>
                <c:pt idx="23">
                  <c:v>5.0441365823504336</c:v>
                </c:pt>
                <c:pt idx="24">
                  <c:v>5.1796508632802212</c:v>
                </c:pt>
                <c:pt idx="25">
                  <c:v>5.2402474485842054</c:v>
                </c:pt>
                <c:pt idx="26">
                  <c:v>5.2629625756589995</c:v>
                </c:pt>
                <c:pt idx="27">
                  <c:v>5.2638334693153332</c:v>
                </c:pt>
                <c:pt idx="28">
                  <c:v>5.258848763001132</c:v>
                </c:pt>
                <c:pt idx="29">
                  <c:v>5.2561831759622448</c:v>
                </c:pt>
                <c:pt idx="30">
                  <c:v>5.2554321068962935</c:v>
                </c:pt>
                <c:pt idx="31">
                  <c:v>5.2529317517493883</c:v>
                </c:pt>
                <c:pt idx="32">
                  <c:v>5.2060213917686449</c:v>
                </c:pt>
                <c:pt idx="33">
                  <c:v>5.2555614087737155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04280"/>
        <c:axId val="146753920"/>
      </c:lineChart>
      <c:catAx>
        <c:axId val="146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40000"/>
                <a:lumOff val="60000"/>
                <a:alpha val="99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3920"/>
        <c:crosses val="autoZero"/>
        <c:auto val="1"/>
        <c:lblAlgn val="ctr"/>
        <c:lblOffset val="100"/>
        <c:noMultiLvlLbl val="0"/>
      </c:catAx>
      <c:valAx>
        <c:axId val="1467539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204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488188976377953E-2"/>
          <c:y val="4.4950099800399202E-3"/>
          <c:w val="0.88955030621172348"/>
          <c:h val="0.256972055888223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strRef>
              <c:f>'G18'!$A$4</c:f>
              <c:strCache>
                <c:ptCount val="1"/>
                <c:pt idx="0">
                  <c:v>Dlh - scenár riziková prirážka (náklady na dlh)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f>'G18'!$B$2:$AM$2</c:f>
              <c:numCache>
                <c:formatCode>General</c:formatCode>
                <c:ptCount val="3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</c:numCache>
            </c:numRef>
          </c:cat>
          <c:val>
            <c:numRef>
              <c:f>'G18'!$B$4:$AM$4</c:f>
              <c:numCache>
                <c:formatCode>0.0</c:formatCode>
                <c:ptCount val="38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 formatCode="0.00">
                  <c:v>52.659364869905289</c:v>
                </c:pt>
                <c:pt idx="15" formatCode="0.00">
                  <c:v>55.405934506740699</c:v>
                </c:pt>
                <c:pt idx="16" formatCode="0.00">
                  <c:v>56.701633458662904</c:v>
                </c:pt>
                <c:pt idx="17" formatCode="0.00">
                  <c:v>57.999321319280305</c:v>
                </c:pt>
                <c:pt idx="18" formatCode="0.00">
                  <c:v>58.889282385599827</c:v>
                </c:pt>
                <c:pt idx="19">
                  <c:v>59.832491431941357</c:v>
                </c:pt>
                <c:pt idx="20">
                  <c:v>61.089583632744137</c:v>
                </c:pt>
                <c:pt idx="21">
                  <c:v>62.522370101399481</c:v>
                </c:pt>
                <c:pt idx="22">
                  <c:v>64.199741459576444</c:v>
                </c:pt>
                <c:pt idx="23">
                  <c:v>66.163732479944258</c:v>
                </c:pt>
                <c:pt idx="24">
                  <c:v>68.371510319686124</c:v>
                </c:pt>
                <c:pt idx="25">
                  <c:v>70.825733046240529</c:v>
                </c:pt>
                <c:pt idx="26">
                  <c:v>73.686014866379139</c:v>
                </c:pt>
                <c:pt idx="27">
                  <c:v>76.873034402723434</c:v>
                </c:pt>
                <c:pt idx="28">
                  <c:v>80.444898626875599</c:v>
                </c:pt>
                <c:pt idx="29">
                  <c:v>84.479326109132984</c:v>
                </c:pt>
                <c:pt idx="30">
                  <c:v>89.069779053881035</c:v>
                </c:pt>
                <c:pt idx="31">
                  <c:v>94.200806636937457</c:v>
                </c:pt>
                <c:pt idx="32">
                  <c:v>100.02972027069895</c:v>
                </c:pt>
                <c:pt idx="33">
                  <c:v>106.72919231719339</c:v>
                </c:pt>
                <c:pt idx="34">
                  <c:v>114.40961479488993</c:v>
                </c:pt>
                <c:pt idx="35">
                  <c:v>123.28512441874358</c:v>
                </c:pt>
                <c:pt idx="36">
                  <c:v>133.82379755691622</c:v>
                </c:pt>
                <c:pt idx="37">
                  <c:v>146.63354152764742</c:v>
                </c:pt>
              </c:numCache>
            </c:numRef>
          </c:val>
        </c:ser>
        <c:ser>
          <c:idx val="0"/>
          <c:order val="1"/>
          <c:tx>
            <c:strRef>
              <c:f>'G18'!$A$3</c:f>
              <c:strCache>
                <c:ptCount val="1"/>
                <c:pt idx="0">
                  <c:v>Dlh - základný scenár</c:v>
                </c:pt>
              </c:strCache>
            </c:strRef>
          </c:tx>
          <c:spPr>
            <a:solidFill>
              <a:srgbClr val="595959"/>
            </a:solidFill>
            <a:ln>
              <a:noFill/>
            </a:ln>
            <a:effectLst/>
          </c:spPr>
          <c:cat>
            <c:numRef>
              <c:f>'G18'!$B$2:$AM$2</c:f>
              <c:numCache>
                <c:formatCode>General</c:formatCode>
                <c:ptCount val="3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</c:numCache>
            </c:numRef>
          </c:cat>
          <c:val>
            <c:numRef>
              <c:f>'G18'!$B$3:$AM$3</c:f>
              <c:numCache>
                <c:formatCode>0.0</c:formatCode>
                <c:ptCount val="38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 formatCode="0.00">
                  <c:v>52.659364869905289</c:v>
                </c:pt>
                <c:pt idx="15" formatCode="0.00">
                  <c:v>55.405934506740707</c:v>
                </c:pt>
                <c:pt idx="16" formatCode="0.00">
                  <c:v>56.640592339582838</c:v>
                </c:pt>
                <c:pt idx="17" formatCode="0.00">
                  <c:v>57.827526450005188</c:v>
                </c:pt>
                <c:pt idx="18" formatCode="0.00">
                  <c:v>58.421275289808797</c:v>
                </c:pt>
                <c:pt idx="19">
                  <c:v>58.977007188279615</c:v>
                </c:pt>
                <c:pt idx="20">
                  <c:v>59.746823879845643</c:v>
                </c:pt>
                <c:pt idx="21">
                  <c:v>60.750688219035808</c:v>
                </c:pt>
                <c:pt idx="22">
                  <c:v>61.908642743581055</c:v>
                </c:pt>
                <c:pt idx="23">
                  <c:v>63.245141567028661</c:v>
                </c:pt>
                <c:pt idx="24">
                  <c:v>64.699516822991598</c:v>
                </c:pt>
                <c:pt idx="25">
                  <c:v>66.269032526824773</c:v>
                </c:pt>
                <c:pt idx="26">
                  <c:v>67.966155704186221</c:v>
                </c:pt>
                <c:pt idx="27">
                  <c:v>69.881326498419241</c:v>
                </c:pt>
                <c:pt idx="28">
                  <c:v>71.962251608280894</c:v>
                </c:pt>
                <c:pt idx="29">
                  <c:v>74.263910253227166</c:v>
                </c:pt>
                <c:pt idx="30">
                  <c:v>76.784444044121486</c:v>
                </c:pt>
                <c:pt idx="31">
                  <c:v>79.414462171553694</c:v>
                </c:pt>
                <c:pt idx="32">
                  <c:v>82.188846062950191</c:v>
                </c:pt>
                <c:pt idx="33">
                  <c:v>85.130901989832367</c:v>
                </c:pt>
                <c:pt idx="34">
                  <c:v>88.181455845355387</c:v>
                </c:pt>
                <c:pt idx="35">
                  <c:v>91.294458029136322</c:v>
                </c:pt>
                <c:pt idx="36">
                  <c:v>94.478397718542212</c:v>
                </c:pt>
                <c:pt idx="37">
                  <c:v>97.760251202780097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54704"/>
        <c:axId val="146755096"/>
      </c:areaChart>
      <c:catAx>
        <c:axId val="14675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5096"/>
        <c:crosses val="autoZero"/>
        <c:auto val="1"/>
        <c:lblAlgn val="ctr"/>
        <c:lblOffset val="100"/>
        <c:noMultiLvlLbl val="0"/>
      </c:catAx>
      <c:valAx>
        <c:axId val="14675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4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62729658792645E-2"/>
          <c:y val="7.653059526717243E-2"/>
          <c:w val="0.80696544181977248"/>
          <c:h val="0.136484580741383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6636045494313"/>
          <c:y val="3.2842315369261479E-2"/>
          <c:w val="0.8611727909011373"/>
          <c:h val="0.81518562874251499"/>
        </c:manualLayout>
      </c:layout>
      <c:areaChart>
        <c:grouping val="standard"/>
        <c:varyColors val="0"/>
        <c:ser>
          <c:idx val="0"/>
          <c:order val="2"/>
          <c:tx>
            <c:strRef>
              <c:f>'G19'!$A$3</c:f>
              <c:strCache>
                <c:ptCount val="1"/>
                <c:pt idx="0">
                  <c:v>Potenciálny HDP  - základný scenár</c:v>
                </c:pt>
              </c:strCache>
            </c:strRef>
          </c:tx>
          <c:spPr>
            <a:solidFill>
              <a:srgbClr val="57D3FF"/>
            </a:solidFill>
            <a:ln>
              <a:solidFill>
                <a:schemeClr val="bg1">
                  <a:lumMod val="50000"/>
                </a:schemeClr>
              </a:solidFill>
              <a:prstDash val="sysDot"/>
            </a:ln>
            <a:effectLst/>
          </c:spPr>
          <c:cat>
            <c:numRef>
              <c:f>'G19'!$P$2:$AL$2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'G19'!$P$3:$AL$3</c:f>
              <c:numCache>
                <c:formatCode>0.00</c:formatCode>
                <c:ptCount val="23"/>
                <c:pt idx="0">
                  <c:v>67.982738999999995</c:v>
                </c:pt>
                <c:pt idx="1">
                  <c:v>69.59293802406215</c:v>
                </c:pt>
                <c:pt idx="2">
                  <c:v>71.387847304909982</c:v>
                </c:pt>
                <c:pt idx="3">
                  <c:v>73.378592184004887</c:v>
                </c:pt>
                <c:pt idx="4">
                  <c:v>75.577739353899389</c:v>
                </c:pt>
                <c:pt idx="5">
                  <c:v>77.999423519153382</c:v>
                </c:pt>
                <c:pt idx="6">
                  <c:v>80.455027141918137</c:v>
                </c:pt>
                <c:pt idx="7">
                  <c:v>82.93204956325684</c:v>
                </c:pt>
                <c:pt idx="8">
                  <c:v>85.360954284168443</c:v>
                </c:pt>
                <c:pt idx="9">
                  <c:v>87.774207291323563</c:v>
                </c:pt>
                <c:pt idx="10">
                  <c:v>90.193172202924657</c:v>
                </c:pt>
                <c:pt idx="11">
                  <c:v>92.632347069182231</c:v>
                </c:pt>
                <c:pt idx="12">
                  <c:v>95.091045019249862</c:v>
                </c:pt>
                <c:pt idx="13">
                  <c:v>97.534649044830516</c:v>
                </c:pt>
                <c:pt idx="14">
                  <c:v>99.892824990143637</c:v>
                </c:pt>
                <c:pt idx="15">
                  <c:v>102.12988790643819</c:v>
                </c:pt>
                <c:pt idx="16">
                  <c:v>104.25043392029676</c:v>
                </c:pt>
                <c:pt idx="17">
                  <c:v>106.21422481368178</c:v>
                </c:pt>
                <c:pt idx="18">
                  <c:v>108.04201959834805</c:v>
                </c:pt>
                <c:pt idx="19">
                  <c:v>109.85202238358306</c:v>
                </c:pt>
                <c:pt idx="20">
                  <c:v>111.64255004642754</c:v>
                </c:pt>
                <c:pt idx="21">
                  <c:v>113.40949235158999</c:v>
                </c:pt>
                <c:pt idx="22">
                  <c:v>115.13526595732873</c:v>
                </c:pt>
              </c:numCache>
            </c:numRef>
          </c:val>
        </c:ser>
        <c:ser>
          <c:idx val="1"/>
          <c:order val="3"/>
          <c:tx>
            <c:strRef>
              <c:f>'G19'!$A$4</c:f>
              <c:strCache>
                <c:ptCount val="1"/>
                <c:pt idx="0">
                  <c:v>Potenciálny HDP  - scenár riziková prirážka (cena kapitálu)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cmpd="dbl">
              <a:solidFill>
                <a:schemeClr val="tx2">
                  <a:lumMod val="60000"/>
                  <a:lumOff val="40000"/>
                </a:schemeClr>
              </a:solidFill>
              <a:prstDash val="sysDot"/>
              <a:tailEnd type="none" w="sm" len="med"/>
            </a:ln>
            <a:effectLst/>
          </c:spPr>
          <c:cat>
            <c:numRef>
              <c:f>'G19'!$P$2:$AL$2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'G19'!$P$4:$AL$4</c:f>
              <c:numCache>
                <c:formatCode>0.00</c:formatCode>
                <c:ptCount val="23"/>
                <c:pt idx="0">
                  <c:v>67.982738999999995</c:v>
                </c:pt>
                <c:pt idx="1">
                  <c:v>69.59293802406215</c:v>
                </c:pt>
                <c:pt idx="2">
                  <c:v>71.455989419758183</c:v>
                </c:pt>
                <c:pt idx="3">
                  <c:v>72.640762069535228</c:v>
                </c:pt>
                <c:pt idx="4">
                  <c:v>73.807700013678215</c:v>
                </c:pt>
                <c:pt idx="5">
                  <c:v>75.331967147342752</c:v>
                </c:pt>
                <c:pt idx="6">
                  <c:v>77.066736877735124</c:v>
                </c:pt>
                <c:pt idx="7">
                  <c:v>78.95602798275192</c:v>
                </c:pt>
                <c:pt idx="8">
                  <c:v>80.861759346177678</c:v>
                </c:pt>
                <c:pt idx="9">
                  <c:v>82.740496815319688</c:v>
                </c:pt>
                <c:pt idx="10">
                  <c:v>84.552413660625007</c:v>
                </c:pt>
                <c:pt idx="11">
                  <c:v>86.267166113712548</c:v>
                </c:pt>
                <c:pt idx="12">
                  <c:v>87.83898418559086</c:v>
                </c:pt>
                <c:pt idx="13">
                  <c:v>89.198932825625022</c:v>
                </c:pt>
                <c:pt idx="14">
                  <c:v>90.244412761085712</c:v>
                </c:pt>
                <c:pt idx="15">
                  <c:v>90.895352294540274</c:v>
                </c:pt>
                <c:pt idx="16">
                  <c:v>91.089225781468073</c:v>
                </c:pt>
                <c:pt idx="17">
                  <c:v>90.708390484727033</c:v>
                </c:pt>
                <c:pt idx="18">
                  <c:v>89.651371789068293</c:v>
                </c:pt>
                <c:pt idx="19">
                  <c:v>87.83245320049582</c:v>
                </c:pt>
                <c:pt idx="20">
                  <c:v>84.966805967533347</c:v>
                </c:pt>
                <c:pt idx="21">
                  <c:v>80.592420966456302</c:v>
                </c:pt>
                <c:pt idx="22">
                  <c:v>73.818307453852981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56272"/>
        <c:axId val="146756664"/>
      </c:areaChart>
      <c:lineChart>
        <c:grouping val="standard"/>
        <c:varyColors val="0"/>
        <c:ser>
          <c:idx val="2"/>
          <c:order val="0"/>
          <c:tx>
            <c:strRef>
              <c:f>'G19'!$A$5</c:f>
              <c:strCache>
                <c:ptCount val="1"/>
                <c:pt idx="0">
                  <c:v>Kapitál - základný scenár</c:v>
                </c:pt>
              </c:strCache>
            </c:strRef>
          </c:tx>
          <c:spPr>
            <a:ln w="28575" cap="rnd" cmpd="sng">
              <a:solidFill>
                <a:srgbClr val="13B5EA">
                  <a:alpha val="99000"/>
                </a:srgbClr>
              </a:solidFill>
              <a:prstDash val="solid"/>
              <a:round/>
              <a:tailEnd type="none" w="sm" len="med"/>
            </a:ln>
            <a:effectLst/>
          </c:spPr>
          <c:marker>
            <c:symbol val="none"/>
          </c:marker>
          <c:cat>
            <c:numRef>
              <c:f>'G19'!$P$2:$AL$2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'G19'!$P$5:$AL$5</c:f>
              <c:numCache>
                <c:formatCode>0.00</c:formatCode>
                <c:ptCount val="23"/>
                <c:pt idx="0">
                  <c:v>123.11379399315027</c:v>
                </c:pt>
                <c:pt idx="1">
                  <c:v>123.97824949558502</c:v>
                </c:pt>
                <c:pt idx="2">
                  <c:v>125.67093627218168</c:v>
                </c:pt>
                <c:pt idx="3">
                  <c:v>128.22011992481822</c:v>
                </c:pt>
                <c:pt idx="4">
                  <c:v>131.67130409498185</c:v>
                </c:pt>
                <c:pt idx="5">
                  <c:v>136.08855853143024</c:v>
                </c:pt>
                <c:pt idx="6">
                  <c:v>140.46524448369735</c:v>
                </c:pt>
                <c:pt idx="7">
                  <c:v>144.76997284315473</c:v>
                </c:pt>
                <c:pt idx="8">
                  <c:v>148.99222829053284</c:v>
                </c:pt>
                <c:pt idx="9">
                  <c:v>153.18761840127874</c:v>
                </c:pt>
                <c:pt idx="10">
                  <c:v>157.39274602632403</c:v>
                </c:pt>
                <c:pt idx="11">
                  <c:v>161.63246382848939</c:v>
                </c:pt>
                <c:pt idx="12">
                  <c:v>165.90556435285799</c:v>
                </c:pt>
                <c:pt idx="13">
                  <c:v>170.15252211403188</c:v>
                </c:pt>
                <c:pt idx="14">
                  <c:v>174.2523355034408</c:v>
                </c:pt>
                <c:pt idx="15">
                  <c:v>178.14347692714153</c:v>
                </c:pt>
                <c:pt idx="16">
                  <c:v>181.83366839004526</c:v>
                </c:pt>
                <c:pt idx="17">
                  <c:v>185.25344577794692</c:v>
                </c:pt>
                <c:pt idx="18">
                  <c:v>188.43970243867582</c:v>
                </c:pt>
                <c:pt idx="19">
                  <c:v>191.59597456016789</c:v>
                </c:pt>
                <c:pt idx="20">
                  <c:v>194.71937628773716</c:v>
                </c:pt>
                <c:pt idx="21">
                  <c:v>197.80284176563791</c:v>
                </c:pt>
                <c:pt idx="22">
                  <c:v>200.81610680720831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'G19'!$A$6</c:f>
              <c:strCache>
                <c:ptCount val="1"/>
                <c:pt idx="0">
                  <c:v>Kapitál - scenár riziková prirážka (cena kapitálu)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'G19'!$P$2:$AL$2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'G19'!$P$6:$AL$6</c:f>
              <c:numCache>
                <c:formatCode>0.00</c:formatCode>
                <c:ptCount val="23"/>
                <c:pt idx="0">
                  <c:v>123.11379399315027</c:v>
                </c:pt>
                <c:pt idx="1">
                  <c:v>123.97824949558502</c:v>
                </c:pt>
                <c:pt idx="2">
                  <c:v>126.01397487984678</c:v>
                </c:pt>
                <c:pt idx="3">
                  <c:v>124.57079200445403</c:v>
                </c:pt>
                <c:pt idx="4">
                  <c:v>123.05089562097064</c:v>
                </c:pt>
                <c:pt idx="5">
                  <c:v>123.20950974650381</c:v>
                </c:pt>
                <c:pt idx="6">
                  <c:v>124.21661600695792</c:v>
                </c:pt>
                <c:pt idx="7">
                  <c:v>125.81004918510673</c:v>
                </c:pt>
                <c:pt idx="8">
                  <c:v>127.63648297139699</c:v>
                </c:pt>
                <c:pt idx="9">
                  <c:v>129.40212326079353</c:v>
                </c:pt>
                <c:pt idx="10">
                  <c:v>130.87254962934225</c:v>
                </c:pt>
                <c:pt idx="11">
                  <c:v>131.88454868198178</c:v>
                </c:pt>
                <c:pt idx="12">
                  <c:v>132.259161556295</c:v>
                </c:pt>
                <c:pt idx="13">
                  <c:v>131.82061760399711</c:v>
                </c:pt>
                <c:pt idx="14">
                  <c:v>130.35829983458996</c:v>
                </c:pt>
                <c:pt idx="15">
                  <c:v>127.69284368243794</c:v>
                </c:pt>
                <c:pt idx="16">
                  <c:v>123.65585906741495</c:v>
                </c:pt>
                <c:pt idx="17">
                  <c:v>118.0188483145177</c:v>
                </c:pt>
                <c:pt idx="18">
                  <c:v>110.57111338222182</c:v>
                </c:pt>
                <c:pt idx="19">
                  <c:v>101.11282754238846</c:v>
                </c:pt>
                <c:pt idx="20">
                  <c:v>89.24992706960083</c:v>
                </c:pt>
                <c:pt idx="21">
                  <c:v>74.535044316770239</c:v>
                </c:pt>
                <c:pt idx="22">
                  <c:v>56.395368977177959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56272"/>
        <c:axId val="146756664"/>
      </c:lineChart>
      <c:catAx>
        <c:axId val="1467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6664"/>
        <c:crosses val="autoZero"/>
        <c:auto val="1"/>
        <c:lblAlgn val="ctr"/>
        <c:lblOffset val="100"/>
        <c:tickLblSkip val="1"/>
        <c:noMultiLvlLbl val="0"/>
      </c:catAx>
      <c:valAx>
        <c:axId val="146756664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/>
                  <a:t>bil. eur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6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65266841644796"/>
          <c:y val="6.9304723885562193E-3"/>
          <c:w val="0.86657064741907264"/>
          <c:h val="0.2603725881570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2404243038085"/>
          <c:y val="3.4078807241746542E-2"/>
          <c:w val="0.87344594373836049"/>
          <c:h val="0.82884589905495043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'G01,G02'!$B$2:$AZ$2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'G01,G02'!$B$5:$AZ$5</c:f>
              <c:numCache>
                <c:formatCode>0.0%</c:formatCode>
                <c:ptCount val="51"/>
                <c:pt idx="0">
                  <c:v>-2.0393330311030466E-2</c:v>
                </c:pt>
                <c:pt idx="1">
                  <c:v>-2.1337436917220544E-2</c:v>
                </c:pt>
                <c:pt idx="2">
                  <c:v>-2.1750932793636185E-2</c:v>
                </c:pt>
                <c:pt idx="3">
                  <c:v>-2.2132318385679729E-2</c:v>
                </c:pt>
                <c:pt idx="4">
                  <c:v>-2.2747734183288966E-2</c:v>
                </c:pt>
                <c:pt idx="5">
                  <c:v>-2.3004565981627971E-2</c:v>
                </c:pt>
                <c:pt idx="6">
                  <c:v>-2.2726089987352982E-2</c:v>
                </c:pt>
                <c:pt idx="7">
                  <c:v>-2.2514783193693176E-2</c:v>
                </c:pt>
                <c:pt idx="8">
                  <c:v>-2.2468822618217074E-2</c:v>
                </c:pt>
                <c:pt idx="9">
                  <c:v>-2.1823026844689168E-2</c:v>
                </c:pt>
                <c:pt idx="10">
                  <c:v>-2.1315945707824399E-2</c:v>
                </c:pt>
                <c:pt idx="11">
                  <c:v>-2.0953399880225473E-2</c:v>
                </c:pt>
                <c:pt idx="12">
                  <c:v>-2.0673724826387158E-2</c:v>
                </c:pt>
                <c:pt idx="13">
                  <c:v>-2.0310511736232217E-2</c:v>
                </c:pt>
                <c:pt idx="14">
                  <c:v>-2.0038379067222466E-2</c:v>
                </c:pt>
                <c:pt idx="15">
                  <c:v>-1.9922252208146467E-2</c:v>
                </c:pt>
                <c:pt idx="16">
                  <c:v>-1.9500012999923197E-2</c:v>
                </c:pt>
                <c:pt idx="17">
                  <c:v>-1.9047260878597372E-2</c:v>
                </c:pt>
                <c:pt idx="18">
                  <c:v>-1.8878216648151112E-2</c:v>
                </c:pt>
                <c:pt idx="19">
                  <c:v>-1.8992246056739492E-2</c:v>
                </c:pt>
                <c:pt idx="20">
                  <c:v>-1.9081229523086857E-2</c:v>
                </c:pt>
                <c:pt idx="21">
                  <c:v>-1.9267068332663936E-2</c:v>
                </c:pt>
                <c:pt idx="22">
                  <c:v>-1.9717653114655453E-2</c:v>
                </c:pt>
                <c:pt idx="23">
                  <c:v>-1.9929568153305828E-2</c:v>
                </c:pt>
                <c:pt idx="24">
                  <c:v>-1.979694982865339E-2</c:v>
                </c:pt>
                <c:pt idx="25">
                  <c:v>-2.0287067407642169E-2</c:v>
                </c:pt>
                <c:pt idx="26">
                  <c:v>-2.0702797289816686E-2</c:v>
                </c:pt>
                <c:pt idx="27">
                  <c:v>-2.1216956300646947E-2</c:v>
                </c:pt>
                <c:pt idx="28">
                  <c:v>-2.1696958781777735E-2</c:v>
                </c:pt>
                <c:pt idx="29">
                  <c:v>-2.2228644586490758E-2</c:v>
                </c:pt>
                <c:pt idx="30">
                  <c:v>-2.3008804037487153E-2</c:v>
                </c:pt>
                <c:pt idx="31">
                  <c:v>-2.3456772581815867E-2</c:v>
                </c:pt>
                <c:pt idx="32">
                  <c:v>-2.3402587999542042E-2</c:v>
                </c:pt>
                <c:pt idx="33">
                  <c:v>-2.3724314147332774E-2</c:v>
                </c:pt>
                <c:pt idx="34">
                  <c:v>-2.4346114922566026E-2</c:v>
                </c:pt>
                <c:pt idx="35">
                  <c:v>-2.4936177905216003E-2</c:v>
                </c:pt>
                <c:pt idx="36">
                  <c:v>-2.5647870936477468E-2</c:v>
                </c:pt>
                <c:pt idx="37">
                  <c:v>-2.6504375640663685E-2</c:v>
                </c:pt>
                <c:pt idx="38">
                  <c:v>-2.7536414380131588E-2</c:v>
                </c:pt>
                <c:pt idx="39">
                  <c:v>-2.8086751268142834E-2</c:v>
                </c:pt>
                <c:pt idx="40">
                  <c:v>-2.8249766971745596E-2</c:v>
                </c:pt>
                <c:pt idx="41">
                  <c:v>-2.9115980053943266E-2</c:v>
                </c:pt>
                <c:pt idx="42">
                  <c:v>-3.0079681053646015E-2</c:v>
                </c:pt>
                <c:pt idx="43">
                  <c:v>-3.1122434578002248E-2</c:v>
                </c:pt>
                <c:pt idx="44">
                  <c:v>-3.2000788671144378E-2</c:v>
                </c:pt>
                <c:pt idx="45">
                  <c:v>-3.2800360861298575E-2</c:v>
                </c:pt>
                <c:pt idx="46">
                  <c:v>-3.3578512209240699E-2</c:v>
                </c:pt>
                <c:pt idx="47">
                  <c:v>-3.4268522308993771E-2</c:v>
                </c:pt>
                <c:pt idx="48">
                  <c:v>-3.4256502774197908E-2</c:v>
                </c:pt>
                <c:pt idx="49">
                  <c:v>-3.382906738475476E-2</c:v>
                </c:pt>
                <c:pt idx="50">
                  <c:v>-3.3582383238578734E-2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43848"/>
        <c:axId val="140144240"/>
      </c:lineChart>
      <c:catAx>
        <c:axId val="14014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rok</a:t>
                </a:r>
              </a:p>
            </c:rich>
          </c:tx>
          <c:layout>
            <c:manualLayout>
              <c:xMode val="edge"/>
              <c:yMode val="edge"/>
              <c:x val="0.90866330891330893"/>
              <c:y val="0.76959765624999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dash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4240"/>
        <c:crosses val="autoZero"/>
        <c:auto val="1"/>
        <c:lblAlgn val="ctr"/>
        <c:lblOffset val="100"/>
        <c:noMultiLvlLbl val="0"/>
      </c:catAx>
      <c:valAx>
        <c:axId val="140144240"/>
        <c:scaling>
          <c:orientation val="minMax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% HDP</a:t>
                </a:r>
              </a:p>
            </c:rich>
          </c:tx>
          <c:layout>
            <c:manualLayout>
              <c:xMode val="edge"/>
              <c:yMode val="edge"/>
              <c:x val="0.1316892551892552"/>
              <c:y val="4.73194444444444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'G20'!$A$5</c:f>
              <c:strCache>
                <c:ptCount val="1"/>
                <c:pt idx="0">
                  <c:v>Scenár r. prirážka (cena kapitálu)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'G20'!$B$2:$BO$2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'G20'!$B$5:$BO$5</c:f>
              <c:numCache>
                <c:formatCode>0.0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56.701633458662904</c:v>
                </c:pt>
                <c:pt idx="17">
                  <c:v>58.001043825930331</c:v>
                </c:pt>
                <c:pt idx="18">
                  <c:v>58.874080380687943</c:v>
                </c:pt>
                <c:pt idx="19">
                  <c:v>59.77313638232885</c:v>
                </c:pt>
                <c:pt idx="20">
                  <c:v>61.64437025128553</c:v>
                </c:pt>
                <c:pt idx="21">
                  <c:v>63.533012171648018</c:v>
                </c:pt>
                <c:pt idx="22">
                  <c:v>65.550592286299647</c:v>
                </c:pt>
                <c:pt idx="23">
                  <c:v>67.807968027467808</c:v>
                </c:pt>
                <c:pt idx="24">
                  <c:v>70.332203620206215</c:v>
                </c:pt>
                <c:pt idx="25">
                  <c:v>73.183461601628579</c:v>
                </c:pt>
                <c:pt idx="26">
                  <c:v>76.579341655418048</c:v>
                </c:pt>
                <c:pt idx="27">
                  <c:v>80.497609027322</c:v>
                </c:pt>
                <c:pt idx="28">
                  <c:v>85.060857635814841</c:v>
                </c:pt>
                <c:pt idx="29">
                  <c:v>90.432932490778001</c:v>
                </c:pt>
                <c:pt idx="30">
                  <c:v>96.836816707536883</c:v>
                </c:pt>
                <c:pt idx="31">
                  <c:v>104.45801686517918</c:v>
                </c:pt>
                <c:pt idx="32">
                  <c:v>113.76121993654222</c:v>
                </c:pt>
                <c:pt idx="33">
                  <c:v>125.42372403109326</c:v>
                </c:pt>
                <c:pt idx="34">
                  <c:v>140.41969731878575</c:v>
                </c:pt>
                <c:pt idx="35">
                  <c:v>160.59303335441186</c:v>
                </c:pt>
                <c:pt idx="36">
                  <c:v>189.9074080441471</c:v>
                </c:pt>
                <c:pt idx="37">
                  <c:v>237.38115375923402</c:v>
                </c:pt>
                <c:pt idx="38">
                  <c:v>331.28374590335352</c:v>
                </c:pt>
                <c:pt idx="39">
                  <c:v>665.47091718415857</c:v>
                </c:pt>
              </c:numCache>
            </c:numRef>
          </c:val>
        </c:ser>
        <c:ser>
          <c:idx val="2"/>
          <c:order val="1"/>
          <c:tx>
            <c:strRef>
              <c:f>'G20'!$A$4</c:f>
              <c:strCache>
                <c:ptCount val="1"/>
                <c:pt idx="0">
                  <c:v>Scenár r. prirážka (náklady na dlh)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solidFill>
                <a:schemeClr val="bg1">
                  <a:lumMod val="85000"/>
                  <a:alpha val="44000"/>
                </a:schemeClr>
              </a:solidFill>
            </a:ln>
            <a:effectLst/>
          </c:spPr>
          <c:cat>
            <c:numRef>
              <c:f>'G20'!$B$2:$BO$2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'G20'!$B$4:$BO$4</c:f>
              <c:numCache>
                <c:formatCode>0.0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55.405934506740707</c:v>
                </c:pt>
                <c:pt idx="16">
                  <c:v>56.701633458662904</c:v>
                </c:pt>
                <c:pt idx="17">
                  <c:v>57.999321319280305</c:v>
                </c:pt>
                <c:pt idx="18">
                  <c:v>58.889282385599827</c:v>
                </c:pt>
                <c:pt idx="19">
                  <c:v>59.832491431941357</c:v>
                </c:pt>
                <c:pt idx="20">
                  <c:v>61.089583632744137</c:v>
                </c:pt>
                <c:pt idx="21">
                  <c:v>62.522370101399481</c:v>
                </c:pt>
                <c:pt idx="22">
                  <c:v>64.199741459576444</c:v>
                </c:pt>
                <c:pt idx="23">
                  <c:v>66.163732479944258</c:v>
                </c:pt>
                <c:pt idx="24">
                  <c:v>68.371510319686124</c:v>
                </c:pt>
                <c:pt idx="25">
                  <c:v>70.825733046240529</c:v>
                </c:pt>
                <c:pt idx="26">
                  <c:v>73.686014866379139</c:v>
                </c:pt>
                <c:pt idx="27">
                  <c:v>76.873034402723434</c:v>
                </c:pt>
                <c:pt idx="28">
                  <c:v>80.444898626875599</c:v>
                </c:pt>
                <c:pt idx="29">
                  <c:v>84.479326109132984</c:v>
                </c:pt>
                <c:pt idx="30">
                  <c:v>89.069779053881035</c:v>
                </c:pt>
                <c:pt idx="31">
                  <c:v>94.200806636937457</c:v>
                </c:pt>
                <c:pt idx="32">
                  <c:v>100.02972027069895</c:v>
                </c:pt>
                <c:pt idx="33">
                  <c:v>106.72919231719339</c:v>
                </c:pt>
                <c:pt idx="34">
                  <c:v>114.40961479488993</c:v>
                </c:pt>
                <c:pt idx="35">
                  <c:v>123.28512441874358</c:v>
                </c:pt>
                <c:pt idx="36">
                  <c:v>133.82379755691622</c:v>
                </c:pt>
                <c:pt idx="37">
                  <c:v>146.63354152764742</c:v>
                </c:pt>
                <c:pt idx="38">
                  <c:v>162.58358581046386</c:v>
                </c:pt>
                <c:pt idx="39">
                  <c:v>182.90065919090517</c:v>
                </c:pt>
                <c:pt idx="40">
                  <c:v>209.85148736470487</c:v>
                </c:pt>
                <c:pt idx="41">
                  <c:v>247.44004629050713</c:v>
                </c:pt>
                <c:pt idx="42">
                  <c:v>303.69828138699376</c:v>
                </c:pt>
                <c:pt idx="43">
                  <c:v>397.31777785155862</c:v>
                </c:pt>
                <c:pt idx="44">
                  <c:v>582.37516457994832</c:v>
                </c:pt>
                <c:pt idx="45">
                  <c:v>1085.1242647519919</c:v>
                </c:pt>
                <c:pt idx="46">
                  <c:v>3863.7787277551815</c:v>
                </c:pt>
                <c:pt idx="47">
                  <c:v>121627.13209622746</c:v>
                </c:pt>
              </c:numCache>
            </c:numRef>
          </c:val>
        </c:ser>
        <c:ser>
          <c:idx val="1"/>
          <c:order val="2"/>
          <c:tx>
            <c:strRef>
              <c:f>'G20'!$A$3</c:f>
              <c:strCache>
                <c:ptCount val="1"/>
                <c:pt idx="0">
                  <c:v>Dlh - základný scenár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f>'G20'!$B$2:$BO$2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'G20'!$B$3:$BO$3</c:f>
              <c:numCache>
                <c:formatCode>0.0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55.405934506740707</c:v>
                </c:pt>
                <c:pt idx="16">
                  <c:v>56.640592339582838</c:v>
                </c:pt>
                <c:pt idx="17">
                  <c:v>57.827526450005188</c:v>
                </c:pt>
                <c:pt idx="18">
                  <c:v>58.421275289808797</c:v>
                </c:pt>
                <c:pt idx="19">
                  <c:v>58.977007188279615</c:v>
                </c:pt>
                <c:pt idx="20">
                  <c:v>59.746823879845643</c:v>
                </c:pt>
                <c:pt idx="21">
                  <c:v>60.750688219035808</c:v>
                </c:pt>
                <c:pt idx="22">
                  <c:v>61.908642743581055</c:v>
                </c:pt>
                <c:pt idx="23">
                  <c:v>63.245141567028661</c:v>
                </c:pt>
                <c:pt idx="24">
                  <c:v>64.699516822991598</c:v>
                </c:pt>
                <c:pt idx="25">
                  <c:v>66.269032526824773</c:v>
                </c:pt>
                <c:pt idx="26">
                  <c:v>67.966155704186221</c:v>
                </c:pt>
                <c:pt idx="27">
                  <c:v>69.881326498419241</c:v>
                </c:pt>
                <c:pt idx="28">
                  <c:v>71.962251608280894</c:v>
                </c:pt>
                <c:pt idx="29">
                  <c:v>74.263910253227166</c:v>
                </c:pt>
                <c:pt idx="30">
                  <c:v>76.784444044121486</c:v>
                </c:pt>
                <c:pt idx="31">
                  <c:v>79.414462171553694</c:v>
                </c:pt>
                <c:pt idx="32">
                  <c:v>82.188846062950191</c:v>
                </c:pt>
                <c:pt idx="33">
                  <c:v>85.130901989832367</c:v>
                </c:pt>
                <c:pt idx="34">
                  <c:v>88.181455845355387</c:v>
                </c:pt>
                <c:pt idx="35">
                  <c:v>91.294458029136322</c:v>
                </c:pt>
                <c:pt idx="36">
                  <c:v>94.478397718542212</c:v>
                </c:pt>
                <c:pt idx="37">
                  <c:v>97.760251202780097</c:v>
                </c:pt>
                <c:pt idx="38">
                  <c:v>101.22896587096358</c:v>
                </c:pt>
                <c:pt idx="39">
                  <c:v>104.73767677480777</c:v>
                </c:pt>
                <c:pt idx="40">
                  <c:v>108.38237027744344</c:v>
                </c:pt>
                <c:pt idx="41">
                  <c:v>112.15265071751116</c:v>
                </c:pt>
                <c:pt idx="42">
                  <c:v>116.08416487578594</c:v>
                </c:pt>
                <c:pt idx="43">
                  <c:v>120.16849444870326</c:v>
                </c:pt>
                <c:pt idx="44">
                  <c:v>124.46450420562252</c:v>
                </c:pt>
                <c:pt idx="45">
                  <c:v>129.00189419903131</c:v>
                </c:pt>
                <c:pt idx="46">
                  <c:v>133.75842954391558</c:v>
                </c:pt>
                <c:pt idx="47">
                  <c:v>138.64869949342844</c:v>
                </c:pt>
                <c:pt idx="48">
                  <c:v>143.71449030290944</c:v>
                </c:pt>
                <c:pt idx="49">
                  <c:v>149.07863442021113</c:v>
                </c:pt>
                <c:pt idx="50">
                  <c:v>154.69147502579642</c:v>
                </c:pt>
                <c:pt idx="51">
                  <c:v>160.54250736531995</c:v>
                </c:pt>
                <c:pt idx="52">
                  <c:v>166.67516515212236</c:v>
                </c:pt>
                <c:pt idx="53">
                  <c:v>173.11003909688475</c:v>
                </c:pt>
                <c:pt idx="54">
                  <c:v>179.81798717108052</c:v>
                </c:pt>
                <c:pt idx="55">
                  <c:v>186.71891851627936</c:v>
                </c:pt>
                <c:pt idx="56">
                  <c:v>193.89563852745587</c:v>
                </c:pt>
                <c:pt idx="57">
                  <c:v>201.36803835812356</c:v>
                </c:pt>
                <c:pt idx="58">
                  <c:v>209.14187253244268</c:v>
                </c:pt>
                <c:pt idx="59">
                  <c:v>217.12337916995676</c:v>
                </c:pt>
                <c:pt idx="60">
                  <c:v>225.35591852995128</c:v>
                </c:pt>
                <c:pt idx="61">
                  <c:v>233.80695088580211</c:v>
                </c:pt>
                <c:pt idx="62">
                  <c:v>242.45965915970217</c:v>
                </c:pt>
                <c:pt idx="63">
                  <c:v>251.23938507235715</c:v>
                </c:pt>
                <c:pt idx="64">
                  <c:v>260.12581754158185</c:v>
                </c:pt>
                <c:pt idx="65">
                  <c:v>269.14612507066124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57448"/>
        <c:axId val="146757840"/>
      </c:areaChart>
      <c:catAx>
        <c:axId val="14675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7840"/>
        <c:crosses val="autoZero"/>
        <c:auto val="1"/>
        <c:lblAlgn val="ctr"/>
        <c:lblOffset val="100"/>
        <c:noMultiLvlLbl val="0"/>
      </c:catAx>
      <c:valAx>
        <c:axId val="146757840"/>
        <c:scaling>
          <c:orientation val="minMax"/>
          <c:max val="20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7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18285214348211E-2"/>
          <c:y val="3.8501663339986697E-2"/>
          <c:w val="0.6230765529308836"/>
          <c:h val="0.2124540918163672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'G21'!$A$3</c:f>
              <c:strCache>
                <c:ptCount val="1"/>
                <c:pt idx="0">
                  <c:v>Bežný účet 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'G21'!$B$3:$AJ$3</c:f>
              <c:numCache>
                <c:formatCode>0.00</c:formatCode>
                <c:ptCount val="35"/>
                <c:pt idx="0">
                  <c:v>-10.85369337199471</c:v>
                </c:pt>
                <c:pt idx="1">
                  <c:v>-4.4915938525456713</c:v>
                </c:pt>
                <c:pt idx="2">
                  <c:v>-2.5766368397291508</c:v>
                </c:pt>
                <c:pt idx="3">
                  <c:v>-8.0846409642780586</c:v>
                </c:pt>
                <c:pt idx="4">
                  <c:v>-7.2795024292340678</c:v>
                </c:pt>
                <c:pt idx="5">
                  <c:v>-1.9115383055593516</c:v>
                </c:pt>
                <c:pt idx="6">
                  <c:v>-2.7797204407589362</c:v>
                </c:pt>
                <c:pt idx="7">
                  <c:v>-4.6649725239517474</c:v>
                </c:pt>
                <c:pt idx="8">
                  <c:v>-4.0342575675568444</c:v>
                </c:pt>
                <c:pt idx="9">
                  <c:v>-1.1043110794626536</c:v>
                </c:pt>
                <c:pt idx="10">
                  <c:v>-2.3827165163000106</c:v>
                </c:pt>
                <c:pt idx="11">
                  <c:v>-0.48279475943591521</c:v>
                </c:pt>
                <c:pt idx="12">
                  <c:v>-0.23407280025681837</c:v>
                </c:pt>
                <c:pt idx="13">
                  <c:v>0.54683664664419351</c:v>
                </c:pt>
                <c:pt idx="14">
                  <c:v>5.2404637519989148</c:v>
                </c:pt>
                <c:pt idx="15">
                  <c:v>6.3080089786116789</c:v>
                </c:pt>
                <c:pt idx="16">
                  <c:v>6.3080089786116789</c:v>
                </c:pt>
                <c:pt idx="17">
                  <c:v>6.3080089786116789</c:v>
                </c:pt>
                <c:pt idx="18">
                  <c:v>6.3080089786116789</c:v>
                </c:pt>
                <c:pt idx="19">
                  <c:v>6.3080089786116789</c:v>
                </c:pt>
                <c:pt idx="20">
                  <c:v>6.3080089786116789</c:v>
                </c:pt>
                <c:pt idx="21">
                  <c:v>6.3080089786116789</c:v>
                </c:pt>
                <c:pt idx="22">
                  <c:v>6.3080089786116789</c:v>
                </c:pt>
                <c:pt idx="23">
                  <c:v>6.3080089786116789</c:v>
                </c:pt>
                <c:pt idx="24">
                  <c:v>6.3080089786116789</c:v>
                </c:pt>
                <c:pt idx="25">
                  <c:v>6.3080089786116789</c:v>
                </c:pt>
                <c:pt idx="26">
                  <c:v>6.3080089786116789</c:v>
                </c:pt>
                <c:pt idx="27">
                  <c:v>6.3080089786116789</c:v>
                </c:pt>
                <c:pt idx="28">
                  <c:v>6.3080089786116789</c:v>
                </c:pt>
                <c:pt idx="29">
                  <c:v>6.3080089786116789</c:v>
                </c:pt>
                <c:pt idx="30">
                  <c:v>6.3080089786116789</c:v>
                </c:pt>
                <c:pt idx="31">
                  <c:v>6.3080089786116789</c:v>
                </c:pt>
                <c:pt idx="32">
                  <c:v>6.3080089786116789</c:v>
                </c:pt>
                <c:pt idx="33">
                  <c:v>6.3080089786116789</c:v>
                </c:pt>
                <c:pt idx="34">
                  <c:v>6.3080089786116789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'G21'!$A$4</c:f>
              <c:strCache>
                <c:ptCount val="1"/>
                <c:pt idx="0">
                  <c:v>Bežný účet - scenár úspory silný vplyv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'G21'!$B$4:$AJ$4</c:f>
              <c:numCache>
                <c:formatCode>0.00</c:formatCode>
                <c:ptCount val="35"/>
                <c:pt idx="0">
                  <c:v>-10.85369337199471</c:v>
                </c:pt>
                <c:pt idx="1">
                  <c:v>-4.4915938525456713</c:v>
                </c:pt>
                <c:pt idx="2">
                  <c:v>-2.5766368397291508</c:v>
                </c:pt>
                <c:pt idx="3">
                  <c:v>-8.0846409642780586</c:v>
                </c:pt>
                <c:pt idx="4">
                  <c:v>-7.2795024292340678</c:v>
                </c:pt>
                <c:pt idx="5">
                  <c:v>-1.9115383055593516</c:v>
                </c:pt>
                <c:pt idx="6">
                  <c:v>-2.7797204407589362</c:v>
                </c:pt>
                <c:pt idx="7">
                  <c:v>-4.6649725239517474</c:v>
                </c:pt>
                <c:pt idx="8">
                  <c:v>-4.0342575675568444</c:v>
                </c:pt>
                <c:pt idx="9">
                  <c:v>-1.1043110794626536</c:v>
                </c:pt>
                <c:pt idx="10">
                  <c:v>-2.3827165163000106</c:v>
                </c:pt>
                <c:pt idx="11">
                  <c:v>-0.48279475943591521</c:v>
                </c:pt>
                <c:pt idx="12">
                  <c:v>-0.23407280025681837</c:v>
                </c:pt>
                <c:pt idx="13">
                  <c:v>0.54683664664419351</c:v>
                </c:pt>
                <c:pt idx="14">
                  <c:v>5.2404637519989148</c:v>
                </c:pt>
                <c:pt idx="15">
                  <c:v>6.3080089786116789</c:v>
                </c:pt>
                <c:pt idx="16">
                  <c:v>6.3080089786116789</c:v>
                </c:pt>
                <c:pt idx="17">
                  <c:v>6.9456173934431655</c:v>
                </c:pt>
                <c:pt idx="18">
                  <c:v>7.7205270744764327</c:v>
                </c:pt>
                <c:pt idx="19">
                  <c:v>8.4826771954507816</c:v>
                </c:pt>
                <c:pt idx="20">
                  <c:v>9.320502649352056</c:v>
                </c:pt>
                <c:pt idx="21">
                  <c:v>10.20845643113547</c:v>
                </c:pt>
                <c:pt idx="22">
                  <c:v>11.140171812945141</c:v>
                </c:pt>
                <c:pt idx="23">
                  <c:v>12.130143476120562</c:v>
                </c:pt>
                <c:pt idx="24">
                  <c:v>13.178993908003566</c:v>
                </c:pt>
                <c:pt idx="25">
                  <c:v>14.286021770444284</c:v>
                </c:pt>
                <c:pt idx="26">
                  <c:v>15.457742619262413</c:v>
                </c:pt>
                <c:pt idx="27">
                  <c:v>16.732828393262306</c:v>
                </c:pt>
                <c:pt idx="28">
                  <c:v>18.099870134082227</c:v>
                </c:pt>
                <c:pt idx="29">
                  <c:v>19.571083708203911</c:v>
                </c:pt>
                <c:pt idx="30">
                  <c:v>21.158508287498236</c:v>
                </c:pt>
                <c:pt idx="31">
                  <c:v>22.884993717813273</c:v>
                </c:pt>
                <c:pt idx="32">
                  <c:v>24.761838841355129</c:v>
                </c:pt>
                <c:pt idx="33">
                  <c:v>26.833540261577831</c:v>
                </c:pt>
                <c:pt idx="34">
                  <c:v>29.168738364094231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'G21'!$A$5</c:f>
              <c:strCache>
                <c:ptCount val="1"/>
                <c:pt idx="0">
                  <c:v>Bežný účet - scenár úspory slabší vplyv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'G21'!$B$5:$AJ$5</c:f>
              <c:numCache>
                <c:formatCode>0.00</c:formatCode>
                <c:ptCount val="35"/>
                <c:pt idx="0">
                  <c:v>-10.85369337199471</c:v>
                </c:pt>
                <c:pt idx="1">
                  <c:v>-4.4915938525456713</c:v>
                </c:pt>
                <c:pt idx="2">
                  <c:v>-2.5766368397291508</c:v>
                </c:pt>
                <c:pt idx="3">
                  <c:v>-8.0846409642780586</c:v>
                </c:pt>
                <c:pt idx="4">
                  <c:v>-7.2795024292340678</c:v>
                </c:pt>
                <c:pt idx="5">
                  <c:v>-1.9115383055593516</c:v>
                </c:pt>
                <c:pt idx="6">
                  <c:v>-2.7797204407589362</c:v>
                </c:pt>
                <c:pt idx="7">
                  <c:v>-4.6649725239517474</c:v>
                </c:pt>
                <c:pt idx="8">
                  <c:v>-4.0342575675568444</c:v>
                </c:pt>
                <c:pt idx="9">
                  <c:v>-1.1043110794626536</c:v>
                </c:pt>
                <c:pt idx="10">
                  <c:v>-2.3827165163000106</c:v>
                </c:pt>
                <c:pt idx="11">
                  <c:v>-0.48279475943591521</c:v>
                </c:pt>
                <c:pt idx="12">
                  <c:v>-0.23407280025681837</c:v>
                </c:pt>
                <c:pt idx="13">
                  <c:v>0.54683664664419351</c:v>
                </c:pt>
                <c:pt idx="14">
                  <c:v>5.2404637519989148</c:v>
                </c:pt>
                <c:pt idx="15">
                  <c:v>6.3080089786116789</c:v>
                </c:pt>
                <c:pt idx="16">
                  <c:v>6.3080089786116789</c:v>
                </c:pt>
                <c:pt idx="17">
                  <c:v>7.0325639954656403</c:v>
                </c:pt>
                <c:pt idx="18">
                  <c:v>7.9126570364765501</c:v>
                </c:pt>
                <c:pt idx="19">
                  <c:v>8.7762528509444362</c:v>
                </c:pt>
                <c:pt idx="20">
                  <c:v>9.7285010714890898</c:v>
                </c:pt>
                <c:pt idx="21">
                  <c:v>10.741408111559366</c:v>
                </c:pt>
                <c:pt idx="22">
                  <c:v>11.809015662502135</c:v>
                </c:pt>
                <c:pt idx="23">
                  <c:v>12.949541786123858</c:v>
                </c:pt>
                <c:pt idx="24">
                  <c:v>14.166035508442508</c:v>
                </c:pt>
                <c:pt idx="25">
                  <c:v>15.460858674397876</c:v>
                </c:pt>
                <c:pt idx="26">
                  <c:v>16.845494972995397</c:v>
                </c:pt>
                <c:pt idx="27">
                  <c:v>18.373282257915491</c:v>
                </c:pt>
                <c:pt idx="28">
                  <c:v>20.039570877280024</c:v>
                </c:pt>
                <c:pt idx="29">
                  <c:v>21.871852327720745</c:v>
                </c:pt>
                <c:pt idx="30">
                  <c:v>23.903772440464415</c:v>
                </c:pt>
                <c:pt idx="31">
                  <c:v>26.194704230541653</c:v>
                </c:pt>
                <c:pt idx="32">
                  <c:v>28.81383234928213</c:v>
                </c:pt>
                <c:pt idx="33">
                  <c:v>31.917932045254755</c:v>
                </c:pt>
                <c:pt idx="34">
                  <c:v>35.812448842728564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'G21'!$A$6</c:f>
              <c:strCache>
                <c:ptCount val="1"/>
                <c:pt idx="0">
                  <c:v>Investície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'G21'!$B$6:$AJ$6</c:f>
              <c:numCache>
                <c:formatCode>0.00</c:formatCode>
                <c:ptCount val="35"/>
                <c:pt idx="0">
                  <c:v>33.924226141441125</c:v>
                </c:pt>
                <c:pt idx="1">
                  <c:v>27.700101112050913</c:v>
                </c:pt>
                <c:pt idx="2">
                  <c:v>24.282602245120959</c:v>
                </c:pt>
                <c:pt idx="3">
                  <c:v>26.433025644343687</c:v>
                </c:pt>
                <c:pt idx="4">
                  <c:v>25.470729812420441</c:v>
                </c:pt>
                <c:pt idx="5">
                  <c:v>23.806534786690957</c:v>
                </c:pt>
                <c:pt idx="6">
                  <c:v>23.974431293385827</c:v>
                </c:pt>
                <c:pt idx="7">
                  <c:v>26.717906480230141</c:v>
                </c:pt>
                <c:pt idx="8">
                  <c:v>27.564656258652214</c:v>
                </c:pt>
                <c:pt idx="9">
                  <c:v>28.335282435176733</c:v>
                </c:pt>
                <c:pt idx="10">
                  <c:v>27.022182747296704</c:v>
                </c:pt>
                <c:pt idx="11">
                  <c:v>20.952906987880958</c:v>
                </c:pt>
                <c:pt idx="12">
                  <c:v>21.575034691245396</c:v>
                </c:pt>
                <c:pt idx="13">
                  <c:v>23.701127172175987</c:v>
                </c:pt>
                <c:pt idx="14">
                  <c:v>20.672833834549593</c:v>
                </c:pt>
                <c:pt idx="15">
                  <c:v>19.365976119320525</c:v>
                </c:pt>
                <c:pt idx="16">
                  <c:v>20.098426724667661</c:v>
                </c:pt>
                <c:pt idx="17">
                  <c:v>20.882348071459731</c:v>
                </c:pt>
                <c:pt idx="18">
                  <c:v>21.728923503696901</c:v>
                </c:pt>
                <c:pt idx="19">
                  <c:v>22.649651711393226</c:v>
                </c:pt>
                <c:pt idx="20">
                  <c:v>23.656616871037212</c:v>
                </c:pt>
                <c:pt idx="21">
                  <c:v>23.469371199611849</c:v>
                </c:pt>
                <c:pt idx="22">
                  <c:v>23.244137790845372</c:v>
                </c:pt>
                <c:pt idx="23">
                  <c:v>23.023647877376828</c:v>
                </c:pt>
                <c:pt idx="24">
                  <c:v>22.872764857326739</c:v>
                </c:pt>
                <c:pt idx="25">
                  <c:v>22.76592487809415</c:v>
                </c:pt>
                <c:pt idx="26">
                  <c:v>22.687671059390937</c:v>
                </c:pt>
                <c:pt idx="27">
                  <c:v>22.611397376790059</c:v>
                </c:pt>
                <c:pt idx="28">
                  <c:v>22.485074684148088</c:v>
                </c:pt>
                <c:pt idx="29">
                  <c:v>22.260132450391094</c:v>
                </c:pt>
                <c:pt idx="30">
                  <c:v>21.996107557204382</c:v>
                </c:pt>
                <c:pt idx="31">
                  <c:v>21.75377478744306</c:v>
                </c:pt>
                <c:pt idx="32">
                  <c:v>21.467299705189294</c:v>
                </c:pt>
                <c:pt idx="33">
                  <c:v>21.225369054883735</c:v>
                </c:pt>
                <c:pt idx="34">
                  <c:v>21.157511403417146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'G21'!$A$7</c:f>
              <c:strCache>
                <c:ptCount val="1"/>
                <c:pt idx="0">
                  <c:v>Investície - scenár úspory silný vplyv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'G21'!$B$7:$AJ$7</c:f>
              <c:numCache>
                <c:formatCode>0.00</c:formatCode>
                <c:ptCount val="35"/>
                <c:pt idx="0">
                  <c:v>33.924226141441125</c:v>
                </c:pt>
                <c:pt idx="1">
                  <c:v>27.700101112050913</c:v>
                </c:pt>
                <c:pt idx="2">
                  <c:v>24.282602245120959</c:v>
                </c:pt>
                <c:pt idx="3">
                  <c:v>26.433025644343687</c:v>
                </c:pt>
                <c:pt idx="4">
                  <c:v>25.470729812420441</c:v>
                </c:pt>
                <c:pt idx="5">
                  <c:v>23.806534786690957</c:v>
                </c:pt>
                <c:pt idx="6">
                  <c:v>23.974431293385827</c:v>
                </c:pt>
                <c:pt idx="7">
                  <c:v>26.717906480230141</c:v>
                </c:pt>
                <c:pt idx="8">
                  <c:v>27.564656258652214</c:v>
                </c:pt>
                <c:pt idx="9">
                  <c:v>28.335282435176733</c:v>
                </c:pt>
                <c:pt idx="10">
                  <c:v>27.022182747296704</c:v>
                </c:pt>
                <c:pt idx="11">
                  <c:v>20.952906987880958</c:v>
                </c:pt>
                <c:pt idx="12">
                  <c:v>21.575034691245396</c:v>
                </c:pt>
                <c:pt idx="13">
                  <c:v>23.701127172175987</c:v>
                </c:pt>
                <c:pt idx="14">
                  <c:v>20.672833834549593</c:v>
                </c:pt>
                <c:pt idx="15">
                  <c:v>19.365976119320525</c:v>
                </c:pt>
                <c:pt idx="16">
                  <c:v>20.098426724667661</c:v>
                </c:pt>
                <c:pt idx="17">
                  <c:v>21.070098134027482</c:v>
                </c:pt>
                <c:pt idx="18">
                  <c:v>16.323800324688722</c:v>
                </c:pt>
                <c:pt idx="19">
                  <c:v>15.972287720601821</c:v>
                </c:pt>
                <c:pt idx="20">
                  <c:v>17.786786504275014</c:v>
                </c:pt>
                <c:pt idx="21">
                  <c:v>18.606727983766852</c:v>
                </c:pt>
                <c:pt idx="22">
                  <c:v>19.118685098170314</c:v>
                </c:pt>
                <c:pt idx="23">
                  <c:v>19.227750947101615</c:v>
                </c:pt>
                <c:pt idx="24">
                  <c:v>19.014738553460241</c:v>
                </c:pt>
                <c:pt idx="25">
                  <c:v>18.551432348390502</c:v>
                </c:pt>
                <c:pt idx="26">
                  <c:v>17.9141104831346</c:v>
                </c:pt>
                <c:pt idx="27">
                  <c:v>17.077255664839601</c:v>
                </c:pt>
                <c:pt idx="28">
                  <c:v>16.075072015197275</c:v>
                </c:pt>
                <c:pt idx="29">
                  <c:v>14.862184269879485</c:v>
                </c:pt>
                <c:pt idx="30">
                  <c:v>13.462791186114506</c:v>
                </c:pt>
                <c:pt idx="31">
                  <c:v>11.86991813253721</c:v>
                </c:pt>
                <c:pt idx="32">
                  <c:v>10.011127345820194</c:v>
                </c:pt>
                <c:pt idx="33">
                  <c:v>7.8615393522639341</c:v>
                </c:pt>
                <c:pt idx="34">
                  <c:v>5.3886828846664914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'G21'!$A$8</c:f>
              <c:strCache>
                <c:ptCount val="1"/>
                <c:pt idx="0">
                  <c:v>Investície - scenár úspory slabší vplyv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'G21'!$B$2:$AJ$2</c:f>
              <c:numCache>
                <c:formatCode>General</c:formatCode>
                <c:ptCount val="3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</c:numCache>
            </c:numRef>
          </c:cat>
          <c:val>
            <c:numRef>
              <c:f>'G21'!$B$8:$AJ$8</c:f>
              <c:numCache>
                <c:formatCode>0.00</c:formatCode>
                <c:ptCount val="35"/>
                <c:pt idx="0">
                  <c:v>33.924226141441125</c:v>
                </c:pt>
                <c:pt idx="1">
                  <c:v>27.700101112050913</c:v>
                </c:pt>
                <c:pt idx="2">
                  <c:v>24.282602245120959</c:v>
                </c:pt>
                <c:pt idx="3">
                  <c:v>26.433025644343687</c:v>
                </c:pt>
                <c:pt idx="4">
                  <c:v>25.470729812420441</c:v>
                </c:pt>
                <c:pt idx="5">
                  <c:v>23.806534786690957</c:v>
                </c:pt>
                <c:pt idx="6">
                  <c:v>23.974431293385827</c:v>
                </c:pt>
                <c:pt idx="7">
                  <c:v>26.717906480230141</c:v>
                </c:pt>
                <c:pt idx="8">
                  <c:v>27.564656258652214</c:v>
                </c:pt>
                <c:pt idx="9">
                  <c:v>28.335282435176733</c:v>
                </c:pt>
                <c:pt idx="10">
                  <c:v>27.022182747296704</c:v>
                </c:pt>
                <c:pt idx="11">
                  <c:v>20.952906987880958</c:v>
                </c:pt>
                <c:pt idx="12">
                  <c:v>21.575034691245396</c:v>
                </c:pt>
                <c:pt idx="13">
                  <c:v>23.701127172175987</c:v>
                </c:pt>
                <c:pt idx="14">
                  <c:v>20.672833834549593</c:v>
                </c:pt>
                <c:pt idx="15">
                  <c:v>19.365976119320525</c:v>
                </c:pt>
                <c:pt idx="16">
                  <c:v>20.098426724667661</c:v>
                </c:pt>
                <c:pt idx="17">
                  <c:v>20.524398837592848</c:v>
                </c:pt>
                <c:pt idx="18">
                  <c:v>13.916272440283143</c:v>
                </c:pt>
                <c:pt idx="19">
                  <c:v>13.445012086835263</c:v>
                </c:pt>
                <c:pt idx="20">
                  <c:v>14.894173073104289</c:v>
                </c:pt>
                <c:pt idx="21">
                  <c:v>15.249883864233455</c:v>
                </c:pt>
                <c:pt idx="22">
                  <c:v>15.234768450487149</c:v>
                </c:pt>
                <c:pt idx="23">
                  <c:v>14.748049228382301</c:v>
                </c:pt>
                <c:pt idx="24">
                  <c:v>13.935800279428271</c:v>
                </c:pt>
                <c:pt idx="25">
                  <c:v>12.880533926192477</c:v>
                </c:pt>
                <c:pt idx="26">
                  <c:v>11.630328308865948</c:v>
                </c:pt>
                <c:pt idx="27">
                  <c:v>10.036058637004665</c:v>
                </c:pt>
                <c:pt idx="28">
                  <c:v>8.2680172917596408</c:v>
                </c:pt>
                <c:pt idx="29">
                  <c:v>6.1933636747016507</c:v>
                </c:pt>
                <c:pt idx="30">
                  <c:v>3.8028180464707808</c:v>
                </c:pt>
                <c:pt idx="31">
                  <c:v>0.9965849553624071</c:v>
                </c:pt>
                <c:pt idx="32">
                  <c:v>-2.3553958843598073</c:v>
                </c:pt>
                <c:pt idx="33">
                  <c:v>-6.5943915603034906</c:v>
                </c:pt>
                <c:pt idx="34">
                  <c:v>-12.357851437332783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58624"/>
        <c:axId val="146759016"/>
      </c:lineChart>
      <c:catAx>
        <c:axId val="14675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9016"/>
        <c:crosses val="autoZero"/>
        <c:auto val="1"/>
        <c:lblAlgn val="ctr"/>
        <c:lblOffset val="100"/>
        <c:noMultiLvlLbl val="0"/>
      </c:catAx>
      <c:valAx>
        <c:axId val="146759016"/>
        <c:scaling>
          <c:orientation val="minMax"/>
          <c:min val="-18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7222222222222222"/>
          <c:y val="9.7833998669327987E-2"/>
          <c:w val="0.70409951881014876"/>
          <c:h val="0.107257152361942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24654982643305E-2"/>
          <c:y val="4.7106461216584732E-2"/>
          <c:w val="0.89304631275929214"/>
          <c:h val="0.80577089848369376"/>
        </c:manualLayout>
      </c:layout>
      <c:areaChart>
        <c:grouping val="standard"/>
        <c:varyColors val="0"/>
        <c:ser>
          <c:idx val="4"/>
          <c:order val="0"/>
          <c:tx>
            <c:strRef>
              <c:f>'G22'!$A$3</c:f>
              <c:strCache>
                <c:ptCount val="1"/>
                <c:pt idx="0">
                  <c:v>základný scenár</c:v>
                </c:pt>
              </c:strCache>
            </c:strRef>
          </c:tx>
          <c:spPr>
            <a:solidFill>
              <a:srgbClr val="13BFEA"/>
            </a:solidFill>
            <a:ln w="25400">
              <a:noFill/>
            </a:ln>
            <a:effectLst/>
          </c:spPr>
          <c:cat>
            <c:numRef>
              <c:f>'G22'!$B$2:$BO$2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'G22'!$B$3:$BO$3</c:f>
              <c:numCache>
                <c:formatCode>0.00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56.640592339582838</c:v>
                </c:pt>
                <c:pt idx="17">
                  <c:v>57.827526450005188</c:v>
                </c:pt>
                <c:pt idx="18">
                  <c:v>58.421275289808797</c:v>
                </c:pt>
                <c:pt idx="19">
                  <c:v>58.977007188279615</c:v>
                </c:pt>
                <c:pt idx="20">
                  <c:v>59.746823879845643</c:v>
                </c:pt>
                <c:pt idx="21">
                  <c:v>60.750688219035808</c:v>
                </c:pt>
                <c:pt idx="22">
                  <c:v>61.908642743581055</c:v>
                </c:pt>
                <c:pt idx="23">
                  <c:v>63.245141567028661</c:v>
                </c:pt>
                <c:pt idx="24">
                  <c:v>64.699516822991598</c:v>
                </c:pt>
                <c:pt idx="25">
                  <c:v>66.269032526824773</c:v>
                </c:pt>
                <c:pt idx="26">
                  <c:v>67.966155704186221</c:v>
                </c:pt>
                <c:pt idx="27">
                  <c:v>69.881326498419241</c:v>
                </c:pt>
                <c:pt idx="28">
                  <c:v>71.962251608280894</c:v>
                </c:pt>
                <c:pt idx="29">
                  <c:v>74.263910253227166</c:v>
                </c:pt>
                <c:pt idx="30">
                  <c:v>76.784444044121486</c:v>
                </c:pt>
                <c:pt idx="31">
                  <c:v>79.414462171553694</c:v>
                </c:pt>
                <c:pt idx="32">
                  <c:v>82.188846062950191</c:v>
                </c:pt>
                <c:pt idx="33">
                  <c:v>85.130901989832367</c:v>
                </c:pt>
                <c:pt idx="34">
                  <c:v>88.181455845355387</c:v>
                </c:pt>
                <c:pt idx="35">
                  <c:v>91.294458029136322</c:v>
                </c:pt>
                <c:pt idx="36">
                  <c:v>94.478397718542212</c:v>
                </c:pt>
                <c:pt idx="37">
                  <c:v>97.760251202780097</c:v>
                </c:pt>
                <c:pt idx="38">
                  <c:v>101.22896587096358</c:v>
                </c:pt>
                <c:pt idx="39">
                  <c:v>104.73767677480777</c:v>
                </c:pt>
                <c:pt idx="40">
                  <c:v>108.38237027744344</c:v>
                </c:pt>
                <c:pt idx="41">
                  <c:v>112.15265071751116</c:v>
                </c:pt>
                <c:pt idx="42">
                  <c:v>116.08416487578594</c:v>
                </c:pt>
                <c:pt idx="43">
                  <c:v>120.16849444870326</c:v>
                </c:pt>
                <c:pt idx="44">
                  <c:v>124.46450420562252</c:v>
                </c:pt>
                <c:pt idx="45">
                  <c:v>129.00189419903131</c:v>
                </c:pt>
                <c:pt idx="46">
                  <c:v>133.75842954391558</c:v>
                </c:pt>
                <c:pt idx="47">
                  <c:v>138.64869949342844</c:v>
                </c:pt>
                <c:pt idx="48">
                  <c:v>143.71449030290944</c:v>
                </c:pt>
                <c:pt idx="49">
                  <c:v>149.07863442021113</c:v>
                </c:pt>
                <c:pt idx="50">
                  <c:v>154.69147502579642</c:v>
                </c:pt>
                <c:pt idx="51">
                  <c:v>160.54250736531995</c:v>
                </c:pt>
                <c:pt idx="52">
                  <c:v>166.67516515212236</c:v>
                </c:pt>
                <c:pt idx="53">
                  <c:v>173.11003909688475</c:v>
                </c:pt>
                <c:pt idx="54">
                  <c:v>179.81798717108052</c:v>
                </c:pt>
                <c:pt idx="55">
                  <c:v>186.71891851627936</c:v>
                </c:pt>
                <c:pt idx="56">
                  <c:v>193.89563852745587</c:v>
                </c:pt>
                <c:pt idx="57">
                  <c:v>201.36803835812356</c:v>
                </c:pt>
                <c:pt idx="58">
                  <c:v>209.14187253244268</c:v>
                </c:pt>
                <c:pt idx="59">
                  <c:v>217.12337916995676</c:v>
                </c:pt>
                <c:pt idx="60">
                  <c:v>225.35591852995128</c:v>
                </c:pt>
                <c:pt idx="61">
                  <c:v>233.80695088580211</c:v>
                </c:pt>
                <c:pt idx="62">
                  <c:v>242.45965915970217</c:v>
                </c:pt>
                <c:pt idx="63">
                  <c:v>251.23938507235715</c:v>
                </c:pt>
                <c:pt idx="64">
                  <c:v>260.12581754158185</c:v>
                </c:pt>
                <c:pt idx="65">
                  <c:v>269.14612507066124</c:v>
                </c:pt>
              </c:numCache>
            </c:numRef>
          </c:val>
        </c:ser>
        <c:ser>
          <c:idx val="0"/>
          <c:order val="1"/>
          <c:tx>
            <c:strRef>
              <c:f>'G22'!$A$4</c:f>
              <c:strCache>
                <c:ptCount val="1"/>
                <c:pt idx="0">
                  <c:v>scenár riziková prirážka (náklady dlhu)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'G22'!$B$2:$BO$2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'G22'!$B$4:$BO$4</c:f>
              <c:numCache>
                <c:formatCode>0.00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56.701633458662904</c:v>
                </c:pt>
                <c:pt idx="17">
                  <c:v>57.999321319280305</c:v>
                </c:pt>
                <c:pt idx="18">
                  <c:v>58.889282385599827</c:v>
                </c:pt>
                <c:pt idx="19">
                  <c:v>59.832491431941357</c:v>
                </c:pt>
                <c:pt idx="20">
                  <c:v>61.089583632744137</c:v>
                </c:pt>
                <c:pt idx="21">
                  <c:v>62.522370101399481</c:v>
                </c:pt>
                <c:pt idx="22">
                  <c:v>64.199741459576444</c:v>
                </c:pt>
                <c:pt idx="23">
                  <c:v>66.163732479944258</c:v>
                </c:pt>
                <c:pt idx="24">
                  <c:v>68.371510319686124</c:v>
                </c:pt>
                <c:pt idx="25">
                  <c:v>70.825733046240529</c:v>
                </c:pt>
                <c:pt idx="26">
                  <c:v>73.686014866379139</c:v>
                </c:pt>
                <c:pt idx="27">
                  <c:v>76.873034402723434</c:v>
                </c:pt>
                <c:pt idx="28">
                  <c:v>80.444898626875599</c:v>
                </c:pt>
                <c:pt idx="29">
                  <c:v>84.479326109132984</c:v>
                </c:pt>
                <c:pt idx="30">
                  <c:v>89.069779053881035</c:v>
                </c:pt>
                <c:pt idx="31">
                  <c:v>94.200806636937457</c:v>
                </c:pt>
                <c:pt idx="32">
                  <c:v>100.02972027069895</c:v>
                </c:pt>
                <c:pt idx="33">
                  <c:v>106.72919231719339</c:v>
                </c:pt>
                <c:pt idx="34">
                  <c:v>114.40961479488993</c:v>
                </c:pt>
                <c:pt idx="35">
                  <c:v>123.28512441874358</c:v>
                </c:pt>
                <c:pt idx="36">
                  <c:v>133.82379755691622</c:v>
                </c:pt>
                <c:pt idx="37">
                  <c:v>146.63354152764742</c:v>
                </c:pt>
                <c:pt idx="38">
                  <c:v>162.58358581046386</c:v>
                </c:pt>
                <c:pt idx="39">
                  <c:v>182.90065919090517</c:v>
                </c:pt>
                <c:pt idx="40">
                  <c:v>209.85148736470487</c:v>
                </c:pt>
                <c:pt idx="41">
                  <c:v>247.44004629050713</c:v>
                </c:pt>
                <c:pt idx="42">
                  <c:v>303.69828138699376</c:v>
                </c:pt>
                <c:pt idx="43">
                  <c:v>397.31777785155862</c:v>
                </c:pt>
                <c:pt idx="44">
                  <c:v>582.37516457994832</c:v>
                </c:pt>
                <c:pt idx="45">
                  <c:v>1085.1242647519919</c:v>
                </c:pt>
                <c:pt idx="46">
                  <c:v>3863.7787277551815</c:v>
                </c:pt>
                <c:pt idx="47">
                  <c:v>121627.13209622746</c:v>
                </c:pt>
                <c:pt idx="48">
                  <c:v>4267561266.9176044</c:v>
                </c:pt>
                <c:pt idx="49">
                  <c:v>1.8999146037813058E+23</c:v>
                </c:pt>
                <c:pt idx="50">
                  <c:v>1.6769272699309668E+64</c:v>
                </c:pt>
                <c:pt idx="51">
                  <c:v>1.1531996180936063E+187</c:v>
                </c:pt>
              </c:numCache>
            </c:numRef>
          </c:val>
        </c:ser>
        <c:ser>
          <c:idx val="1"/>
          <c:order val="2"/>
          <c:tx>
            <c:strRef>
              <c:f>'G22'!$A$5</c:f>
              <c:strCache>
                <c:ptCount val="1"/>
                <c:pt idx="0">
                  <c:v>scenár riziková prirážka (cena kapitálu)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'G22'!$B$2:$BO$2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'G22'!$B$5:$BO$5</c:f>
              <c:numCache>
                <c:formatCode>0.00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56.701633458662904</c:v>
                </c:pt>
                <c:pt idx="17">
                  <c:v>58.001043825930331</c:v>
                </c:pt>
                <c:pt idx="18">
                  <c:v>58.874080380687943</c:v>
                </c:pt>
                <c:pt idx="19">
                  <c:v>59.77313638232885</c:v>
                </c:pt>
                <c:pt idx="20">
                  <c:v>61.64437025128553</c:v>
                </c:pt>
                <c:pt idx="21">
                  <c:v>63.533012171648018</c:v>
                </c:pt>
                <c:pt idx="22">
                  <c:v>65.550592286299647</c:v>
                </c:pt>
                <c:pt idx="23">
                  <c:v>67.807968027467808</c:v>
                </c:pt>
                <c:pt idx="24">
                  <c:v>70.332203620206215</c:v>
                </c:pt>
                <c:pt idx="25">
                  <c:v>73.183461601628579</c:v>
                </c:pt>
                <c:pt idx="26">
                  <c:v>76.579341655418048</c:v>
                </c:pt>
                <c:pt idx="27">
                  <c:v>80.497609027322</c:v>
                </c:pt>
                <c:pt idx="28">
                  <c:v>85.060857635814841</c:v>
                </c:pt>
                <c:pt idx="29">
                  <c:v>90.432932490778001</c:v>
                </c:pt>
                <c:pt idx="30">
                  <c:v>96.836816707536883</c:v>
                </c:pt>
                <c:pt idx="31">
                  <c:v>104.45801686517918</c:v>
                </c:pt>
                <c:pt idx="32">
                  <c:v>113.76121993654222</c:v>
                </c:pt>
                <c:pt idx="33">
                  <c:v>125.42372403109326</c:v>
                </c:pt>
                <c:pt idx="34">
                  <c:v>140.41969731878575</c:v>
                </c:pt>
                <c:pt idx="35">
                  <c:v>160.59303335441186</c:v>
                </c:pt>
                <c:pt idx="36">
                  <c:v>189.9074080441471</c:v>
                </c:pt>
                <c:pt idx="37">
                  <c:v>237.38115375923402</c:v>
                </c:pt>
                <c:pt idx="38">
                  <c:v>331.28374590335352</c:v>
                </c:pt>
                <c:pt idx="39">
                  <c:v>665.47091718415857</c:v>
                </c:pt>
              </c:numCache>
            </c:numRef>
          </c:val>
        </c:ser>
        <c:ser>
          <c:idx val="2"/>
          <c:order val="3"/>
          <c:tx>
            <c:strRef>
              <c:f>'G22'!$A$6</c:f>
              <c:strCache>
                <c:ptCount val="1"/>
                <c:pt idx="0">
                  <c:v>scenár úspory silný efekt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'G22'!$B$2:$BO$2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'G22'!$B$6:$BO$6</c:f>
              <c:numCache>
                <c:formatCode>0.00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56.701633458662904</c:v>
                </c:pt>
                <c:pt idx="17">
                  <c:v>58.000024113965488</c:v>
                </c:pt>
                <c:pt idx="18">
                  <c:v>58.870455202993725</c:v>
                </c:pt>
                <c:pt idx="19">
                  <c:v>59.763533035542416</c:v>
                </c:pt>
                <c:pt idx="20">
                  <c:v>61.596103028286464</c:v>
                </c:pt>
                <c:pt idx="21">
                  <c:v>63.421812756933669</c:v>
                </c:pt>
                <c:pt idx="22">
                  <c:v>65.35016950061852</c:v>
                </c:pt>
                <c:pt idx="23">
                  <c:v>67.488528282349677</c:v>
                </c:pt>
                <c:pt idx="24">
                  <c:v>69.856440170807204</c:v>
                </c:pt>
                <c:pt idx="25">
                  <c:v>72.503468155607536</c:v>
                </c:pt>
                <c:pt idx="26">
                  <c:v>75.621032362918029</c:v>
                </c:pt>
                <c:pt idx="27">
                  <c:v>79.169600687979653</c:v>
                </c:pt>
                <c:pt idx="28">
                  <c:v>83.237247344028447</c:v>
                </c:pt>
                <c:pt idx="29">
                  <c:v>87.945936492967277</c:v>
                </c:pt>
                <c:pt idx="30">
                  <c:v>93.455713676868186</c:v>
                </c:pt>
                <c:pt idx="31">
                  <c:v>99.859377592059104</c:v>
                </c:pt>
                <c:pt idx="32">
                  <c:v>107.47111141515337</c:v>
                </c:pt>
                <c:pt idx="33">
                  <c:v>116.72118402788449</c:v>
                </c:pt>
                <c:pt idx="34">
                  <c:v>128.15029491090769</c:v>
                </c:pt>
                <c:pt idx="35">
                  <c:v>142.74109912956493</c:v>
                </c:pt>
                <c:pt idx="36">
                  <c:v>162.4672697011413</c:v>
                </c:pt>
                <c:pt idx="37">
                  <c:v>191.15507400479191</c:v>
                </c:pt>
                <c:pt idx="38">
                  <c:v>237.9100466867869</c:v>
                </c:pt>
                <c:pt idx="39">
                  <c:v>332.25181988005778</c:v>
                </c:pt>
                <c:pt idx="40">
                  <c:v>735.40326037772161</c:v>
                </c:pt>
              </c:numCache>
            </c:numRef>
          </c:val>
        </c:ser>
        <c:ser>
          <c:idx val="3"/>
          <c:order val="4"/>
          <c:tx>
            <c:strRef>
              <c:f>'G22'!$A$7</c:f>
              <c:strCache>
                <c:ptCount val="1"/>
                <c:pt idx="0">
                  <c:v>scenár úspory slabý efekt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25400">
              <a:noFill/>
            </a:ln>
            <a:effectLst/>
          </c:spPr>
          <c:cat>
            <c:numRef>
              <c:f>'G22'!$B$2:$BO$2</c:f>
              <c:numCache>
                <c:formatCode>General</c:formatCode>
                <c:ptCount val="6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  <c:pt idx="42">
                  <c:v>2040</c:v>
                </c:pt>
                <c:pt idx="43">
                  <c:v>2041</c:v>
                </c:pt>
                <c:pt idx="44">
                  <c:v>2042</c:v>
                </c:pt>
                <c:pt idx="45">
                  <c:v>2043</c:v>
                </c:pt>
                <c:pt idx="46">
                  <c:v>2044</c:v>
                </c:pt>
                <c:pt idx="47">
                  <c:v>2045</c:v>
                </c:pt>
                <c:pt idx="48">
                  <c:v>2046</c:v>
                </c:pt>
                <c:pt idx="49">
                  <c:v>2047</c:v>
                </c:pt>
                <c:pt idx="50">
                  <c:v>2048</c:v>
                </c:pt>
                <c:pt idx="51">
                  <c:v>2049</c:v>
                </c:pt>
                <c:pt idx="52">
                  <c:v>2050</c:v>
                </c:pt>
                <c:pt idx="53">
                  <c:v>2051</c:v>
                </c:pt>
                <c:pt idx="54">
                  <c:v>2052</c:v>
                </c:pt>
                <c:pt idx="55">
                  <c:v>2053</c:v>
                </c:pt>
                <c:pt idx="56">
                  <c:v>2054</c:v>
                </c:pt>
                <c:pt idx="57">
                  <c:v>2055</c:v>
                </c:pt>
                <c:pt idx="58">
                  <c:v>2056</c:v>
                </c:pt>
                <c:pt idx="59">
                  <c:v>2057</c:v>
                </c:pt>
                <c:pt idx="60">
                  <c:v>2058</c:v>
                </c:pt>
                <c:pt idx="61">
                  <c:v>2059</c:v>
                </c:pt>
                <c:pt idx="62">
                  <c:v>2060</c:v>
                </c:pt>
                <c:pt idx="63">
                  <c:v>2061</c:v>
                </c:pt>
                <c:pt idx="64">
                  <c:v>2062</c:v>
                </c:pt>
                <c:pt idx="65">
                  <c:v>2063</c:v>
                </c:pt>
              </c:numCache>
            </c:numRef>
          </c:cat>
          <c:val>
            <c:numRef>
              <c:f>'G22'!$B$7:$BO$7</c:f>
              <c:numCache>
                <c:formatCode>0.00</c:formatCode>
                <c:ptCount val="66"/>
                <c:pt idx="0">
                  <c:v>34.497668029351836</c:v>
                </c:pt>
                <c:pt idx="1">
                  <c:v>47.81417824691912</c:v>
                </c:pt>
                <c:pt idx="2">
                  <c:v>50.298817320098202</c:v>
                </c:pt>
                <c:pt idx="3">
                  <c:v>48.859008258359779</c:v>
                </c:pt>
                <c:pt idx="4">
                  <c:v>43.413850274504632</c:v>
                </c:pt>
                <c:pt idx="5">
                  <c:v>42.365534224150004</c:v>
                </c:pt>
                <c:pt idx="6">
                  <c:v>41.46547704835212</c:v>
                </c:pt>
                <c:pt idx="7">
                  <c:v>34.150593143268352</c:v>
                </c:pt>
                <c:pt idx="8">
                  <c:v>30.543091769925834</c:v>
                </c:pt>
                <c:pt idx="9">
                  <c:v>29.614832706951294</c:v>
                </c:pt>
                <c:pt idx="10">
                  <c:v>27.861969177529872</c:v>
                </c:pt>
                <c:pt idx="11">
                  <c:v>35.562558658708106</c:v>
                </c:pt>
                <c:pt idx="12">
                  <c:v>40.970562857015388</c:v>
                </c:pt>
                <c:pt idx="13">
                  <c:v>43.365890500186339</c:v>
                </c:pt>
                <c:pt idx="14">
                  <c:v>52.659364869905289</c:v>
                </c:pt>
                <c:pt idx="15">
                  <c:v>55.405934506740699</c:v>
                </c:pt>
                <c:pt idx="16">
                  <c:v>56.701633458662904</c:v>
                </c:pt>
                <c:pt idx="17">
                  <c:v>57.997981474708347</c:v>
                </c:pt>
                <c:pt idx="18">
                  <c:v>58.858027919115919</c:v>
                </c:pt>
                <c:pt idx="19">
                  <c:v>59.729739806857907</c:v>
                </c:pt>
                <c:pt idx="20">
                  <c:v>61.883024249814532</c:v>
                </c:pt>
                <c:pt idx="21">
                  <c:v>64.087326712390478</c:v>
                </c:pt>
                <c:pt idx="22">
                  <c:v>66.46408145057427</c:v>
                </c:pt>
                <c:pt idx="23">
                  <c:v>69.142902593662029</c:v>
                </c:pt>
                <c:pt idx="24">
                  <c:v>72.162463918817366</c:v>
                </c:pt>
                <c:pt idx="25">
                  <c:v>75.596765559114971</c:v>
                </c:pt>
                <c:pt idx="26">
                  <c:v>79.688857302735713</c:v>
                </c:pt>
                <c:pt idx="27">
                  <c:v>84.488126999827898</c:v>
                </c:pt>
                <c:pt idx="28">
                  <c:v>90.174717962936896</c:v>
                </c:pt>
                <c:pt idx="29">
                  <c:v>97.035035473169586</c:v>
                </c:pt>
                <c:pt idx="30">
                  <c:v>105.4928864599715</c:v>
                </c:pt>
                <c:pt idx="31">
                  <c:v>116.09886211618934</c:v>
                </c:pt>
                <c:pt idx="32">
                  <c:v>129.98772261935486</c:v>
                </c:pt>
                <c:pt idx="33">
                  <c:v>149.31347637106609</c:v>
                </c:pt>
                <c:pt idx="34">
                  <c:v>178.78565689446603</c:v>
                </c:pt>
                <c:pt idx="35">
                  <c:v>233.07372851237079</c:v>
                </c:pt>
                <c:pt idx="36">
                  <c:v>418.9399801282355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59800"/>
        <c:axId val="146760192"/>
      </c:areaChart>
      <c:catAx>
        <c:axId val="14675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60192"/>
        <c:crosses val="autoZero"/>
        <c:auto val="1"/>
        <c:lblAlgn val="ctr"/>
        <c:lblOffset val="100"/>
        <c:noMultiLvlLbl val="0"/>
      </c:catAx>
      <c:valAx>
        <c:axId val="146760192"/>
        <c:scaling>
          <c:orientation val="minMax"/>
          <c:max val="5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5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642558569067749E-2"/>
          <c:y val="4.7498162729658795E-2"/>
          <c:w val="0.47018567123554006"/>
          <c:h val="0.3232611548556431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6347331583551"/>
          <c:y val="3.6820026613439784E-2"/>
          <c:w val="0.86198097112860894"/>
          <c:h val="0.83187757817697938"/>
        </c:manualLayout>
      </c:layout>
      <c:lineChart>
        <c:grouping val="standard"/>
        <c:varyColors val="0"/>
        <c:ser>
          <c:idx val="0"/>
          <c:order val="0"/>
          <c:tx>
            <c:strRef>
              <c:f>'G23'!$A$3</c:f>
              <c:strCache>
                <c:ptCount val="1"/>
                <c:pt idx="0">
                  <c:v>Deficit bez konsolidácie (scenár E)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'G23'!$B$3:$X$3</c15:sqref>
                  </c15:fullRef>
                </c:ext>
              </c:extLst>
              <c:f>'G23'!$B$3:$T$3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-3.0264017713325613</c:v>
                </c:pt>
                <c:pt idx="2">
                  <c:v>-3.6979167900394634</c:v>
                </c:pt>
                <c:pt idx="3">
                  <c:v>-3.6446493746779685</c:v>
                </c:pt>
                <c:pt idx="4">
                  <c:v>-3.944349956265119</c:v>
                </c:pt>
                <c:pt idx="5">
                  <c:v>-4.2030120041133499</c:v>
                </c:pt>
                <c:pt idx="6">
                  <c:v>-4.4332016590885646</c:v>
                </c:pt>
                <c:pt idx="7">
                  <c:v>-4.7298142736093496</c:v>
                </c:pt>
                <c:pt idx="8">
                  <c:v>-5.0355048889691458</c:v>
                </c:pt>
                <c:pt idx="9">
                  <c:v>-5.3473907114918022</c:v>
                </c:pt>
                <c:pt idx="10">
                  <c:v>-5.7027667580165566</c:v>
                </c:pt>
                <c:pt idx="11">
                  <c:v>-6.2690384033751076</c:v>
                </c:pt>
                <c:pt idx="12">
                  <c:v>-6.8062784589829572</c:v>
                </c:pt>
                <c:pt idx="13">
                  <c:v>-7.4384001119184084</c:v>
                </c:pt>
                <c:pt idx="14">
                  <c:v>-8.1850351848142378</c:v>
                </c:pt>
                <c:pt idx="15">
                  <c:v>-9.1378014704602855</c:v>
                </c:pt>
                <c:pt idx="16">
                  <c:v>-10.306672167906811</c:v>
                </c:pt>
                <c:pt idx="17">
                  <c:v>-11.975705018123403</c:v>
                </c:pt>
                <c:pt idx="18">
                  <c:v>-14.54233775257619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'G23'!$A$4</c:f>
              <c:strCache>
                <c:ptCount val="1"/>
                <c:pt idx="0">
                  <c:v>Deficit konsolidácia príjmy (scenár H)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'G23'!$B$4:$X$4</c15:sqref>
                  </c15:fullRef>
                </c:ext>
              </c:extLst>
              <c:f>'G23'!$B$4:$T$4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-1.9830986345182908</c:v>
                </c:pt>
                <c:pt idx="2">
                  <c:v>-2.625591056522298</c:v>
                </c:pt>
                <c:pt idx="3">
                  <c:v>-2.5557708223861284</c:v>
                </c:pt>
                <c:pt idx="4">
                  <c:v>-2.840973455122116</c:v>
                </c:pt>
                <c:pt idx="5">
                  <c:v>-3.0392184664870681</c:v>
                </c:pt>
                <c:pt idx="6">
                  <c:v>-3.2025153257693657</c:v>
                </c:pt>
                <c:pt idx="7">
                  <c:v>-3.4273604284588761</c:v>
                </c:pt>
                <c:pt idx="8">
                  <c:v>-3.6518429668830379</c:v>
                </c:pt>
                <c:pt idx="9">
                  <c:v>-3.8702799675387531</c:v>
                </c:pt>
                <c:pt idx="10">
                  <c:v>-4.1177069612594197</c:v>
                </c:pt>
                <c:pt idx="11">
                  <c:v>-4.5512685213677244</c:v>
                </c:pt>
                <c:pt idx="12">
                  <c:v>-4.9010637287148047</c:v>
                </c:pt>
                <c:pt idx="13">
                  <c:v>-5.3023979766447455</c:v>
                </c:pt>
                <c:pt idx="14">
                  <c:v>-5.7484951166664677</c:v>
                </c:pt>
                <c:pt idx="15">
                  <c:v>-6.2849955119441425</c:v>
                </c:pt>
                <c:pt idx="16">
                  <c:v>-6.8464934128683872</c:v>
                </c:pt>
                <c:pt idx="17">
                  <c:v>-7.5780554481341138</c:v>
                </c:pt>
                <c:pt idx="18">
                  <c:v>-8.5819914534478805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'G23'!$A$5</c:f>
              <c:strCache>
                <c:ptCount val="1"/>
                <c:pt idx="0">
                  <c:v>Deficit konsolidácia výdavky (scenár K)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alpha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'G23'!$B$5:$X$5</c15:sqref>
                  </c15:fullRef>
                </c:ext>
              </c:extLst>
              <c:f>'G23'!$B$5:$T$5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-1.9467451319680502</c:v>
                </c:pt>
                <c:pt idx="2">
                  <c:v>-2.590980217427159</c:v>
                </c:pt>
                <c:pt idx="3">
                  <c:v>-2.5433701820909418</c:v>
                </c:pt>
                <c:pt idx="4">
                  <c:v>-2.8401576663496191</c:v>
                </c:pt>
                <c:pt idx="5">
                  <c:v>-3.0388000778274935</c:v>
                </c:pt>
                <c:pt idx="6">
                  <c:v>-3.2026623452718188</c:v>
                </c:pt>
                <c:pt idx="7">
                  <c:v>-3.4279399586641404</c:v>
                </c:pt>
                <c:pt idx="8">
                  <c:v>-3.6542440426621483</c:v>
                </c:pt>
                <c:pt idx="9">
                  <c:v>-3.8756947166160169</c:v>
                </c:pt>
                <c:pt idx="10">
                  <c:v>-4.1269961913708988</c:v>
                </c:pt>
                <c:pt idx="11">
                  <c:v>-4.5665462186788766</c:v>
                </c:pt>
                <c:pt idx="12">
                  <c:v>-4.9226327848718467</c:v>
                </c:pt>
                <c:pt idx="13">
                  <c:v>-5.3323974471313713</c:v>
                </c:pt>
                <c:pt idx="14">
                  <c:v>-5.7906271806860135</c:v>
                </c:pt>
                <c:pt idx="15">
                  <c:v>-6.3442204189656213</c:v>
                </c:pt>
                <c:pt idx="16">
                  <c:v>-6.9294900033465927</c:v>
                </c:pt>
                <c:pt idx="17">
                  <c:v>-7.6941907200854658</c:v>
                </c:pt>
                <c:pt idx="18">
                  <c:v>-8.7457348270701694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'G23'!$A$6</c:f>
              <c:strCache>
                <c:ptCount val="1"/>
                <c:pt idx="0">
                  <c:v>Potenciálny rast bez konsolidácie (scenár E)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'G23'!$B$6:$X$6</c15:sqref>
                  </c15:fullRef>
                </c:ext>
              </c:extLst>
              <c:f>'G23'!$B$6:$T$6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2.368540967527295</c:v>
                </c:pt>
                <c:pt idx="2">
                  <c:v>2.5029913553317584</c:v>
                </c:pt>
                <c:pt idx="3">
                  <c:v>1.1119979292916184</c:v>
                </c:pt>
                <c:pt idx="4">
                  <c:v>1.0972941094878053</c:v>
                </c:pt>
                <c:pt idx="5">
                  <c:v>1.5231553499891675</c:v>
                </c:pt>
                <c:pt idx="6">
                  <c:v>1.7023241280564179</c:v>
                </c:pt>
                <c:pt idx="7">
                  <c:v>1.7760724088940378</c:v>
                </c:pt>
                <c:pt idx="8">
                  <c:v>1.6432837710704149</c:v>
                </c:pt>
                <c:pt idx="9">
                  <c:v>1.4548905681942159</c:v>
                </c:pt>
                <c:pt idx="10">
                  <c:v>1.2211561213285762</c:v>
                </c:pt>
                <c:pt idx="11">
                  <c:v>0.9461439014710038</c:v>
                </c:pt>
                <c:pt idx="12">
                  <c:v>0.572182764005575</c:v>
                </c:pt>
                <c:pt idx="13">
                  <c:v>0.11503921144723961</c:v>
                </c:pt>
                <c:pt idx="14">
                  <c:v>-0.49905914321089995</c:v>
                </c:pt>
                <c:pt idx="15">
                  <c:v>-1.2689493977931789</c:v>
                </c:pt>
                <c:pt idx="16">
                  <c:v>-2.2381533639410378</c:v>
                </c:pt>
                <c:pt idx="17">
                  <c:v>-3.5501501008033216</c:v>
                </c:pt>
                <c:pt idx="18">
                  <c:v>-5.4404785395338706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'G23'!$A$7</c:f>
              <c:strCache>
                <c:ptCount val="1"/>
                <c:pt idx="0">
                  <c:v>Potenciálny rast konsolidácia príjmy (scenár H)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'G23'!$B$7:$X$7</c15:sqref>
                  </c15:fullRef>
                </c:ext>
              </c:extLst>
              <c:f>'G23'!$B$7:$T$7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2.2516126075517349</c:v>
                </c:pt>
                <c:pt idx="2">
                  <c:v>2.7221557067230293</c:v>
                </c:pt>
                <c:pt idx="3">
                  <c:v>1.7145547069185056</c:v>
                </c:pt>
                <c:pt idx="4">
                  <c:v>1.7150801998758141</c:v>
                </c:pt>
                <c:pt idx="5">
                  <c:v>2.2047068691108933</c:v>
                </c:pt>
                <c:pt idx="6">
                  <c:v>2.4801119706360737</c:v>
                </c:pt>
                <c:pt idx="7">
                  <c:v>2.6177709190786373</c:v>
                </c:pt>
                <c:pt idx="8">
                  <c:v>2.5621441529747955</c:v>
                </c:pt>
                <c:pt idx="9">
                  <c:v>2.4577976689861032</c:v>
                </c:pt>
                <c:pt idx="10">
                  <c:v>2.3136484001773994</c:v>
                </c:pt>
                <c:pt idx="11">
                  <c:v>2.1426378435841684</c:v>
                </c:pt>
                <c:pt idx="12">
                  <c:v>1.9258669942469027</c:v>
                </c:pt>
                <c:pt idx="13">
                  <c:v>1.6423081177388212</c:v>
                </c:pt>
                <c:pt idx="14">
                  <c:v>1.2467343411193781</c:v>
                </c:pt>
                <c:pt idx="15">
                  <c:v>0.76216925550831149</c:v>
                </c:pt>
                <c:pt idx="16">
                  <c:v>0.1930142499632268</c:v>
                </c:pt>
                <c:pt idx="17">
                  <c:v>-0.54992189478296893</c:v>
                </c:pt>
                <c:pt idx="18">
                  <c:v>-1.5030794623294241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'G23'!$A$8</c:f>
              <c:strCache>
                <c:ptCount val="1"/>
                <c:pt idx="0">
                  <c:v>Potenciálny rast konsolidácia výdavky (scenár K)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'G23'!$B$2:$X$2</c15:sqref>
                  </c15:fullRef>
                </c:ext>
              </c:extLst>
              <c:f>'G23'!$B$2:$T$2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'G23'!$B$8:$X$8</c15:sqref>
                  </c15:fullRef>
                </c:ext>
              </c:extLst>
              <c:f>'G23'!$B$8:$T$8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2.2185492895154368</c:v>
                </c:pt>
                <c:pt idx="2">
                  <c:v>2.6471749407989762</c:v>
                </c:pt>
                <c:pt idx="3">
                  <c:v>1.5452400068460577</c:v>
                </c:pt>
                <c:pt idx="4">
                  <c:v>1.6603956985085517</c:v>
                </c:pt>
                <c:pt idx="5">
                  <c:v>2.0930368504781001</c:v>
                </c:pt>
                <c:pt idx="6">
                  <c:v>2.3520777063189371</c:v>
                </c:pt>
                <c:pt idx="7">
                  <c:v>2.4792883348390831</c:v>
                </c:pt>
                <c:pt idx="8">
                  <c:v>2.4114053962666588</c:v>
                </c:pt>
                <c:pt idx="9">
                  <c:v>2.295390715533955</c:v>
                </c:pt>
                <c:pt idx="10">
                  <c:v>2.1404258157071894</c:v>
                </c:pt>
                <c:pt idx="11">
                  <c:v>1.957677767937227</c:v>
                </c:pt>
                <c:pt idx="12">
                  <c:v>1.720427204194948</c:v>
                </c:pt>
                <c:pt idx="13">
                  <c:v>1.4202215706522736</c:v>
                </c:pt>
                <c:pt idx="14">
                  <c:v>1.0054235967429435</c:v>
                </c:pt>
                <c:pt idx="15">
                  <c:v>0.49902752815602014</c:v>
                </c:pt>
                <c:pt idx="16">
                  <c:v>-9.6729756252045718E-2</c:v>
                </c:pt>
                <c:pt idx="17">
                  <c:v>-0.86724469810484095</c:v>
                </c:pt>
                <c:pt idx="18">
                  <c:v>-1.8561624910670815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60976"/>
        <c:axId val="146761368"/>
      </c:lineChart>
      <c:catAx>
        <c:axId val="1467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61368"/>
        <c:crosses val="autoZero"/>
        <c:auto val="1"/>
        <c:lblAlgn val="ctr"/>
        <c:lblOffset val="100"/>
        <c:noMultiLvlLbl val="0"/>
      </c:catAx>
      <c:valAx>
        <c:axId val="146761368"/>
        <c:scaling>
          <c:orientation val="minMax"/>
          <c:max val="4"/>
          <c:min val="-1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676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022024658403747E-2"/>
          <c:y val="0.54490086493679302"/>
          <c:w val="0.78669860017497817"/>
          <c:h val="0.302675648702594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6347331583551"/>
          <c:y val="3.6820026613439784E-2"/>
          <c:w val="0.86198097112860894"/>
          <c:h val="0.83187757817697938"/>
        </c:manualLayout>
      </c:layout>
      <c:lineChart>
        <c:grouping val="standard"/>
        <c:varyColors val="0"/>
        <c:ser>
          <c:idx val="0"/>
          <c:order val="0"/>
          <c:tx>
            <c:strRef>
              <c:f>'G24'!$A$3</c:f>
              <c:strCache>
                <c:ptCount val="1"/>
                <c:pt idx="0">
                  <c:v>Deficit bez konsolidácie (scenár E)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'G24'!$B$3:$X$3</c15:sqref>
                  </c15:fullRef>
                </c:ext>
              </c:extLst>
              <c:f>'G24'!$B$3:$T$3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-3.0264017713325613</c:v>
                </c:pt>
                <c:pt idx="2">
                  <c:v>-3.6979167900394634</c:v>
                </c:pt>
                <c:pt idx="3">
                  <c:v>-3.6446493746779685</c:v>
                </c:pt>
                <c:pt idx="4">
                  <c:v>-3.944349956265119</c:v>
                </c:pt>
                <c:pt idx="5">
                  <c:v>-4.2030120041133499</c:v>
                </c:pt>
                <c:pt idx="6">
                  <c:v>-4.4332016590885646</c:v>
                </c:pt>
                <c:pt idx="7">
                  <c:v>-4.7298142736093496</c:v>
                </c:pt>
                <c:pt idx="8">
                  <c:v>-5.0355048889691458</c:v>
                </c:pt>
                <c:pt idx="9">
                  <c:v>-5.3473907114918022</c:v>
                </c:pt>
                <c:pt idx="10">
                  <c:v>-5.7027667580165566</c:v>
                </c:pt>
                <c:pt idx="11">
                  <c:v>-6.2690384033751076</c:v>
                </c:pt>
                <c:pt idx="12">
                  <c:v>-6.8062784589829572</c:v>
                </c:pt>
                <c:pt idx="13">
                  <c:v>-7.4384001119184084</c:v>
                </c:pt>
                <c:pt idx="14">
                  <c:v>-8.1850351848142378</c:v>
                </c:pt>
                <c:pt idx="15">
                  <c:v>-9.1378014704602855</c:v>
                </c:pt>
                <c:pt idx="16">
                  <c:v>-10.306672167906811</c:v>
                </c:pt>
                <c:pt idx="17">
                  <c:v>-11.975705018123403</c:v>
                </c:pt>
                <c:pt idx="18">
                  <c:v>-14.54233775257619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'G24'!$A$4</c:f>
              <c:strCache>
                <c:ptCount val="1"/>
                <c:pt idx="0">
                  <c:v>Deficit konsolidácia príjmy (scenár G)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'G24'!$B$4:$X$4</c15:sqref>
                  </c15:fullRef>
                </c:ext>
              </c:extLst>
              <c:f>'G24'!$B$4:$T$4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-1.9732580365066164</c:v>
                </c:pt>
                <c:pt idx="2">
                  <c:v>-2.6136099319757644</c:v>
                </c:pt>
                <c:pt idx="3">
                  <c:v>-2.5430265427474992</c:v>
                </c:pt>
                <c:pt idx="4">
                  <c:v>-2.8262176768107925</c:v>
                </c:pt>
                <c:pt idx="5">
                  <c:v>-3.0259683262625776</c:v>
                </c:pt>
                <c:pt idx="6">
                  <c:v>-3.1916300740227297</c:v>
                </c:pt>
                <c:pt idx="7">
                  <c:v>-3.4192269553780159</c:v>
                </c:pt>
                <c:pt idx="8">
                  <c:v>-3.6472921579506337</c:v>
                </c:pt>
                <c:pt idx="9">
                  <c:v>-3.8704146986887076</c:v>
                </c:pt>
                <c:pt idx="10">
                  <c:v>-4.1235493081291787</c:v>
                </c:pt>
                <c:pt idx="11">
                  <c:v>-4.5652819012357639</c:v>
                </c:pt>
                <c:pt idx="12">
                  <c:v>-4.9246758240360036</c:v>
                </c:pt>
                <c:pt idx="13">
                  <c:v>-5.3377572756424065</c:v>
                </c:pt>
                <c:pt idx="14">
                  <c:v>-5.7984334004390119</c:v>
                </c:pt>
                <c:pt idx="15">
                  <c:v>-6.3535700556303309</c:v>
                </c:pt>
                <c:pt idx="16">
                  <c:v>-6.9400251855669453</c:v>
                </c:pt>
                <c:pt idx="17">
                  <c:v>-7.7052692327276624</c:v>
                </c:pt>
                <c:pt idx="18">
                  <c:v>-8.7564381103559068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'G24'!$A$5</c:f>
              <c:strCache>
                <c:ptCount val="1"/>
                <c:pt idx="0">
                  <c:v>Deficit konsolidácia výdavky (scenár J)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alpha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'G24'!$B$5:$X$5</c15:sqref>
                  </c15:fullRef>
                </c:ext>
              </c:extLst>
              <c:f>'G24'!$B$5:$T$5</c:f>
              <c:numCache>
                <c:formatCode>0.00</c:formatCode>
                <c:ptCount val="19"/>
                <c:pt idx="0">
                  <c:v>-3.5157532769248823</c:v>
                </c:pt>
                <c:pt idx="1">
                  <c:v>-1.9894910242644603</c:v>
                </c:pt>
                <c:pt idx="2">
                  <c:v>-2.6299295571094996</c:v>
                </c:pt>
                <c:pt idx="3">
                  <c:v>-2.5588460633910048</c:v>
                </c:pt>
                <c:pt idx="4">
                  <c:v>-2.842493039547882</c:v>
                </c:pt>
                <c:pt idx="5">
                  <c:v>-3.038651491843618</c:v>
                </c:pt>
                <c:pt idx="6">
                  <c:v>-3.1993038917654126</c:v>
                </c:pt>
                <c:pt idx="7">
                  <c:v>-3.420766070557578</c:v>
                </c:pt>
                <c:pt idx="8">
                  <c:v>-3.6424175267482242</c:v>
                </c:pt>
                <c:pt idx="9">
                  <c:v>-3.8581570950919399</c:v>
                </c:pt>
                <c:pt idx="10">
                  <c:v>-4.102613637393671</c:v>
                </c:pt>
                <c:pt idx="11">
                  <c:v>-4.5326116699695689</c:v>
                </c:pt>
                <c:pt idx="12">
                  <c:v>-4.8785181111133902</c:v>
                </c:pt>
                <c:pt idx="13">
                  <c:v>-5.2755057606438491</c:v>
                </c:pt>
                <c:pt idx="14">
                  <c:v>-5.7173998720975572</c:v>
                </c:pt>
                <c:pt idx="15">
                  <c:v>-6.2499593286030866</c:v>
                </c:pt>
                <c:pt idx="16">
                  <c:v>-6.8076852150265434</c:v>
                </c:pt>
                <c:pt idx="17">
                  <c:v>-7.5353966424159449</c:v>
                </c:pt>
                <c:pt idx="18">
                  <c:v>-8.5352305689544821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'G24'!$A$6</c:f>
              <c:strCache>
                <c:ptCount val="1"/>
                <c:pt idx="0">
                  <c:v>Potenciálny rast bez konsolidácie (scenár E)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'G24'!$B$6:$X$6</c15:sqref>
                  </c15:fullRef>
                </c:ext>
              </c:extLst>
              <c:f>'G24'!$B$6:$T$6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2.368540967527295</c:v>
                </c:pt>
                <c:pt idx="2">
                  <c:v>2.5029913553317584</c:v>
                </c:pt>
                <c:pt idx="3">
                  <c:v>1.1119979292916184</c:v>
                </c:pt>
                <c:pt idx="4">
                  <c:v>1.0972941094878053</c:v>
                </c:pt>
                <c:pt idx="5">
                  <c:v>1.5231553499891675</c:v>
                </c:pt>
                <c:pt idx="6">
                  <c:v>1.7023241280564179</c:v>
                </c:pt>
                <c:pt idx="7">
                  <c:v>1.7760724088940378</c:v>
                </c:pt>
                <c:pt idx="8">
                  <c:v>1.6432837710704149</c:v>
                </c:pt>
                <c:pt idx="9">
                  <c:v>1.4548905681942159</c:v>
                </c:pt>
                <c:pt idx="10">
                  <c:v>1.2211561213285762</c:v>
                </c:pt>
                <c:pt idx="11">
                  <c:v>0.9461439014710038</c:v>
                </c:pt>
                <c:pt idx="12">
                  <c:v>0.572182764005575</c:v>
                </c:pt>
                <c:pt idx="13">
                  <c:v>0.11503921144723961</c:v>
                </c:pt>
                <c:pt idx="14">
                  <c:v>-0.49905914321089995</c:v>
                </c:pt>
                <c:pt idx="15">
                  <c:v>-1.2689493977931789</c:v>
                </c:pt>
                <c:pt idx="16">
                  <c:v>-2.2381533639410378</c:v>
                </c:pt>
                <c:pt idx="17">
                  <c:v>-3.5501501008033216</c:v>
                </c:pt>
                <c:pt idx="18">
                  <c:v>-5.4404785395338706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'G24'!$A$7</c:f>
              <c:strCache>
                <c:ptCount val="1"/>
                <c:pt idx="0">
                  <c:v>Potenciálny rast konsolidácia príjmy (scenár G)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'G24'!$B$7:$X$7</c15:sqref>
                  </c15:fullRef>
                </c:ext>
              </c:extLst>
              <c:f>'G24'!$B$7:$T$7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2.0760849333520923</c:v>
                </c:pt>
                <c:pt idx="2">
                  <c:v>2.6475821281252081</c:v>
                </c:pt>
                <c:pt idx="3">
                  <c:v>1.6138339988537069</c:v>
                </c:pt>
                <c:pt idx="4">
                  <c:v>1.6148575989883796</c:v>
                </c:pt>
                <c:pt idx="5">
                  <c:v>2.0899249567179368</c:v>
                </c:pt>
                <c:pt idx="6">
                  <c:v>2.3512576123340523</c:v>
                </c:pt>
                <c:pt idx="7">
                  <c:v>2.47966853282648</c:v>
                </c:pt>
                <c:pt idx="8">
                  <c:v>2.4121812221514176</c:v>
                </c:pt>
                <c:pt idx="9">
                  <c:v>2.2960506503251281</c:v>
                </c:pt>
                <c:pt idx="10">
                  <c:v>2.1405505514527761</c:v>
                </c:pt>
                <c:pt idx="11">
                  <c:v>1.9569728346833699</c:v>
                </c:pt>
                <c:pt idx="12">
                  <c:v>1.7186455920332122</c:v>
                </c:pt>
                <c:pt idx="13">
                  <c:v>1.4169472532274909</c:v>
                </c:pt>
                <c:pt idx="14">
                  <c:v>1.0003891843996371</c:v>
                </c:pt>
                <c:pt idx="15">
                  <c:v>0.49200081374320348</c:v>
                </c:pt>
                <c:pt idx="16">
                  <c:v>-0.10614592891964492</c:v>
                </c:pt>
                <c:pt idx="17">
                  <c:v>-0.87980115905236289</c:v>
                </c:pt>
                <c:pt idx="18">
                  <c:v>-1.8729808552350136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'G24'!$A$8</c:f>
              <c:strCache>
                <c:ptCount val="1"/>
                <c:pt idx="0">
                  <c:v>Potenciálny rast konsolidácia výdavky (scenár J)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'G24'!$B$2:$X$2</c15:sqref>
                  </c15:fullRef>
                </c:ext>
              </c:extLst>
              <c:f>'G24'!$B$2:$T$2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'G24'!$B$8:$X$8</c15:sqref>
                  </c15:fullRef>
                </c:ext>
              </c:extLst>
              <c:f>'G24'!$B$8:$T$8</c:f>
              <c:numCache>
                <c:formatCode>0.00</c:formatCode>
                <c:ptCount val="19"/>
                <c:pt idx="0">
                  <c:v>2.1567811698166111</c:v>
                </c:pt>
                <c:pt idx="1">
                  <c:v>2.2185492895154368</c:v>
                </c:pt>
                <c:pt idx="2">
                  <c:v>2.5494117268144265</c:v>
                </c:pt>
                <c:pt idx="3">
                  <c:v>1.6412976925640095</c:v>
                </c:pt>
                <c:pt idx="4">
                  <c:v>1.7630212392586486</c:v>
                </c:pt>
                <c:pt idx="5">
                  <c:v>2.2116065590772678</c:v>
                </c:pt>
                <c:pt idx="6">
                  <c:v>2.4840301421927791</c:v>
                </c:pt>
                <c:pt idx="7">
                  <c:v>2.6201276982277903</c:v>
                </c:pt>
                <c:pt idx="8">
                  <c:v>2.5639424585782962</c:v>
                </c:pt>
                <c:pt idx="9">
                  <c:v>2.4597315187816093</c:v>
                </c:pt>
                <c:pt idx="10">
                  <c:v>2.3162548823694635</c:v>
                </c:pt>
                <c:pt idx="11">
                  <c:v>2.1463011462873567</c:v>
                </c:pt>
                <c:pt idx="12">
                  <c:v>1.9309551788108621</c:v>
                </c:pt>
                <c:pt idx="13">
                  <c:v>1.649151444431098</c:v>
                </c:pt>
                <c:pt idx="14">
                  <c:v>1.2557323866334826</c:v>
                </c:pt>
                <c:pt idx="15">
                  <c:v>0.77379271071826849</c:v>
                </c:pt>
                <c:pt idx="16">
                  <c:v>0.20796303222712709</c:v>
                </c:pt>
                <c:pt idx="17">
                  <c:v>-0.53062901606509172</c:v>
                </c:pt>
                <c:pt idx="18">
                  <c:v>-1.4777942809487286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89720"/>
        <c:axId val="147390112"/>
      </c:lineChart>
      <c:catAx>
        <c:axId val="14738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0112"/>
        <c:crosses val="autoZero"/>
        <c:auto val="1"/>
        <c:lblAlgn val="ctr"/>
        <c:lblOffset val="100"/>
        <c:noMultiLvlLbl val="0"/>
      </c:catAx>
      <c:valAx>
        <c:axId val="147390112"/>
        <c:scaling>
          <c:orientation val="minMax"/>
          <c:max val="4"/>
          <c:min val="-1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8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022024658403747E-2"/>
          <c:y val="0.54490086493679302"/>
          <c:w val="0.78669860017497817"/>
          <c:h val="0.302675648702594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8644688644691"/>
          <c:y val="5.5121527777777776E-2"/>
          <c:w val="0.82634676434676435"/>
          <c:h val="0.8517048611111111"/>
        </c:manualLayout>
      </c:layout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'G25'!$B$19:$B$119</c:f>
              <c:numCache>
                <c:formatCode>#,##0</c:formatCode>
                <c:ptCount val="101"/>
                <c:pt idx="0">
                  <c:v>-50.319739580790404</c:v>
                </c:pt>
                <c:pt idx="1">
                  <c:v>-104.00255668980969</c:v>
                </c:pt>
                <c:pt idx="2">
                  <c:v>-147.79032612262196</c:v>
                </c:pt>
                <c:pt idx="3">
                  <c:v>-176.4919985192046</c:v>
                </c:pt>
                <c:pt idx="4">
                  <c:v>-195.30249524174585</c:v>
                </c:pt>
                <c:pt idx="5">
                  <c:v>-206.33303864513553</c:v>
                </c:pt>
                <c:pt idx="6">
                  <c:v>-213.0116409031119</c:v>
                </c:pt>
                <c:pt idx="7">
                  <c:v>-216.70871055334379</c:v>
                </c:pt>
                <c:pt idx="8">
                  <c:v>-219.83706935051833</c:v>
                </c:pt>
                <c:pt idx="9">
                  <c:v>-223.71346054738402</c:v>
                </c:pt>
                <c:pt idx="10">
                  <c:v>-229.01829089481973</c:v>
                </c:pt>
                <c:pt idx="11">
                  <c:v>-232.74788884592459</c:v>
                </c:pt>
                <c:pt idx="12">
                  <c:v>-231.62815243751399</c:v>
                </c:pt>
                <c:pt idx="13">
                  <c:v>-230.01842925759874</c:v>
                </c:pt>
                <c:pt idx="14">
                  <c:v>-236.73518283174135</c:v>
                </c:pt>
                <c:pt idx="15">
                  <c:v>-253.6567303069138</c:v>
                </c:pt>
                <c:pt idx="16">
                  <c:v>-276.97300029021045</c:v>
                </c:pt>
                <c:pt idx="17">
                  <c:v>-298.47680625174729</c:v>
                </c:pt>
                <c:pt idx="18">
                  <c:v>-302.58785093807842</c:v>
                </c:pt>
                <c:pt idx="19">
                  <c:v>-281.28863103284363</c:v>
                </c:pt>
                <c:pt idx="20">
                  <c:v>-241.37456219023704</c:v>
                </c:pt>
                <c:pt idx="21">
                  <c:v>-194.18185169229221</c:v>
                </c:pt>
                <c:pt idx="22">
                  <c:v>-149.15544059381207</c:v>
                </c:pt>
                <c:pt idx="23">
                  <c:v>-108.4401691674983</c:v>
                </c:pt>
                <c:pt idx="24">
                  <c:v>-70.660334293939883</c:v>
                </c:pt>
                <c:pt idx="25">
                  <c:v>-39.042816441438632</c:v>
                </c:pt>
                <c:pt idx="26">
                  <c:v>-16.893947887249471</c:v>
                </c:pt>
                <c:pt idx="27">
                  <c:v>-3.7622340479009821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'G25'!$C$19:$C$119</c:f>
              <c:numCache>
                <c:formatCode>#,##0</c:formatCode>
                <c:ptCount val="101"/>
                <c:pt idx="0">
                  <c:v>-812.36833201977493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'G25'!$D$19:$D$119</c:f>
              <c:numCache>
                <c:formatCode>#,##0</c:formatCode>
                <c:ptCount val="101"/>
                <c:pt idx="0">
                  <c:v>-1955.8512639141532</c:v>
                </c:pt>
                <c:pt idx="1">
                  <c:v>-1955.8512639141529</c:v>
                </c:pt>
                <c:pt idx="2">
                  <c:v>-1955.8512639141529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'G25'!$E$19:$E$119</c:f>
              <c:numCache>
                <c:formatCode>#,##0</c:formatCode>
                <c:ptCount val="101"/>
                <c:pt idx="0">
                  <c:v>-4.522298632811272</c:v>
                </c:pt>
                <c:pt idx="1">
                  <c:v>-8.9877115296740229</c:v>
                </c:pt>
                <c:pt idx="2">
                  <c:v>-14.017709663111045</c:v>
                </c:pt>
                <c:pt idx="3">
                  <c:v>-20.50240087985739</c:v>
                </c:pt>
                <c:pt idx="4">
                  <c:v>-27.639464783565067</c:v>
                </c:pt>
                <c:pt idx="5">
                  <c:v>-33.468183104641739</c:v>
                </c:pt>
                <c:pt idx="6">
                  <c:v>-37.619079009104794</c:v>
                </c:pt>
                <c:pt idx="7">
                  <c:v>-40.452305903308385</c:v>
                </c:pt>
                <c:pt idx="8">
                  <c:v>-42.173985736336157</c:v>
                </c:pt>
                <c:pt idx="9">
                  <c:v>-43.118472784923036</c:v>
                </c:pt>
                <c:pt idx="10">
                  <c:v>-43.480912292792759</c:v>
                </c:pt>
                <c:pt idx="11">
                  <c:v>-43.056273170969796</c:v>
                </c:pt>
                <c:pt idx="12">
                  <c:v>-41.696133993461594</c:v>
                </c:pt>
                <c:pt idx="13">
                  <c:v>-39.372018090996548</c:v>
                </c:pt>
                <c:pt idx="14">
                  <c:v>-36.654488124190891</c:v>
                </c:pt>
                <c:pt idx="15">
                  <c:v>-34.826030028197081</c:v>
                </c:pt>
                <c:pt idx="16">
                  <c:v>-34.565997341689986</c:v>
                </c:pt>
                <c:pt idx="17">
                  <c:v>-35.782707551958843</c:v>
                </c:pt>
                <c:pt idx="18">
                  <c:v>-37.658662848778107</c:v>
                </c:pt>
                <c:pt idx="19">
                  <c:v>-37.846152221507523</c:v>
                </c:pt>
                <c:pt idx="20">
                  <c:v>-36.208309931413197</c:v>
                </c:pt>
                <c:pt idx="21">
                  <c:v>-34.06738202436425</c:v>
                </c:pt>
                <c:pt idx="22">
                  <c:v>-32.951179223523866</c:v>
                </c:pt>
                <c:pt idx="23">
                  <c:v>-34.004713156141271</c:v>
                </c:pt>
                <c:pt idx="24">
                  <c:v>-37.842634257990987</c:v>
                </c:pt>
                <c:pt idx="25">
                  <c:v>-43.787001083943871</c:v>
                </c:pt>
                <c:pt idx="26">
                  <c:v>-49.531316805509952</c:v>
                </c:pt>
                <c:pt idx="27">
                  <c:v>-53.05305470311054</c:v>
                </c:pt>
                <c:pt idx="28">
                  <c:v>-54.730132707628826</c:v>
                </c:pt>
                <c:pt idx="29">
                  <c:v>-55.467358175575981</c:v>
                </c:pt>
                <c:pt idx="30">
                  <c:v>-56.059711928376089</c:v>
                </c:pt>
                <c:pt idx="31">
                  <c:v>-56.82338965789544</c:v>
                </c:pt>
                <c:pt idx="32">
                  <c:v>-58.169317497116815</c:v>
                </c:pt>
                <c:pt idx="33">
                  <c:v>-60.143993494820087</c:v>
                </c:pt>
                <c:pt idx="34">
                  <c:v>-62.223489241716969</c:v>
                </c:pt>
                <c:pt idx="35">
                  <c:v>-64.43653523520004</c:v>
                </c:pt>
                <c:pt idx="36">
                  <c:v>-66.295091767756745</c:v>
                </c:pt>
                <c:pt idx="37">
                  <c:v>-67.750476896378672</c:v>
                </c:pt>
                <c:pt idx="38">
                  <c:v>-69.074890976438951</c:v>
                </c:pt>
                <c:pt idx="39">
                  <c:v>-70.762632363686762</c:v>
                </c:pt>
                <c:pt idx="40">
                  <c:v>-72.560074031669316</c:v>
                </c:pt>
                <c:pt idx="41">
                  <c:v>-73.781791191019835</c:v>
                </c:pt>
                <c:pt idx="42">
                  <c:v>-74.756423281767312</c:v>
                </c:pt>
                <c:pt idx="43">
                  <c:v>-76.270938829614281</c:v>
                </c:pt>
                <c:pt idx="44">
                  <c:v>-78.117575615897636</c:v>
                </c:pt>
                <c:pt idx="45">
                  <c:v>-80.431191445700705</c:v>
                </c:pt>
                <c:pt idx="46">
                  <c:v>-82.380653254571143</c:v>
                </c:pt>
                <c:pt idx="47">
                  <c:v>-83.47777418807874</c:v>
                </c:pt>
                <c:pt idx="48">
                  <c:v>-84.629884430938517</c:v>
                </c:pt>
                <c:pt idx="49">
                  <c:v>-85.286943566465638</c:v>
                </c:pt>
                <c:pt idx="50">
                  <c:v>-85.287087214227185</c:v>
                </c:pt>
                <c:pt idx="51">
                  <c:v>-85.306768862510225</c:v>
                </c:pt>
                <c:pt idx="52">
                  <c:v>-85.451616000523643</c:v>
                </c:pt>
                <c:pt idx="53">
                  <c:v>-85.494501058547769</c:v>
                </c:pt>
                <c:pt idx="54">
                  <c:v>-84.731583577365086</c:v>
                </c:pt>
                <c:pt idx="55">
                  <c:v>-83.00201581162122</c:v>
                </c:pt>
                <c:pt idx="56">
                  <c:v>-79.408918003753911</c:v>
                </c:pt>
                <c:pt idx="57">
                  <c:v>-73.309475493661083</c:v>
                </c:pt>
                <c:pt idx="58">
                  <c:v>-65.257221537114589</c:v>
                </c:pt>
                <c:pt idx="59">
                  <c:v>-54.560468464753477</c:v>
                </c:pt>
                <c:pt idx="60">
                  <c:v>-42.359148480736415</c:v>
                </c:pt>
                <c:pt idx="61">
                  <c:v>-30.750536496175027</c:v>
                </c:pt>
                <c:pt idx="62">
                  <c:v>-21.448327385149209</c:v>
                </c:pt>
                <c:pt idx="63">
                  <c:v>-14.828519273412876</c:v>
                </c:pt>
                <c:pt idx="64">
                  <c:v>-11.369491803016979</c:v>
                </c:pt>
                <c:pt idx="65">
                  <c:v>-10.427869005051059</c:v>
                </c:pt>
                <c:pt idx="66">
                  <c:v>-10.840438619172414</c:v>
                </c:pt>
                <c:pt idx="67">
                  <c:v>-11.637050497207518</c:v>
                </c:pt>
                <c:pt idx="68">
                  <c:v>-12.366164199613529</c:v>
                </c:pt>
                <c:pt idx="69">
                  <c:v>-12.91562177967988</c:v>
                </c:pt>
                <c:pt idx="70">
                  <c:v>-13.249314122548428</c:v>
                </c:pt>
                <c:pt idx="71">
                  <c:v>-13.292164058794105</c:v>
                </c:pt>
                <c:pt idx="72">
                  <c:v>-13.380285396604217</c:v>
                </c:pt>
                <c:pt idx="73">
                  <c:v>-13.692201442625322</c:v>
                </c:pt>
                <c:pt idx="74">
                  <c:v>-14.313184692347663</c:v>
                </c:pt>
                <c:pt idx="75">
                  <c:v>-15.109290740339762</c:v>
                </c:pt>
                <c:pt idx="76">
                  <c:v>-16.149648390230787</c:v>
                </c:pt>
                <c:pt idx="77">
                  <c:v>-17.392108903005006</c:v>
                </c:pt>
                <c:pt idx="78">
                  <c:v>-18.84415599534729</c:v>
                </c:pt>
                <c:pt idx="79">
                  <c:v>-20.72536593616233</c:v>
                </c:pt>
                <c:pt idx="80">
                  <c:v>-22.79424304970663</c:v>
                </c:pt>
                <c:pt idx="81">
                  <c:v>-24.9038478227721</c:v>
                </c:pt>
                <c:pt idx="82">
                  <c:v>-27.128067306240546</c:v>
                </c:pt>
                <c:pt idx="83">
                  <c:v>-29.500724822094416</c:v>
                </c:pt>
                <c:pt idx="84">
                  <c:v>-32.879912058480841</c:v>
                </c:pt>
                <c:pt idx="85">
                  <c:v>-38.069888491382983</c:v>
                </c:pt>
                <c:pt idx="86">
                  <c:v>-45.590275082857161</c:v>
                </c:pt>
                <c:pt idx="87">
                  <c:v>-55.706050011915778</c:v>
                </c:pt>
                <c:pt idx="88">
                  <c:v>-66.185706624151081</c:v>
                </c:pt>
                <c:pt idx="89">
                  <c:v>-76.19288982995019</c:v>
                </c:pt>
                <c:pt idx="90">
                  <c:v>-82.370569578532994</c:v>
                </c:pt>
                <c:pt idx="91">
                  <c:v>-77.23043203653134</c:v>
                </c:pt>
                <c:pt idx="92">
                  <c:v>-70.823607401396401</c:v>
                </c:pt>
                <c:pt idx="93">
                  <c:v>-66.23657587347509</c:v>
                </c:pt>
                <c:pt idx="94">
                  <c:v>-68.595358016364472</c:v>
                </c:pt>
                <c:pt idx="95">
                  <c:v>-73.973245554660579</c:v>
                </c:pt>
                <c:pt idx="96">
                  <c:v>-78.920005538277806</c:v>
                </c:pt>
                <c:pt idx="97">
                  <c:v>-82.758574071849935</c:v>
                </c:pt>
                <c:pt idx="98">
                  <c:v>-79.441993039078412</c:v>
                </c:pt>
                <c:pt idx="99">
                  <c:v>-68.811779256699069</c:v>
                </c:pt>
                <c:pt idx="100">
                  <c:v>-49.7004984504443</c:v>
                </c:pt>
              </c:numCache>
            </c:numRef>
          </c:val>
          <c:smooth val="0"/>
        </c:ser>
        <c:ser>
          <c:idx val="4"/>
          <c:order val="4"/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'G25'!$F$19:$F$119</c:f>
              <c:numCache>
                <c:formatCode>#,##0</c:formatCode>
                <c:ptCount val="101"/>
                <c:pt idx="0">
                  <c:v>0</c:v>
                </c:pt>
                <c:pt idx="1">
                  <c:v>-0.38222084347235841</c:v>
                </c:pt>
                <c:pt idx="2">
                  <c:v>-2.1413456344089385</c:v>
                </c:pt>
                <c:pt idx="3">
                  <c:v>-4.7076129760924852</c:v>
                </c:pt>
                <c:pt idx="4">
                  <c:v>-7.6663746852170593</c:v>
                </c:pt>
                <c:pt idx="5">
                  <c:v>-10.595525486214468</c:v>
                </c:pt>
                <c:pt idx="6">
                  <c:v>-12.677058091177342</c:v>
                </c:pt>
                <c:pt idx="7">
                  <c:v>-14.252933925151325</c:v>
                </c:pt>
                <c:pt idx="8">
                  <c:v>-15.050414770080717</c:v>
                </c:pt>
                <c:pt idx="9">
                  <c:v>-15.592837131686592</c:v>
                </c:pt>
                <c:pt idx="10">
                  <c:v>-15.969381464285906</c:v>
                </c:pt>
                <c:pt idx="11">
                  <c:v>-16.040297754650144</c:v>
                </c:pt>
                <c:pt idx="12">
                  <c:v>-16.152739529248244</c:v>
                </c:pt>
                <c:pt idx="13">
                  <c:v>-16.397902830105693</c:v>
                </c:pt>
                <c:pt idx="14">
                  <c:v>-16.352523625819664</c:v>
                </c:pt>
                <c:pt idx="15">
                  <c:v>-16.190638723434038</c:v>
                </c:pt>
                <c:pt idx="16">
                  <c:v>-16.058400999312749</c:v>
                </c:pt>
                <c:pt idx="17">
                  <c:v>-15.548709535361311</c:v>
                </c:pt>
                <c:pt idx="18">
                  <c:v>-14.79444484862826</c:v>
                </c:pt>
                <c:pt idx="19">
                  <c:v>-13.859114912260823</c:v>
                </c:pt>
                <c:pt idx="20">
                  <c:v>-13.030974776187461</c:v>
                </c:pt>
                <c:pt idx="21">
                  <c:v>-12.421800942640637</c:v>
                </c:pt>
                <c:pt idx="22">
                  <c:v>-12.232088040895489</c:v>
                </c:pt>
                <c:pt idx="23">
                  <c:v>-12.712975984321849</c:v>
                </c:pt>
                <c:pt idx="24">
                  <c:v>-13.199578561892013</c:v>
                </c:pt>
                <c:pt idx="25">
                  <c:v>-13.457591462782712</c:v>
                </c:pt>
                <c:pt idx="26">
                  <c:v>-13.1507666770146</c:v>
                </c:pt>
                <c:pt idx="27">
                  <c:v>-12.795351722683561</c:v>
                </c:pt>
                <c:pt idx="28">
                  <c:v>-12.31597834282463</c:v>
                </c:pt>
                <c:pt idx="29">
                  <c:v>-12.042664660695866</c:v>
                </c:pt>
                <c:pt idx="30">
                  <c:v>-12.117300279743571</c:v>
                </c:pt>
                <c:pt idx="31">
                  <c:v>-12.268674208658814</c:v>
                </c:pt>
                <c:pt idx="32">
                  <c:v>-12.507175484859808</c:v>
                </c:pt>
                <c:pt idx="33">
                  <c:v>-12.91887747918974</c:v>
                </c:pt>
                <c:pt idx="34">
                  <c:v>-13.516778868714123</c:v>
                </c:pt>
                <c:pt idx="35">
                  <c:v>-14.008894881959906</c:v>
                </c:pt>
                <c:pt idx="36">
                  <c:v>-14.088300459625424</c:v>
                </c:pt>
                <c:pt idx="37">
                  <c:v>-14.243257289518429</c:v>
                </c:pt>
                <c:pt idx="38">
                  <c:v>-14.629491329010396</c:v>
                </c:pt>
                <c:pt idx="39">
                  <c:v>-15.056954832131344</c:v>
                </c:pt>
                <c:pt idx="40">
                  <c:v>-15.521849200059217</c:v>
                </c:pt>
                <c:pt idx="41">
                  <c:v>-16.100563816687036</c:v>
                </c:pt>
                <c:pt idx="42">
                  <c:v>-16.545666977938009</c:v>
                </c:pt>
                <c:pt idx="43">
                  <c:v>-16.964322379575762</c:v>
                </c:pt>
                <c:pt idx="44">
                  <c:v>-17.549285583300122</c:v>
                </c:pt>
                <c:pt idx="45">
                  <c:v>-18.340762487232272</c:v>
                </c:pt>
                <c:pt idx="46">
                  <c:v>-18.836695285830501</c:v>
                </c:pt>
                <c:pt idx="47">
                  <c:v>-18.740155248024458</c:v>
                </c:pt>
                <c:pt idx="48">
                  <c:v>-18.734666813698617</c:v>
                </c:pt>
                <c:pt idx="49">
                  <c:v>-19.479893614774074</c:v>
                </c:pt>
                <c:pt idx="50">
                  <c:v>-20.836467696421334</c:v>
                </c:pt>
                <c:pt idx="51">
                  <c:v>-22.40924712672928</c:v>
                </c:pt>
                <c:pt idx="52">
                  <c:v>-24.009808152932937</c:v>
                </c:pt>
                <c:pt idx="53">
                  <c:v>-25.683756191263686</c:v>
                </c:pt>
                <c:pt idx="54">
                  <c:v>-27.377609697545456</c:v>
                </c:pt>
                <c:pt idx="55">
                  <c:v>-28.9495492412128</c:v>
                </c:pt>
                <c:pt idx="56">
                  <c:v>-30.280685581006082</c:v>
                </c:pt>
                <c:pt idx="57">
                  <c:v>-31.809516264342548</c:v>
                </c:pt>
                <c:pt idx="58">
                  <c:v>-33.832263840178108</c:v>
                </c:pt>
                <c:pt idx="59">
                  <c:v>-35.337826204487882</c:v>
                </c:pt>
                <c:pt idx="60">
                  <c:v>-36.476770601454007</c:v>
                </c:pt>
                <c:pt idx="61">
                  <c:v>-38.316670665304393</c:v>
                </c:pt>
                <c:pt idx="62">
                  <c:v>-40.1524822975164</c:v>
                </c:pt>
                <c:pt idx="63">
                  <c:v>-40.997090807917246</c:v>
                </c:pt>
                <c:pt idx="64">
                  <c:v>-41.533899979322449</c:v>
                </c:pt>
                <c:pt idx="65">
                  <c:v>-42.134813673708287</c:v>
                </c:pt>
                <c:pt idx="66">
                  <c:v>-42.12130171232905</c:v>
                </c:pt>
                <c:pt idx="67">
                  <c:v>-42.347561814731954</c:v>
                </c:pt>
                <c:pt idx="68">
                  <c:v>-43.553574156886555</c:v>
                </c:pt>
                <c:pt idx="69">
                  <c:v>-45.833547636121914</c:v>
                </c:pt>
                <c:pt idx="70">
                  <c:v>-48.607399282964572</c:v>
                </c:pt>
                <c:pt idx="71">
                  <c:v>-50.60138265950755</c:v>
                </c:pt>
                <c:pt idx="72">
                  <c:v>-52.691241627882604</c:v>
                </c:pt>
                <c:pt idx="73">
                  <c:v>-54.837142206482852</c:v>
                </c:pt>
                <c:pt idx="74">
                  <c:v>-57.266514360146061</c:v>
                </c:pt>
                <c:pt idx="75">
                  <c:v>-59.933733846456626</c:v>
                </c:pt>
                <c:pt idx="76">
                  <c:v>-63.009428172437964</c:v>
                </c:pt>
                <c:pt idx="77">
                  <c:v>-66.227686960928025</c:v>
                </c:pt>
                <c:pt idx="78">
                  <c:v>-68.578335563066787</c:v>
                </c:pt>
                <c:pt idx="79">
                  <c:v>-70.214517300417825</c:v>
                </c:pt>
                <c:pt idx="80">
                  <c:v>-70.74028825900497</c:v>
                </c:pt>
                <c:pt idx="81">
                  <c:v>-70.606649112356337</c:v>
                </c:pt>
                <c:pt idx="82">
                  <c:v>-70.723913233106401</c:v>
                </c:pt>
                <c:pt idx="83">
                  <c:v>-71.038143489482181</c:v>
                </c:pt>
                <c:pt idx="84">
                  <c:v>-71.816617358954531</c:v>
                </c:pt>
                <c:pt idx="85">
                  <c:v>-74.127600187950321</c:v>
                </c:pt>
                <c:pt idx="86">
                  <c:v>-78.699179290884203</c:v>
                </c:pt>
                <c:pt idx="87">
                  <c:v>-85.97750243229838</c:v>
                </c:pt>
                <c:pt idx="88">
                  <c:v>-95.9689088866605</c:v>
                </c:pt>
                <c:pt idx="89">
                  <c:v>-103.79203881212251</c:v>
                </c:pt>
                <c:pt idx="90">
                  <c:v>-108.66238985251745</c:v>
                </c:pt>
                <c:pt idx="91">
                  <c:v>-96.397951193728986</c:v>
                </c:pt>
                <c:pt idx="92">
                  <c:v>-83.096419017486681</c:v>
                </c:pt>
                <c:pt idx="93">
                  <c:v>-72.105743384975469</c:v>
                </c:pt>
                <c:pt idx="94">
                  <c:v>-66.506147175282209</c:v>
                </c:pt>
                <c:pt idx="95">
                  <c:v>-66.747973932928645</c:v>
                </c:pt>
                <c:pt idx="96">
                  <c:v>-65.976860396394116</c:v>
                </c:pt>
                <c:pt idx="97">
                  <c:v>-62.42484374687016</c:v>
                </c:pt>
                <c:pt idx="98">
                  <c:v>-56.449466508123294</c:v>
                </c:pt>
                <c:pt idx="99">
                  <c:v>-45.505408537942671</c:v>
                </c:pt>
                <c:pt idx="100">
                  <c:v>-27.419387592327695</c:v>
                </c:pt>
              </c:numCache>
            </c:numRef>
          </c:val>
          <c:smooth val="0"/>
        </c:ser>
        <c:ser>
          <c:idx val="5"/>
          <c:order val="5"/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'G25'!$G$19:$G$119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-6.0813409201470908E-2</c:v>
                </c:pt>
                <c:pt idx="18">
                  <c:v>-0.63533407224073446</c:v>
                </c:pt>
                <c:pt idx="19">
                  <c:v>-1.6140726040165427</c:v>
                </c:pt>
                <c:pt idx="20">
                  <c:v>-2.7859527133482702</c:v>
                </c:pt>
                <c:pt idx="21">
                  <c:v>-3.8343984954933834</c:v>
                </c:pt>
                <c:pt idx="22">
                  <c:v>-4.6859922873135309</c:v>
                </c:pt>
                <c:pt idx="23">
                  <c:v>-5.5652889177445806</c:v>
                </c:pt>
                <c:pt idx="24">
                  <c:v>-6.3750005749620176</c:v>
                </c:pt>
                <c:pt idx="25">
                  <c:v>-7.2282407483313031</c:v>
                </c:pt>
                <c:pt idx="26">
                  <c:v>-8.0876217192218913</c:v>
                </c:pt>
                <c:pt idx="27">
                  <c:v>-9.006424132072647</c:v>
                </c:pt>
                <c:pt idx="28">
                  <c:v>-10.224016507395415</c:v>
                </c:pt>
                <c:pt idx="29">
                  <c:v>-11.807500651241757</c:v>
                </c:pt>
                <c:pt idx="30">
                  <c:v>-13.775246556575254</c:v>
                </c:pt>
                <c:pt idx="31">
                  <c:v>-15.775888677820681</c:v>
                </c:pt>
                <c:pt idx="32">
                  <c:v>-17.978444543511241</c:v>
                </c:pt>
                <c:pt idx="33">
                  <c:v>-20.56044324469736</c:v>
                </c:pt>
                <c:pt idx="34">
                  <c:v>-23.168971030420398</c:v>
                </c:pt>
                <c:pt idx="35">
                  <c:v>-25.406921805655909</c:v>
                </c:pt>
                <c:pt idx="36">
                  <c:v>-27.218929124803612</c:v>
                </c:pt>
                <c:pt idx="37">
                  <c:v>-27.99817780886633</c:v>
                </c:pt>
                <c:pt idx="38">
                  <c:v>-28.785379098646086</c:v>
                </c:pt>
                <c:pt idx="39">
                  <c:v>-29.323816190631927</c:v>
                </c:pt>
                <c:pt idx="40">
                  <c:v>-30.397712615299433</c:v>
                </c:pt>
                <c:pt idx="41">
                  <c:v>-30.869136058307291</c:v>
                </c:pt>
                <c:pt idx="42">
                  <c:v>-31.541197181839841</c:v>
                </c:pt>
                <c:pt idx="43">
                  <c:v>-32.190255589614857</c:v>
                </c:pt>
                <c:pt idx="44">
                  <c:v>-33.151809734952081</c:v>
                </c:pt>
                <c:pt idx="45">
                  <c:v>-34.07802592384602</c:v>
                </c:pt>
                <c:pt idx="46">
                  <c:v>-34.422114103083352</c:v>
                </c:pt>
                <c:pt idx="47">
                  <c:v>-34.609464614485702</c:v>
                </c:pt>
                <c:pt idx="48">
                  <c:v>-35.694427868536067</c:v>
                </c:pt>
                <c:pt idx="49">
                  <c:v>-36.710471540774428</c:v>
                </c:pt>
                <c:pt idx="50">
                  <c:v>-37.182215171092118</c:v>
                </c:pt>
                <c:pt idx="51">
                  <c:v>-38.900176206122119</c:v>
                </c:pt>
                <c:pt idx="52">
                  <c:v>-40.936986206573771</c:v>
                </c:pt>
                <c:pt idx="53">
                  <c:v>-43.573101423451675</c:v>
                </c:pt>
                <c:pt idx="54">
                  <c:v>-45.099733118217415</c:v>
                </c:pt>
                <c:pt idx="55">
                  <c:v>-45.118280367357698</c:v>
                </c:pt>
                <c:pt idx="56">
                  <c:v>-43.64479917890899</c:v>
                </c:pt>
                <c:pt idx="57">
                  <c:v>-40.066805557261794</c:v>
                </c:pt>
                <c:pt idx="58">
                  <c:v>-36.309252253815181</c:v>
                </c:pt>
                <c:pt idx="59">
                  <c:v>-33.059086948082687</c:v>
                </c:pt>
                <c:pt idx="60">
                  <c:v>-29.672308031730093</c:v>
                </c:pt>
                <c:pt idx="61">
                  <c:v>-27.531716941411972</c:v>
                </c:pt>
                <c:pt idx="62">
                  <c:v>-25.604250881347689</c:v>
                </c:pt>
                <c:pt idx="63">
                  <c:v>-23.046291732738251</c:v>
                </c:pt>
                <c:pt idx="64">
                  <c:v>-21.057818940856997</c:v>
                </c:pt>
                <c:pt idx="65">
                  <c:v>-20.410309393090767</c:v>
                </c:pt>
                <c:pt idx="66">
                  <c:v>-19.94514262987968</c:v>
                </c:pt>
                <c:pt idx="67">
                  <c:v>-19.896718992003283</c:v>
                </c:pt>
                <c:pt idx="68">
                  <c:v>-20.180766135551483</c:v>
                </c:pt>
                <c:pt idx="69">
                  <c:v>-20.442027170770793</c:v>
                </c:pt>
                <c:pt idx="70">
                  <c:v>-20.588990569365883</c:v>
                </c:pt>
                <c:pt idx="71">
                  <c:v>-20.108287469607568</c:v>
                </c:pt>
                <c:pt idx="72">
                  <c:v>-19.124206345569135</c:v>
                </c:pt>
                <c:pt idx="73">
                  <c:v>-18.015464778800567</c:v>
                </c:pt>
                <c:pt idx="74">
                  <c:v>-16.895492502425348</c:v>
                </c:pt>
                <c:pt idx="75">
                  <c:v>-16.158526759376411</c:v>
                </c:pt>
                <c:pt idx="76">
                  <c:v>-15.355464625833736</c:v>
                </c:pt>
                <c:pt idx="77">
                  <c:v>-14.590872050945052</c:v>
                </c:pt>
                <c:pt idx="78">
                  <c:v>-13.355167387555186</c:v>
                </c:pt>
                <c:pt idx="79">
                  <c:v>-12.009511426179158</c:v>
                </c:pt>
                <c:pt idx="80">
                  <c:v>-10.53396990184384</c:v>
                </c:pt>
                <c:pt idx="81">
                  <c:v>-9.0511066408122662</c:v>
                </c:pt>
                <c:pt idx="82">
                  <c:v>-8.0721392390380657</c:v>
                </c:pt>
                <c:pt idx="83">
                  <c:v>-7.367303482857591</c:v>
                </c:pt>
                <c:pt idx="84">
                  <c:v>-6.2561616150891277</c:v>
                </c:pt>
                <c:pt idx="85">
                  <c:v>-5.0799225861268154</c:v>
                </c:pt>
                <c:pt idx="86">
                  <c:v>-4.0764728201352556</c:v>
                </c:pt>
                <c:pt idx="87">
                  <c:v>-3.3863574124167517</c:v>
                </c:pt>
                <c:pt idx="88">
                  <c:v>-2.9399165277762314</c:v>
                </c:pt>
                <c:pt idx="89">
                  <c:v>-2.2618479260283575</c:v>
                </c:pt>
                <c:pt idx="90">
                  <c:v>-1.7504704464807677</c:v>
                </c:pt>
                <c:pt idx="91">
                  <c:v>-1.1330848042765838</c:v>
                </c:pt>
                <c:pt idx="92">
                  <c:v>-0.95957674451753217</c:v>
                </c:pt>
                <c:pt idx="93">
                  <c:v>-0.85102339971430352</c:v>
                </c:pt>
                <c:pt idx="94">
                  <c:v>-0.7477452828923713</c:v>
                </c:pt>
                <c:pt idx="95">
                  <c:v>-0.61060316812977899</c:v>
                </c:pt>
                <c:pt idx="96">
                  <c:v>-0.26439201809607826</c:v>
                </c:pt>
                <c:pt idx="97">
                  <c:v>-6.8259171260618201E-2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starobné dôchodky</c:v>
          </c:tx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'G25'!$H$19:$H$119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-3.6043699623903662</c:v>
                </c:pt>
                <c:pt idx="54">
                  <c:v>-7.7227952762607588</c:v>
                </c:pt>
                <c:pt idx="55">
                  <c:v>-10.484423707357086</c:v>
                </c:pt>
                <c:pt idx="56">
                  <c:v>-4.6958883254505359</c:v>
                </c:pt>
                <c:pt idx="57">
                  <c:v>-112.42506009458688</c:v>
                </c:pt>
                <c:pt idx="58">
                  <c:v>-445.25485611156336</c:v>
                </c:pt>
                <c:pt idx="59">
                  <c:v>-1083.6645840503747</c:v>
                </c:pt>
                <c:pt idx="60">
                  <c:v>-1982.7423578905514</c:v>
                </c:pt>
                <c:pt idx="61">
                  <c:v>-2972.7130289926954</c:v>
                </c:pt>
                <c:pt idx="62">
                  <c:v>-3951.759858105589</c:v>
                </c:pt>
                <c:pt idx="63">
                  <c:v>-4621.1664135331139</c:v>
                </c:pt>
                <c:pt idx="64">
                  <c:v>-4942.8173060219979</c:v>
                </c:pt>
                <c:pt idx="65">
                  <c:v>-5165.8139311865025</c:v>
                </c:pt>
                <c:pt idx="66">
                  <c:v>-5337.6378127539565</c:v>
                </c:pt>
                <c:pt idx="67">
                  <c:v>-5250.6794238132925</c:v>
                </c:pt>
                <c:pt idx="68">
                  <c:v>-5053.1956407327298</c:v>
                </c:pt>
                <c:pt idx="69">
                  <c:v>-4924.1710290082265</c:v>
                </c:pt>
                <c:pt idx="70">
                  <c:v>-4727.6364089644885</c:v>
                </c:pt>
                <c:pt idx="71">
                  <c:v>-4572.6992070773967</c:v>
                </c:pt>
                <c:pt idx="72">
                  <c:v>-4503.5101994591314</c:v>
                </c:pt>
                <c:pt idx="73">
                  <c:v>-4479.0221880071904</c:v>
                </c:pt>
                <c:pt idx="74">
                  <c:v>-4403.6745339618237</c:v>
                </c:pt>
                <c:pt idx="75">
                  <c:v>-4297.364180920933</c:v>
                </c:pt>
                <c:pt idx="76">
                  <c:v>-4159.1181130011955</c:v>
                </c:pt>
                <c:pt idx="77">
                  <c:v>-4040.9199143960714</c:v>
                </c:pt>
                <c:pt idx="78">
                  <c:v>-3968.6236226371593</c:v>
                </c:pt>
                <c:pt idx="79">
                  <c:v>-3895.3366767605785</c:v>
                </c:pt>
                <c:pt idx="80">
                  <c:v>-3855.6324618886333</c:v>
                </c:pt>
                <c:pt idx="81">
                  <c:v>-3884.1966261227576</c:v>
                </c:pt>
                <c:pt idx="82">
                  <c:v>-3892.2702633637632</c:v>
                </c:pt>
                <c:pt idx="83">
                  <c:v>-3888.6750268276005</c:v>
                </c:pt>
                <c:pt idx="84">
                  <c:v>-3851.011932981281</c:v>
                </c:pt>
                <c:pt idx="85">
                  <c:v>-3771.5381549332301</c:v>
                </c:pt>
                <c:pt idx="86">
                  <c:v>-3698.713355453951</c:v>
                </c:pt>
                <c:pt idx="87">
                  <c:v>-3612.9586787771373</c:v>
                </c:pt>
                <c:pt idx="88">
                  <c:v>-3480.7587167890265</c:v>
                </c:pt>
                <c:pt idx="89">
                  <c:v>-3413.3582606203254</c:v>
                </c:pt>
                <c:pt idx="90">
                  <c:v>-3416.1557689049037</c:v>
                </c:pt>
                <c:pt idx="91">
                  <c:v>-3542.8361372080349</c:v>
                </c:pt>
                <c:pt idx="92">
                  <c:v>-3725.1048023666322</c:v>
                </c:pt>
                <c:pt idx="93">
                  <c:v>-3887.2952542023572</c:v>
                </c:pt>
                <c:pt idx="94">
                  <c:v>-4026.7873394387443</c:v>
                </c:pt>
                <c:pt idx="95">
                  <c:v>-3196.0931370260951</c:v>
                </c:pt>
                <c:pt idx="96">
                  <c:v>-2484.8458165792745</c:v>
                </c:pt>
                <c:pt idx="97">
                  <c:v>-2003.2326158660628</c:v>
                </c:pt>
                <c:pt idx="98">
                  <c:v>-1816.6145562785084</c:v>
                </c:pt>
                <c:pt idx="99">
                  <c:v>-1604.8008346338879</c:v>
                </c:pt>
                <c:pt idx="100">
                  <c:v>-962.45623837677488</c:v>
                </c:pt>
              </c:numCache>
            </c:numRef>
          </c:val>
          <c:smooth val="0"/>
        </c:ser>
        <c:ser>
          <c:idx val="7"/>
          <c:order val="7"/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'G25'!$I$19:$I$119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-4.9697311717384833</c:v>
                </c:pt>
                <c:pt idx="18">
                  <c:v>-15.839096620980053</c:v>
                </c:pt>
                <c:pt idx="19">
                  <c:v>-29.90753277178997</c:v>
                </c:pt>
                <c:pt idx="20">
                  <c:v>-41.249043069078503</c:v>
                </c:pt>
                <c:pt idx="21">
                  <c:v>-48.227768159847791</c:v>
                </c:pt>
                <c:pt idx="22">
                  <c:v>-51.80701156951897</c:v>
                </c:pt>
                <c:pt idx="23">
                  <c:v>-52.839456078330173</c:v>
                </c:pt>
                <c:pt idx="24">
                  <c:v>-52.747824413497611</c:v>
                </c:pt>
                <c:pt idx="25">
                  <c:v>-52.841367288906866</c:v>
                </c:pt>
                <c:pt idx="26">
                  <c:v>-54.258004850925133</c:v>
                </c:pt>
                <c:pt idx="27">
                  <c:v>-58.01708157307408</c:v>
                </c:pt>
                <c:pt idx="28">
                  <c:v>-62.126864746769478</c:v>
                </c:pt>
                <c:pt idx="29">
                  <c:v>-65.215324460051988</c:v>
                </c:pt>
                <c:pt idx="30">
                  <c:v>-66.974740863613263</c:v>
                </c:pt>
                <c:pt idx="31">
                  <c:v>-68.04217174236851</c:v>
                </c:pt>
                <c:pt idx="32">
                  <c:v>-69.420321418042036</c:v>
                </c:pt>
                <c:pt idx="33">
                  <c:v>-71.941374484974872</c:v>
                </c:pt>
                <c:pt idx="34">
                  <c:v>-76.773056337664073</c:v>
                </c:pt>
                <c:pt idx="35">
                  <c:v>-82.136433239384687</c:v>
                </c:pt>
                <c:pt idx="36">
                  <c:v>-88.23984011506424</c:v>
                </c:pt>
                <c:pt idx="37">
                  <c:v>-95.288410372219701</c:v>
                </c:pt>
                <c:pt idx="38">
                  <c:v>-103.2927544186733</c:v>
                </c:pt>
                <c:pt idx="39">
                  <c:v>-113.59652710246253</c:v>
                </c:pt>
                <c:pt idx="40">
                  <c:v>-123.81369095141226</c:v>
                </c:pt>
                <c:pt idx="41">
                  <c:v>-132.98106980359034</c:v>
                </c:pt>
                <c:pt idx="42">
                  <c:v>-141.67959106184267</c:v>
                </c:pt>
                <c:pt idx="43">
                  <c:v>-151.09079246782062</c:v>
                </c:pt>
                <c:pt idx="44">
                  <c:v>-162.64612575901114</c:v>
                </c:pt>
                <c:pt idx="45">
                  <c:v>-173.70692075908173</c:v>
                </c:pt>
                <c:pt idx="46">
                  <c:v>-187.56097545307489</c:v>
                </c:pt>
                <c:pt idx="47">
                  <c:v>-206.10096681293069</c:v>
                </c:pt>
                <c:pt idx="48">
                  <c:v>-227.88846574879778</c:v>
                </c:pt>
                <c:pt idx="49">
                  <c:v>-253.87591130278099</c:v>
                </c:pt>
                <c:pt idx="50">
                  <c:v>-281.58711164214986</c:v>
                </c:pt>
                <c:pt idx="51">
                  <c:v>-307.96443482971296</c:v>
                </c:pt>
                <c:pt idx="52">
                  <c:v>-341.29004008581893</c:v>
                </c:pt>
                <c:pt idx="53">
                  <c:v>-380.94805973023028</c:v>
                </c:pt>
                <c:pt idx="54">
                  <c:v>-425.33850286644514</c:v>
                </c:pt>
                <c:pt idx="55">
                  <c:v>-478.39112527062292</c:v>
                </c:pt>
                <c:pt idx="56">
                  <c:v>-536.01540849102003</c:v>
                </c:pt>
                <c:pt idx="57">
                  <c:v>-585.6729721351951</c:v>
                </c:pt>
                <c:pt idx="58">
                  <c:v>-607.13970636973374</c:v>
                </c:pt>
                <c:pt idx="59">
                  <c:v>-589.94455543345157</c:v>
                </c:pt>
                <c:pt idx="60">
                  <c:v>-539.10498130474468</c:v>
                </c:pt>
                <c:pt idx="61">
                  <c:v>-457.94231844130928</c:v>
                </c:pt>
                <c:pt idx="62">
                  <c:v>-350.24474932373022</c:v>
                </c:pt>
                <c:pt idx="63">
                  <c:v>-256.05267261941873</c:v>
                </c:pt>
                <c:pt idx="64">
                  <c:v>-204.97410738755246</c:v>
                </c:pt>
                <c:pt idx="65">
                  <c:v>-172.48970524690242</c:v>
                </c:pt>
                <c:pt idx="66">
                  <c:v>-127.08792303427101</c:v>
                </c:pt>
                <c:pt idx="67">
                  <c:v>-79.980585980074025</c:v>
                </c:pt>
                <c:pt idx="68">
                  <c:v>-31.740170121905333</c:v>
                </c:pt>
                <c:pt idx="69">
                  <c:v>-7.5296798095965842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'G25'!$J$19:$J$119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-5.3414542654105772E-2</c:v>
                </c:pt>
                <c:pt idx="24">
                  <c:v>-9.4198932112151829E-2</c:v>
                </c:pt>
                <c:pt idx="25">
                  <c:v>-0.2001355181256976</c:v>
                </c:pt>
                <c:pt idx="26">
                  <c:v>-0.35907853855151167</c:v>
                </c:pt>
                <c:pt idx="27">
                  <c:v>-0.52654688533874372</c:v>
                </c:pt>
                <c:pt idx="28">
                  <c:v>-0.67312149244372388</c:v>
                </c:pt>
                <c:pt idx="29">
                  <c:v>-0.88103197283421919</c:v>
                </c:pt>
                <c:pt idx="30">
                  <c:v>-1.1870837370962857</c:v>
                </c:pt>
                <c:pt idx="31">
                  <c:v>-1.6411733224769605</c:v>
                </c:pt>
                <c:pt idx="32">
                  <c:v>-2.0784050114576633</c:v>
                </c:pt>
                <c:pt idx="33">
                  <c:v>-2.7196527950300324</c:v>
                </c:pt>
                <c:pt idx="34">
                  <c:v>-3.8100086296902869</c:v>
                </c:pt>
                <c:pt idx="35">
                  <c:v>-5.0156460661348445</c:v>
                </c:pt>
                <c:pt idx="36">
                  <c:v>-6.1645203807636131</c:v>
                </c:pt>
                <c:pt idx="37">
                  <c:v>-7.5207633111233028</c:v>
                </c:pt>
                <c:pt idx="38">
                  <c:v>-9.1604475023077345</c:v>
                </c:pt>
                <c:pt idx="39">
                  <c:v>-11.179467702692564</c:v>
                </c:pt>
                <c:pt idx="40">
                  <c:v>-13.242403964303108</c:v>
                </c:pt>
                <c:pt idx="41">
                  <c:v>-15.988717694354259</c:v>
                </c:pt>
                <c:pt idx="42">
                  <c:v>-18.326354094728234</c:v>
                </c:pt>
                <c:pt idx="43">
                  <c:v>-20.513611829752506</c:v>
                </c:pt>
                <c:pt idx="44">
                  <c:v>-22.72334300286807</c:v>
                </c:pt>
                <c:pt idx="45">
                  <c:v>-24.745025739436329</c:v>
                </c:pt>
                <c:pt idx="46">
                  <c:v>-26.38750874699863</c:v>
                </c:pt>
                <c:pt idx="47">
                  <c:v>-29.010777384603305</c:v>
                </c:pt>
                <c:pt idx="48">
                  <c:v>-32.135613842617587</c:v>
                </c:pt>
                <c:pt idx="49">
                  <c:v>-36.952731600066208</c:v>
                </c:pt>
                <c:pt idx="50">
                  <c:v>-43.408167473971695</c:v>
                </c:pt>
                <c:pt idx="51">
                  <c:v>-53.869307217741863</c:v>
                </c:pt>
                <c:pt idx="52">
                  <c:v>-69.181162883874606</c:v>
                </c:pt>
                <c:pt idx="53">
                  <c:v>-83.525653326051867</c:v>
                </c:pt>
                <c:pt idx="54">
                  <c:v>-97.083417412723236</c:v>
                </c:pt>
                <c:pt idx="55">
                  <c:v>-111.49271928998168</c:v>
                </c:pt>
                <c:pt idx="56">
                  <c:v>-127.69299098105822</c:v>
                </c:pt>
                <c:pt idx="57">
                  <c:v>-142.84963697884237</c:v>
                </c:pt>
                <c:pt idx="58">
                  <c:v>-153.89605066036285</c:v>
                </c:pt>
                <c:pt idx="59">
                  <c:v>-159.48832332562716</c:v>
                </c:pt>
                <c:pt idx="60">
                  <c:v>-163.83685060970035</c:v>
                </c:pt>
                <c:pt idx="61">
                  <c:v>-176.35302201734433</c:v>
                </c:pt>
                <c:pt idx="62">
                  <c:v>-195.48788343412642</c:v>
                </c:pt>
                <c:pt idx="63">
                  <c:v>-213.52685742911763</c:v>
                </c:pt>
                <c:pt idx="64">
                  <c:v>-233.36427401145372</c:v>
                </c:pt>
                <c:pt idx="65">
                  <c:v>-257.98369094958503</c:v>
                </c:pt>
                <c:pt idx="66">
                  <c:v>-287.55784182050428</c:v>
                </c:pt>
                <c:pt idx="67">
                  <c:v>-311.24157574955154</c:v>
                </c:pt>
                <c:pt idx="68">
                  <c:v>-338.76906915018674</c:v>
                </c:pt>
                <c:pt idx="69">
                  <c:v>-381.4634778671907</c:v>
                </c:pt>
                <c:pt idx="70">
                  <c:v>-420.51891553417738</c:v>
                </c:pt>
                <c:pt idx="71">
                  <c:v>-459.97351069942977</c:v>
                </c:pt>
                <c:pt idx="72">
                  <c:v>-501.10769192982366</c:v>
                </c:pt>
                <c:pt idx="73">
                  <c:v>-547.76195439588719</c:v>
                </c:pt>
                <c:pt idx="74">
                  <c:v>-586.40628463332882</c:v>
                </c:pt>
                <c:pt idx="75">
                  <c:v>-619.1005392457057</c:v>
                </c:pt>
                <c:pt idx="76">
                  <c:v>-644.82922975737347</c:v>
                </c:pt>
                <c:pt idx="77">
                  <c:v>-668.99145266409585</c:v>
                </c:pt>
                <c:pt idx="78">
                  <c:v>-711.14235519949432</c:v>
                </c:pt>
                <c:pt idx="79">
                  <c:v>-750.50256556574959</c:v>
                </c:pt>
                <c:pt idx="80">
                  <c:v>-794.51814886574141</c:v>
                </c:pt>
                <c:pt idx="81">
                  <c:v>-865.65536337282492</c:v>
                </c:pt>
                <c:pt idx="82">
                  <c:v>-929.63443272934364</c:v>
                </c:pt>
                <c:pt idx="83">
                  <c:v>-990.35867898574543</c:v>
                </c:pt>
                <c:pt idx="84">
                  <c:v>-1047.9642478049811</c:v>
                </c:pt>
                <c:pt idx="85">
                  <c:v>-1101.2692602599232</c:v>
                </c:pt>
                <c:pt idx="86">
                  <c:v>-1148.7580858329811</c:v>
                </c:pt>
                <c:pt idx="87">
                  <c:v>-1193.0026803693306</c:v>
                </c:pt>
                <c:pt idx="88">
                  <c:v>-1206.5029607351305</c:v>
                </c:pt>
                <c:pt idx="89">
                  <c:v>-1242.1786064759094</c:v>
                </c:pt>
                <c:pt idx="90">
                  <c:v>-1327.2001206891916</c:v>
                </c:pt>
                <c:pt idx="91">
                  <c:v>-1429.4574323146421</c:v>
                </c:pt>
                <c:pt idx="92">
                  <c:v>-1599.2048310971393</c:v>
                </c:pt>
                <c:pt idx="93">
                  <c:v>-1725.4971977826247</c:v>
                </c:pt>
                <c:pt idx="94">
                  <c:v>-1834.8962018883597</c:v>
                </c:pt>
                <c:pt idx="95">
                  <c:v>-1501.2166530882673</c:v>
                </c:pt>
                <c:pt idx="96">
                  <c:v>-1190.2503107667808</c:v>
                </c:pt>
                <c:pt idx="97">
                  <c:v>-1018.2066537142721</c:v>
                </c:pt>
                <c:pt idx="98">
                  <c:v>-937.72891975934033</c:v>
                </c:pt>
                <c:pt idx="99">
                  <c:v>-873.19159872091791</c:v>
                </c:pt>
                <c:pt idx="100">
                  <c:v>-552.82931303305918</c:v>
                </c:pt>
              </c:numCache>
            </c:numRef>
          </c:val>
          <c:smooth val="0"/>
        </c:ser>
        <c:ser>
          <c:idx val="9"/>
          <c:order val="9"/>
          <c:tx>
            <c:v>zdravotná starostlivosť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'G25'!$K$19:$K$119</c:f>
              <c:numCache>
                <c:formatCode>#,##0</c:formatCode>
                <c:ptCount val="101"/>
                <c:pt idx="0">
                  <c:v>-487.53379633500668</c:v>
                </c:pt>
                <c:pt idx="1">
                  <c:v>-465.93168507525854</c:v>
                </c:pt>
                <c:pt idx="2">
                  <c:v>-435.99437086964076</c:v>
                </c:pt>
                <c:pt idx="3">
                  <c:v>-406.38979521434163</c:v>
                </c:pt>
                <c:pt idx="4">
                  <c:v>-380.76525927500865</c:v>
                </c:pt>
                <c:pt idx="5">
                  <c:v>-359.41289180455044</c:v>
                </c:pt>
                <c:pt idx="6">
                  <c:v>-341.22849374216889</c:v>
                </c:pt>
                <c:pt idx="7">
                  <c:v>-326.19096651409876</c:v>
                </c:pt>
                <c:pt idx="8">
                  <c:v>-315.57583668388116</c:v>
                </c:pt>
                <c:pt idx="9">
                  <c:v>-310.40849577053228</c:v>
                </c:pt>
                <c:pt idx="10">
                  <c:v>-310.46727250419048</c:v>
                </c:pt>
                <c:pt idx="11">
                  <c:v>-315.42150720215363</c:v>
                </c:pt>
                <c:pt idx="12">
                  <c:v>-323.94130996559278</c:v>
                </c:pt>
                <c:pt idx="13">
                  <c:v>-333.14824957861771</c:v>
                </c:pt>
                <c:pt idx="14">
                  <c:v>-341.02874185585171</c:v>
                </c:pt>
                <c:pt idx="15">
                  <c:v>-345.90259088498181</c:v>
                </c:pt>
                <c:pt idx="16">
                  <c:v>-346.56980698389856</c:v>
                </c:pt>
                <c:pt idx="17">
                  <c:v>-342.38652676946572</c:v>
                </c:pt>
                <c:pt idx="18">
                  <c:v>-333.27151072501948</c:v>
                </c:pt>
                <c:pt idx="19">
                  <c:v>-321.63310444074915</c:v>
                </c:pt>
                <c:pt idx="20">
                  <c:v>-310.00384374829548</c:v>
                </c:pt>
                <c:pt idx="21">
                  <c:v>-302.21916114581154</c:v>
                </c:pt>
                <c:pt idx="22">
                  <c:v>-298.79128219672964</c:v>
                </c:pt>
                <c:pt idx="23">
                  <c:v>-298.71273480879</c:v>
                </c:pt>
                <c:pt idx="24">
                  <c:v>-302.59666972047438</c:v>
                </c:pt>
                <c:pt idx="25">
                  <c:v>-309.06875036069192</c:v>
                </c:pt>
                <c:pt idx="26">
                  <c:v>-318.46775091732275</c:v>
                </c:pt>
                <c:pt idx="27">
                  <c:v>-328.6160315425368</c:v>
                </c:pt>
                <c:pt idx="28">
                  <c:v>-337.69322167214386</c:v>
                </c:pt>
                <c:pt idx="29">
                  <c:v>-347.31175129946661</c:v>
                </c:pt>
                <c:pt idx="30">
                  <c:v>-356.17328083251783</c:v>
                </c:pt>
                <c:pt idx="31">
                  <c:v>-363.80851454468581</c:v>
                </c:pt>
                <c:pt idx="32">
                  <c:v>-372.07374568437154</c:v>
                </c:pt>
                <c:pt idx="33">
                  <c:v>-379.20211397674319</c:v>
                </c:pt>
                <c:pt idx="34">
                  <c:v>-386.52248851539889</c:v>
                </c:pt>
                <c:pt idx="35">
                  <c:v>-392.98522646399852</c:v>
                </c:pt>
                <c:pt idx="36">
                  <c:v>-399.84697900885584</c:v>
                </c:pt>
                <c:pt idx="37">
                  <c:v>-407.09504160789373</c:v>
                </c:pt>
                <c:pt idx="38">
                  <c:v>-414.22268341407391</c:v>
                </c:pt>
                <c:pt idx="39">
                  <c:v>-421.3513712049716</c:v>
                </c:pt>
                <c:pt idx="40">
                  <c:v>-429.53276818875736</c:v>
                </c:pt>
                <c:pt idx="41">
                  <c:v>-437.49417921410475</c:v>
                </c:pt>
                <c:pt idx="42">
                  <c:v>-447.78957878695508</c:v>
                </c:pt>
                <c:pt idx="43">
                  <c:v>-459.28213884472029</c:v>
                </c:pt>
                <c:pt idx="44">
                  <c:v>-473.44157004412801</c:v>
                </c:pt>
                <c:pt idx="45">
                  <c:v>-491.53716213999451</c:v>
                </c:pt>
                <c:pt idx="46">
                  <c:v>-514.01186688721486</c:v>
                </c:pt>
                <c:pt idx="47">
                  <c:v>-539.48035693245959</c:v>
                </c:pt>
                <c:pt idx="48">
                  <c:v>-568.90197079793984</c:v>
                </c:pt>
                <c:pt idx="49">
                  <c:v>-600.72547021059665</c:v>
                </c:pt>
                <c:pt idx="50">
                  <c:v>-635.29063489412056</c:v>
                </c:pt>
                <c:pt idx="51">
                  <c:v>-673.10308461559839</c:v>
                </c:pt>
                <c:pt idx="52">
                  <c:v>-714.33745413386498</c:v>
                </c:pt>
                <c:pt idx="53">
                  <c:v>-758.89725488875047</c:v>
                </c:pt>
                <c:pt idx="54">
                  <c:v>-806.16082386506844</c:v>
                </c:pt>
                <c:pt idx="55">
                  <c:v>-855.85000041666399</c:v>
                </c:pt>
                <c:pt idx="56">
                  <c:v>-907.07953106798698</c:v>
                </c:pt>
                <c:pt idx="57">
                  <c:v>-960.3913070054698</c:v>
                </c:pt>
                <c:pt idx="58">
                  <c:v>-1016.6659230157744</c:v>
                </c:pt>
                <c:pt idx="59">
                  <c:v>-1076.1315796443716</c:v>
                </c:pt>
                <c:pt idx="60">
                  <c:v>-1138.2101974995244</c:v>
                </c:pt>
                <c:pt idx="61">
                  <c:v>-1202.2205154011033</c:v>
                </c:pt>
                <c:pt idx="62">
                  <c:v>-1267.174144882174</c:v>
                </c:pt>
                <c:pt idx="63">
                  <c:v>-1330.7933313278959</c:v>
                </c:pt>
                <c:pt idx="64">
                  <c:v>-1391.0588770614149</c:v>
                </c:pt>
                <c:pt idx="65">
                  <c:v>-1443.8682871280914</c:v>
                </c:pt>
                <c:pt idx="66">
                  <c:v>-1492.3740957670311</c:v>
                </c:pt>
                <c:pt idx="67">
                  <c:v>-1538.0281956898111</c:v>
                </c:pt>
                <c:pt idx="68">
                  <c:v>-1582.8161352323809</c:v>
                </c:pt>
                <c:pt idx="69">
                  <c:v>-1626.8873022194741</c:v>
                </c:pt>
                <c:pt idx="70">
                  <c:v>-1670.5135503451313</c:v>
                </c:pt>
                <c:pt idx="71">
                  <c:v>-1712.6432133467945</c:v>
                </c:pt>
                <c:pt idx="72">
                  <c:v>-1749.8448031260004</c:v>
                </c:pt>
                <c:pt idx="73">
                  <c:v>-1781.0117645615999</c:v>
                </c:pt>
                <c:pt idx="74">
                  <c:v>-1804.592683871195</c:v>
                </c:pt>
                <c:pt idx="75">
                  <c:v>-1823.5414630564276</c:v>
                </c:pt>
                <c:pt idx="76">
                  <c:v>-1837.0937702449362</c:v>
                </c:pt>
                <c:pt idx="77">
                  <c:v>-1847.0816412639092</c:v>
                </c:pt>
                <c:pt idx="78">
                  <c:v>-1854.8120937773929</c:v>
                </c:pt>
                <c:pt idx="79">
                  <c:v>-1856.4972417446534</c:v>
                </c:pt>
                <c:pt idx="80">
                  <c:v>-1855.1058435744812</c:v>
                </c:pt>
                <c:pt idx="81">
                  <c:v>-1849.9273225821157</c:v>
                </c:pt>
                <c:pt idx="82">
                  <c:v>-1838.0430631923803</c:v>
                </c:pt>
                <c:pt idx="83">
                  <c:v>-1826.7436174945935</c:v>
                </c:pt>
                <c:pt idx="84">
                  <c:v>-1816.9449481415509</c:v>
                </c:pt>
                <c:pt idx="85">
                  <c:v>-1811.2197797841093</c:v>
                </c:pt>
                <c:pt idx="86">
                  <c:v>-1817.5060460683596</c:v>
                </c:pt>
                <c:pt idx="87">
                  <c:v>-1840.547319090942</c:v>
                </c:pt>
                <c:pt idx="88">
                  <c:v>-1880.7386648874785</c:v>
                </c:pt>
                <c:pt idx="89">
                  <c:v>-1933.2272440587587</c:v>
                </c:pt>
                <c:pt idx="90">
                  <c:v>-1979.1795330351579</c:v>
                </c:pt>
                <c:pt idx="91">
                  <c:v>-1995.5674996979908</c:v>
                </c:pt>
                <c:pt idx="92">
                  <c:v>-1952.8612298533947</c:v>
                </c:pt>
                <c:pt idx="93">
                  <c:v>-1848.9580531393053</c:v>
                </c:pt>
                <c:pt idx="94">
                  <c:v>-1700.8110913561534</c:v>
                </c:pt>
                <c:pt idx="95">
                  <c:v>-1543.493325829352</c:v>
                </c:pt>
                <c:pt idx="96">
                  <c:v>-1391.7136173374588</c:v>
                </c:pt>
                <c:pt idx="97">
                  <c:v>-1236.4208629252948</c:v>
                </c:pt>
                <c:pt idx="98">
                  <c:v>-1062.5470966735006</c:v>
                </c:pt>
                <c:pt idx="99">
                  <c:v>-855.69158034570955</c:v>
                </c:pt>
                <c:pt idx="100">
                  <c:v>-615.87728612761168</c:v>
                </c:pt>
              </c:numCache>
            </c:numRef>
          </c:val>
          <c:smooth val="0"/>
        </c:ser>
        <c:ser>
          <c:idx val="10"/>
          <c:order val="10"/>
          <c:spPr>
            <a:ln w="158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'G25'!$L$19:$L$119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-0.28328907780220752</c:v>
                </c:pt>
                <c:pt idx="20">
                  <c:v>-1.6926163569499078</c:v>
                </c:pt>
                <c:pt idx="21">
                  <c:v>-4.6166427179775793</c:v>
                </c:pt>
                <c:pt idx="22">
                  <c:v>-9.8032912969695509</c:v>
                </c:pt>
                <c:pt idx="23">
                  <c:v>-17.562646159855586</c:v>
                </c:pt>
                <c:pt idx="24">
                  <c:v>-28.25793540820241</c:v>
                </c:pt>
                <c:pt idx="25">
                  <c:v>-43.712614660548162</c:v>
                </c:pt>
                <c:pt idx="26">
                  <c:v>-63.128815769943415</c:v>
                </c:pt>
                <c:pt idx="27">
                  <c:v>-87.14365381102796</c:v>
                </c:pt>
                <c:pt idx="28">
                  <c:v>-111.69382169853714</c:v>
                </c:pt>
                <c:pt idx="29">
                  <c:v>-127.78400662755563</c:v>
                </c:pt>
                <c:pt idx="30">
                  <c:v>-136.55733691166554</c:v>
                </c:pt>
                <c:pt idx="31">
                  <c:v>-136.75198254874144</c:v>
                </c:pt>
                <c:pt idx="32">
                  <c:v>-130.20687817789974</c:v>
                </c:pt>
                <c:pt idx="33">
                  <c:v>-120.84806924980171</c:v>
                </c:pt>
                <c:pt idx="34">
                  <c:v>-108.31256281889577</c:v>
                </c:pt>
                <c:pt idx="35">
                  <c:v>-94.674338384360894</c:v>
                </c:pt>
                <c:pt idx="36">
                  <c:v>-79.373872458517582</c:v>
                </c:pt>
                <c:pt idx="37">
                  <c:v>-64.176800235472314</c:v>
                </c:pt>
                <c:pt idx="38">
                  <c:v>-49.616293395763229</c:v>
                </c:pt>
                <c:pt idx="39">
                  <c:v>-36.971889923065362</c:v>
                </c:pt>
                <c:pt idx="40">
                  <c:v>-27.020188202448047</c:v>
                </c:pt>
                <c:pt idx="41">
                  <c:v>-19.561422720783899</c:v>
                </c:pt>
                <c:pt idx="42">
                  <c:v>-13.366602118267787</c:v>
                </c:pt>
                <c:pt idx="43">
                  <c:v>-9.1110452722916282</c:v>
                </c:pt>
                <c:pt idx="44">
                  <c:v>-6.106236045758533</c:v>
                </c:pt>
                <c:pt idx="45">
                  <c:v>-4.061518942272877</c:v>
                </c:pt>
                <c:pt idx="46">
                  <c:v>-2.823727196898997</c:v>
                </c:pt>
                <c:pt idx="47">
                  <c:v>-2.0667748946499263</c:v>
                </c:pt>
                <c:pt idx="48">
                  <c:v>-1.6214809283889233</c:v>
                </c:pt>
                <c:pt idx="49">
                  <c:v>-1.3711341593233459</c:v>
                </c:pt>
                <c:pt idx="50">
                  <c:v>-1.1937552589419902</c:v>
                </c:pt>
                <c:pt idx="51">
                  <c:v>-1.0137563746734368</c:v>
                </c:pt>
                <c:pt idx="52">
                  <c:v>-0.88123658521059711</c:v>
                </c:pt>
                <c:pt idx="53">
                  <c:v>-0.82110328894923101</c:v>
                </c:pt>
                <c:pt idx="54">
                  <c:v>-0.76580964250118344</c:v>
                </c:pt>
                <c:pt idx="55">
                  <c:v>-0.71106089923334181</c:v>
                </c:pt>
                <c:pt idx="56">
                  <c:v>-0.6471900789826992</c:v>
                </c:pt>
                <c:pt idx="57">
                  <c:v>-0.5918941251961789</c:v>
                </c:pt>
                <c:pt idx="58">
                  <c:v>-0.52695476503835892</c:v>
                </c:pt>
                <c:pt idx="59">
                  <c:v>-0.43243373550141201</c:v>
                </c:pt>
                <c:pt idx="60">
                  <c:v>-0.30905296341825045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158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'G25'!$M$19:$M$119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-1.2488598133330313</c:v>
                </c:pt>
                <c:pt idx="18">
                  <c:v>-3.4132369951868671</c:v>
                </c:pt>
                <c:pt idx="19">
                  <c:v>-6.6253207624109676</c:v>
                </c:pt>
                <c:pt idx="20">
                  <c:v>-10.854697300368439</c:v>
                </c:pt>
                <c:pt idx="21">
                  <c:v>-15.819181480783298</c:v>
                </c:pt>
                <c:pt idx="22">
                  <c:v>-21.17300697439066</c:v>
                </c:pt>
                <c:pt idx="23">
                  <c:v>-26.604409958115117</c:v>
                </c:pt>
                <c:pt idx="24">
                  <c:v>-31.959044937272811</c:v>
                </c:pt>
                <c:pt idx="25">
                  <c:v>-37.076723958852163</c:v>
                </c:pt>
                <c:pt idx="26">
                  <c:v>-41.875592706913444</c:v>
                </c:pt>
                <c:pt idx="27">
                  <c:v>-46.143025489427366</c:v>
                </c:pt>
                <c:pt idx="28">
                  <c:v>-49.90731855423175</c:v>
                </c:pt>
                <c:pt idx="29">
                  <c:v>-52.874552381472846</c:v>
                </c:pt>
                <c:pt idx="30">
                  <c:v>-54.849432314807743</c:v>
                </c:pt>
                <c:pt idx="31">
                  <c:v>-56.303498719802377</c:v>
                </c:pt>
                <c:pt idx="32">
                  <c:v>-57.318152982056297</c:v>
                </c:pt>
                <c:pt idx="33">
                  <c:v>-58.151866199565156</c:v>
                </c:pt>
                <c:pt idx="34">
                  <c:v>-59.42617859929836</c:v>
                </c:pt>
                <c:pt idx="35">
                  <c:v>-60.919551939661972</c:v>
                </c:pt>
                <c:pt idx="36">
                  <c:v>-62.757291074140291</c:v>
                </c:pt>
                <c:pt idx="37">
                  <c:v>-64.778984069548216</c:v>
                </c:pt>
                <c:pt idx="38">
                  <c:v>-67.058140962773635</c:v>
                </c:pt>
                <c:pt idx="39">
                  <c:v>-69.496081645883663</c:v>
                </c:pt>
                <c:pt idx="40">
                  <c:v>-71.865710300560508</c:v>
                </c:pt>
                <c:pt idx="41">
                  <c:v>-74.141483277515533</c:v>
                </c:pt>
                <c:pt idx="42">
                  <c:v>-76.523326326558603</c:v>
                </c:pt>
                <c:pt idx="43">
                  <c:v>-78.861056035163998</c:v>
                </c:pt>
                <c:pt idx="44">
                  <c:v>-81.312120916691512</c:v>
                </c:pt>
                <c:pt idx="45">
                  <c:v>-83.808332477314579</c:v>
                </c:pt>
                <c:pt idx="46">
                  <c:v>-86.670034344266838</c:v>
                </c:pt>
                <c:pt idx="47">
                  <c:v>-90.22985545337427</c:v>
                </c:pt>
                <c:pt idx="48">
                  <c:v>-94.498005418720766</c:v>
                </c:pt>
                <c:pt idx="49">
                  <c:v>-99.307392576932699</c:v>
                </c:pt>
                <c:pt idx="50">
                  <c:v>-104.55193072163955</c:v>
                </c:pt>
                <c:pt idx="51">
                  <c:v>-109.98807849021556</c:v>
                </c:pt>
                <c:pt idx="52">
                  <c:v>-115.71895497056892</c:v>
                </c:pt>
                <c:pt idx="53">
                  <c:v>-121.59097218944068</c:v>
                </c:pt>
                <c:pt idx="54">
                  <c:v>-127.1746121337131</c:v>
                </c:pt>
                <c:pt idx="55">
                  <c:v>-131.83256462044912</c:v>
                </c:pt>
                <c:pt idx="56">
                  <c:v>-134.60128271225361</c:v>
                </c:pt>
                <c:pt idx="57">
                  <c:v>-133.93788429272402</c:v>
                </c:pt>
                <c:pt idx="58">
                  <c:v>-128.74923670240284</c:v>
                </c:pt>
                <c:pt idx="59">
                  <c:v>-118.14306888682782</c:v>
                </c:pt>
                <c:pt idx="60">
                  <c:v>-102.40537095016784</c:v>
                </c:pt>
                <c:pt idx="61">
                  <c:v>-83.18185025604609</c:v>
                </c:pt>
                <c:pt idx="62">
                  <c:v>-63.317470091570414</c:v>
                </c:pt>
                <c:pt idx="63">
                  <c:v>-45.64487748701108</c:v>
                </c:pt>
                <c:pt idx="64">
                  <c:v>-31.336019443944874</c:v>
                </c:pt>
                <c:pt idx="65">
                  <c:v>-20.605080810420759</c:v>
                </c:pt>
                <c:pt idx="66">
                  <c:v>-13.303576176125649</c:v>
                </c:pt>
                <c:pt idx="67">
                  <c:v>-8.4747554359240613</c:v>
                </c:pt>
                <c:pt idx="68">
                  <c:v>-5.5771424097731463</c:v>
                </c:pt>
                <c:pt idx="69">
                  <c:v>-3.9163241874243044</c:v>
                </c:pt>
                <c:pt idx="70">
                  <c:v>-3.0212971394770762</c:v>
                </c:pt>
                <c:pt idx="71">
                  <c:v>-2.5576540161408685</c:v>
                </c:pt>
                <c:pt idx="72">
                  <c:v>-2.3029735561127156</c:v>
                </c:pt>
                <c:pt idx="73">
                  <c:v>-2.1287222298642687</c:v>
                </c:pt>
                <c:pt idx="74">
                  <c:v>-1.9710951914583488</c:v>
                </c:pt>
                <c:pt idx="75">
                  <c:v>-1.8117475998031241</c:v>
                </c:pt>
                <c:pt idx="76">
                  <c:v>-1.6427066239546364</c:v>
                </c:pt>
                <c:pt idx="77">
                  <c:v>-1.455414663301609</c:v>
                </c:pt>
                <c:pt idx="78">
                  <c:v>-1.2451401674818563</c:v>
                </c:pt>
                <c:pt idx="79">
                  <c:v>-1.0291956494285368</c:v>
                </c:pt>
                <c:pt idx="80">
                  <c:v>-0.82392151072412512</c:v>
                </c:pt>
                <c:pt idx="81">
                  <c:v>-0.45533798211570048</c:v>
                </c:pt>
                <c:pt idx="82">
                  <c:v>-0.33972217937287735</c:v>
                </c:pt>
                <c:pt idx="83">
                  <c:v>-0.25188232319842535</c:v>
                </c:pt>
                <c:pt idx="84">
                  <c:v>-0.1831271642770432</c:v>
                </c:pt>
                <c:pt idx="85">
                  <c:v>-0.13484465155667655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158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'G25'!$N$19:$N$119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-1.0324082593537196</c:v>
                </c:pt>
                <c:pt idx="21">
                  <c:v>-5.2374772355153274</c:v>
                </c:pt>
                <c:pt idx="22">
                  <c:v>-12.797791727816165</c:v>
                </c:pt>
                <c:pt idx="23">
                  <c:v>-22.346027956042615</c:v>
                </c:pt>
                <c:pt idx="24">
                  <c:v>-31.435438269294472</c:v>
                </c:pt>
                <c:pt idx="25">
                  <c:v>-38.924075569906321</c:v>
                </c:pt>
                <c:pt idx="26">
                  <c:v>-45.633265985559866</c:v>
                </c:pt>
                <c:pt idx="27">
                  <c:v>-52.130902759188928</c:v>
                </c:pt>
                <c:pt idx="28">
                  <c:v>-57.808758690029201</c:v>
                </c:pt>
                <c:pt idx="29">
                  <c:v>-61.386102082587058</c:v>
                </c:pt>
                <c:pt idx="30">
                  <c:v>-62.886684500518186</c:v>
                </c:pt>
                <c:pt idx="31">
                  <c:v>-63.485232908261182</c:v>
                </c:pt>
                <c:pt idx="32">
                  <c:v>-63.035458780181393</c:v>
                </c:pt>
                <c:pt idx="33">
                  <c:v>-62.488237247253146</c:v>
                </c:pt>
                <c:pt idx="34">
                  <c:v>-62.577854116659211</c:v>
                </c:pt>
                <c:pt idx="35">
                  <c:v>-61.665051504969945</c:v>
                </c:pt>
                <c:pt idx="36">
                  <c:v>-60.963759014055711</c:v>
                </c:pt>
                <c:pt idx="37">
                  <c:v>-60.624018361626028</c:v>
                </c:pt>
                <c:pt idx="38">
                  <c:v>-59.643007153203534</c:v>
                </c:pt>
                <c:pt idx="39">
                  <c:v>-59.467801740225504</c:v>
                </c:pt>
                <c:pt idx="40">
                  <c:v>-59.498626806825285</c:v>
                </c:pt>
                <c:pt idx="41">
                  <c:v>-58.689121768605332</c:v>
                </c:pt>
                <c:pt idx="42">
                  <c:v>-57.559355960916655</c:v>
                </c:pt>
                <c:pt idx="43">
                  <c:v>-56.734328728936426</c:v>
                </c:pt>
                <c:pt idx="44">
                  <c:v>-55.957604905930921</c:v>
                </c:pt>
                <c:pt idx="45">
                  <c:v>-54.631659067698131</c:v>
                </c:pt>
                <c:pt idx="46">
                  <c:v>-52.962524753679453</c:v>
                </c:pt>
                <c:pt idx="47">
                  <c:v>-51.964328224621759</c:v>
                </c:pt>
                <c:pt idx="48">
                  <c:v>-51.516732637813398</c:v>
                </c:pt>
                <c:pt idx="49">
                  <c:v>-51.991920147402276</c:v>
                </c:pt>
                <c:pt idx="50">
                  <c:v>-52.580192238170895</c:v>
                </c:pt>
                <c:pt idx="51">
                  <c:v>-52.503383887040357</c:v>
                </c:pt>
                <c:pt idx="52">
                  <c:v>-53.005311925536382</c:v>
                </c:pt>
                <c:pt idx="53">
                  <c:v>-53.015715329265042</c:v>
                </c:pt>
                <c:pt idx="54">
                  <c:v>-52.956254828050099</c:v>
                </c:pt>
                <c:pt idx="55">
                  <c:v>-53.763447190969821</c:v>
                </c:pt>
                <c:pt idx="56">
                  <c:v>-55.723436812958781</c:v>
                </c:pt>
                <c:pt idx="57">
                  <c:v>-58.73663319003915</c:v>
                </c:pt>
                <c:pt idx="58">
                  <c:v>-60.249999055086896</c:v>
                </c:pt>
                <c:pt idx="59">
                  <c:v>-57.357728028751154</c:v>
                </c:pt>
                <c:pt idx="60">
                  <c:v>-50.492630124417701</c:v>
                </c:pt>
                <c:pt idx="61">
                  <c:v>-38.05732058561793</c:v>
                </c:pt>
                <c:pt idx="62">
                  <c:v>-21.498642325899965</c:v>
                </c:pt>
                <c:pt idx="63">
                  <c:v>-7.9305669385108164</c:v>
                </c:pt>
                <c:pt idx="64">
                  <c:v>-1.1474116578393865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výdavky na vzdelávanie</c:v>
          </c:tx>
          <c:spPr>
            <a:ln w="158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'G25'!$O$19:$O$119</c:f>
              <c:numCache>
                <c:formatCode>#,##0</c:formatCode>
                <c:ptCount val="101"/>
                <c:pt idx="0">
                  <c:v>0</c:v>
                </c:pt>
                <c:pt idx="1">
                  <c:v>-120.26340253121961</c:v>
                </c:pt>
                <c:pt idx="2">
                  <c:v>-522.02904808518053</c:v>
                </c:pt>
                <c:pt idx="3">
                  <c:v>-1085.0309893586946</c:v>
                </c:pt>
                <c:pt idx="4">
                  <c:v>-1538.4146323749226</c:v>
                </c:pt>
                <c:pt idx="5">
                  <c:v>-1928.8753713121803</c:v>
                </c:pt>
                <c:pt idx="6">
                  <c:v>-2339.1954033898155</c:v>
                </c:pt>
                <c:pt idx="7">
                  <c:v>-2654.8724323391225</c:v>
                </c:pt>
                <c:pt idx="8">
                  <c:v>-2761.5632327790977</c:v>
                </c:pt>
                <c:pt idx="9">
                  <c:v>-2698.8196064706258</c:v>
                </c:pt>
                <c:pt idx="10">
                  <c:v>-2547.8428119889704</c:v>
                </c:pt>
                <c:pt idx="11">
                  <c:v>-2431.4791051722132</c:v>
                </c:pt>
                <c:pt idx="12">
                  <c:v>-2381.4969015155498</c:v>
                </c:pt>
                <c:pt idx="13">
                  <c:v>-2385.1476706437952</c:v>
                </c:pt>
                <c:pt idx="14">
                  <c:v>-2431.378916116621</c:v>
                </c:pt>
                <c:pt idx="15">
                  <c:v>-2494.0059245654506</c:v>
                </c:pt>
                <c:pt idx="16">
                  <c:v>-2482.9252380441535</c:v>
                </c:pt>
                <c:pt idx="17">
                  <c:v>-2393.5970534723715</c:v>
                </c:pt>
                <c:pt idx="18">
                  <c:v>-2211.3580274984779</c:v>
                </c:pt>
                <c:pt idx="19">
                  <c:v>-1887.8490887287187</c:v>
                </c:pt>
                <c:pt idx="20">
                  <c:v>-1563.4523841492601</c:v>
                </c:pt>
                <c:pt idx="21">
                  <c:v>-1330.6587803482257</c:v>
                </c:pt>
                <c:pt idx="22">
                  <c:v>-1149.7706675260049</c:v>
                </c:pt>
                <c:pt idx="23">
                  <c:v>-957.96492720411334</c:v>
                </c:pt>
                <c:pt idx="24">
                  <c:v>-709.27200905019652</c:v>
                </c:pt>
                <c:pt idx="25">
                  <c:v>-481.17846067055649</c:v>
                </c:pt>
                <c:pt idx="26">
                  <c:v>-323.82770840404385</c:v>
                </c:pt>
                <c:pt idx="27">
                  <c:v>-229.90845440755533</c:v>
                </c:pt>
                <c:pt idx="28">
                  <c:v>-176.56155329797321</c:v>
                </c:pt>
                <c:pt idx="29">
                  <c:v>-145.6169294250507</c:v>
                </c:pt>
                <c:pt idx="30">
                  <c:v>-127.27142339467706</c:v>
                </c:pt>
                <c:pt idx="31">
                  <c:v>-119.74562018107564</c:v>
                </c:pt>
                <c:pt idx="32">
                  <c:v>-118.14605094755763</c:v>
                </c:pt>
                <c:pt idx="33">
                  <c:v>-117.78838553682783</c:v>
                </c:pt>
                <c:pt idx="34">
                  <c:v>-114.8380448896951</c:v>
                </c:pt>
                <c:pt idx="35">
                  <c:v>-109.01854295800175</c:v>
                </c:pt>
                <c:pt idx="36">
                  <c:v>-107.34580577494627</c:v>
                </c:pt>
                <c:pt idx="37">
                  <c:v>-110.28458921235037</c:v>
                </c:pt>
                <c:pt idx="38">
                  <c:v>-117.27421894953119</c:v>
                </c:pt>
                <c:pt idx="39">
                  <c:v>-126.56206733880585</c:v>
                </c:pt>
                <c:pt idx="40">
                  <c:v>-137.16451950397206</c:v>
                </c:pt>
                <c:pt idx="41">
                  <c:v>-145.19891513037638</c:v>
                </c:pt>
                <c:pt idx="42">
                  <c:v>-146.88382367355661</c:v>
                </c:pt>
                <c:pt idx="43">
                  <c:v>-134.12547039227061</c:v>
                </c:pt>
                <c:pt idx="44">
                  <c:v>-99.123813844355666</c:v>
                </c:pt>
                <c:pt idx="45">
                  <c:v>-43.149807817192816</c:v>
                </c:pt>
                <c:pt idx="46">
                  <c:v>-9.6121112042131109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95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'G25'!$P$19:$P$119</c:f>
              <c:numCache>
                <c:formatCode>#,##0</c:formatCode>
                <c:ptCount val="101"/>
                <c:pt idx="0">
                  <c:v>-2534.1745481474582</c:v>
                </c:pt>
                <c:pt idx="1">
                  <c:v>-2534.1745481474582</c:v>
                </c:pt>
                <c:pt idx="2">
                  <c:v>-2534.1745481474577</c:v>
                </c:pt>
                <c:pt idx="3">
                  <c:v>-2534.1745481474586</c:v>
                </c:pt>
                <c:pt idx="4">
                  <c:v>-2534.1745481474582</c:v>
                </c:pt>
                <c:pt idx="5">
                  <c:v>-2534.1745481474582</c:v>
                </c:pt>
                <c:pt idx="6">
                  <c:v>-2534.1745481474582</c:v>
                </c:pt>
                <c:pt idx="7">
                  <c:v>-2534.1745481474586</c:v>
                </c:pt>
                <c:pt idx="8">
                  <c:v>-2534.1745481474582</c:v>
                </c:pt>
                <c:pt idx="9">
                  <c:v>-2534.1745481474577</c:v>
                </c:pt>
                <c:pt idx="10">
                  <c:v>-2534.1745481474577</c:v>
                </c:pt>
                <c:pt idx="11">
                  <c:v>-2534.1745481474582</c:v>
                </c:pt>
                <c:pt idx="12">
                  <c:v>-2534.1745481474582</c:v>
                </c:pt>
                <c:pt idx="13">
                  <c:v>-2534.1745481474577</c:v>
                </c:pt>
                <c:pt idx="14">
                  <c:v>-2534.1745481474582</c:v>
                </c:pt>
                <c:pt idx="15">
                  <c:v>-2534.1745481474582</c:v>
                </c:pt>
                <c:pt idx="16">
                  <c:v>-2534.1745481474586</c:v>
                </c:pt>
                <c:pt idx="17">
                  <c:v>-2534.1745481474582</c:v>
                </c:pt>
                <c:pt idx="18">
                  <c:v>-2534.1745481474591</c:v>
                </c:pt>
                <c:pt idx="19">
                  <c:v>-2534.1745481474582</c:v>
                </c:pt>
                <c:pt idx="20">
                  <c:v>-2534.1745481474586</c:v>
                </c:pt>
                <c:pt idx="21">
                  <c:v>-2534.1745481474582</c:v>
                </c:pt>
                <c:pt idx="22">
                  <c:v>-2534.1745481474577</c:v>
                </c:pt>
                <c:pt idx="23">
                  <c:v>-2534.1745481474577</c:v>
                </c:pt>
                <c:pt idx="24">
                  <c:v>-2534.1745481474582</c:v>
                </c:pt>
                <c:pt idx="25">
                  <c:v>-2534.1745481474582</c:v>
                </c:pt>
                <c:pt idx="26">
                  <c:v>-2534.1745481474582</c:v>
                </c:pt>
                <c:pt idx="27">
                  <c:v>-2534.1745481474577</c:v>
                </c:pt>
                <c:pt idx="28">
                  <c:v>-2534.1745481474582</c:v>
                </c:pt>
                <c:pt idx="29">
                  <c:v>-2534.1745481474582</c:v>
                </c:pt>
                <c:pt idx="30">
                  <c:v>-2534.1745481474582</c:v>
                </c:pt>
                <c:pt idx="31">
                  <c:v>-2534.1745481474572</c:v>
                </c:pt>
                <c:pt idx="32">
                  <c:v>-2534.1745481474577</c:v>
                </c:pt>
                <c:pt idx="33">
                  <c:v>-2534.1745481474582</c:v>
                </c:pt>
                <c:pt idx="34">
                  <c:v>-2534.1745481474582</c:v>
                </c:pt>
                <c:pt idx="35">
                  <c:v>-2534.1745481474577</c:v>
                </c:pt>
                <c:pt idx="36">
                  <c:v>-2534.1745481474577</c:v>
                </c:pt>
                <c:pt idx="37">
                  <c:v>-2534.1745481474582</c:v>
                </c:pt>
                <c:pt idx="38">
                  <c:v>-2534.1745481474577</c:v>
                </c:pt>
                <c:pt idx="39">
                  <c:v>-2534.1745481474582</c:v>
                </c:pt>
                <c:pt idx="40">
                  <c:v>-2534.1745481474586</c:v>
                </c:pt>
                <c:pt idx="41">
                  <c:v>-2534.1745481474577</c:v>
                </c:pt>
                <c:pt idx="42">
                  <c:v>-2534.1745481474582</c:v>
                </c:pt>
                <c:pt idx="43">
                  <c:v>-2534.1745481474582</c:v>
                </c:pt>
                <c:pt idx="44">
                  <c:v>-2534.1745481474582</c:v>
                </c:pt>
                <c:pt idx="45">
                  <c:v>-2534.1745481474582</c:v>
                </c:pt>
                <c:pt idx="46">
                  <c:v>-2534.1745481474586</c:v>
                </c:pt>
                <c:pt idx="47">
                  <c:v>-2534.1745481474577</c:v>
                </c:pt>
                <c:pt idx="48">
                  <c:v>-2534.1745481474582</c:v>
                </c:pt>
                <c:pt idx="49">
                  <c:v>-2534.1745481474582</c:v>
                </c:pt>
                <c:pt idx="50">
                  <c:v>-2534.1745481474577</c:v>
                </c:pt>
                <c:pt idx="51">
                  <c:v>-2534.1745481474582</c:v>
                </c:pt>
                <c:pt idx="52">
                  <c:v>-2534.1745481474582</c:v>
                </c:pt>
                <c:pt idx="53">
                  <c:v>-2534.1745481474582</c:v>
                </c:pt>
                <c:pt idx="54">
                  <c:v>-2534.1745481474582</c:v>
                </c:pt>
                <c:pt idx="55">
                  <c:v>-2534.1745481474582</c:v>
                </c:pt>
                <c:pt idx="56">
                  <c:v>-2534.1745481474582</c:v>
                </c:pt>
                <c:pt idx="57">
                  <c:v>-2534.1745481474577</c:v>
                </c:pt>
                <c:pt idx="58">
                  <c:v>-2534.1745481474582</c:v>
                </c:pt>
                <c:pt idx="59">
                  <c:v>-2534.1745481474586</c:v>
                </c:pt>
                <c:pt idx="60">
                  <c:v>-2534.1745481474582</c:v>
                </c:pt>
                <c:pt idx="61">
                  <c:v>-2534.1745481474582</c:v>
                </c:pt>
                <c:pt idx="62">
                  <c:v>-2534.1745481474582</c:v>
                </c:pt>
                <c:pt idx="63">
                  <c:v>-2534.1745481474577</c:v>
                </c:pt>
                <c:pt idx="64">
                  <c:v>-2534.1745481474582</c:v>
                </c:pt>
                <c:pt idx="65">
                  <c:v>-2534.1745481474582</c:v>
                </c:pt>
                <c:pt idx="66">
                  <c:v>-2534.1745481474577</c:v>
                </c:pt>
                <c:pt idx="67">
                  <c:v>-2534.1745481474582</c:v>
                </c:pt>
                <c:pt idx="68">
                  <c:v>-2534.1745481474586</c:v>
                </c:pt>
                <c:pt idx="69">
                  <c:v>-2534.1745481474577</c:v>
                </c:pt>
                <c:pt idx="70">
                  <c:v>-2534.1745481474577</c:v>
                </c:pt>
                <c:pt idx="71">
                  <c:v>-2534.1745481474586</c:v>
                </c:pt>
                <c:pt idx="72">
                  <c:v>-2534.1745481474582</c:v>
                </c:pt>
                <c:pt idx="73">
                  <c:v>-2534.1745481474582</c:v>
                </c:pt>
                <c:pt idx="74">
                  <c:v>-2534.1745481474582</c:v>
                </c:pt>
                <c:pt idx="75">
                  <c:v>-2534.1745481474582</c:v>
                </c:pt>
                <c:pt idx="76">
                  <c:v>-2534.1745481474582</c:v>
                </c:pt>
                <c:pt idx="77">
                  <c:v>-2534.1745481474577</c:v>
                </c:pt>
                <c:pt idx="78">
                  <c:v>-2534.1745481474582</c:v>
                </c:pt>
                <c:pt idx="79">
                  <c:v>-2534.1745481474582</c:v>
                </c:pt>
                <c:pt idx="80">
                  <c:v>-2534.1745481474577</c:v>
                </c:pt>
                <c:pt idx="81">
                  <c:v>-2534.1745481474582</c:v>
                </c:pt>
                <c:pt idx="82">
                  <c:v>-2534.1745481474582</c:v>
                </c:pt>
                <c:pt idx="83">
                  <c:v>-2534.1745481474582</c:v>
                </c:pt>
                <c:pt idx="84">
                  <c:v>-2534.1745481474582</c:v>
                </c:pt>
                <c:pt idx="85">
                  <c:v>-2534.1745481474582</c:v>
                </c:pt>
                <c:pt idx="86">
                  <c:v>-2534.1745481474582</c:v>
                </c:pt>
                <c:pt idx="87">
                  <c:v>-2534.1745481474582</c:v>
                </c:pt>
                <c:pt idx="88">
                  <c:v>-2534.1745481474582</c:v>
                </c:pt>
                <c:pt idx="89">
                  <c:v>-2534.1745481474582</c:v>
                </c:pt>
                <c:pt idx="90">
                  <c:v>-2534.1745481474577</c:v>
                </c:pt>
                <c:pt idx="91">
                  <c:v>-2534.1745481474577</c:v>
                </c:pt>
                <c:pt idx="92">
                  <c:v>-2534.1745481474582</c:v>
                </c:pt>
                <c:pt idx="93">
                  <c:v>-2534.1745481474582</c:v>
                </c:pt>
                <c:pt idx="94">
                  <c:v>-2534.1745481474577</c:v>
                </c:pt>
                <c:pt idx="95">
                  <c:v>-2534.1745481474582</c:v>
                </c:pt>
                <c:pt idx="96">
                  <c:v>-2534.1745481474577</c:v>
                </c:pt>
                <c:pt idx="97">
                  <c:v>-2534.1745481474582</c:v>
                </c:pt>
                <c:pt idx="98">
                  <c:v>-2534.1745481474582</c:v>
                </c:pt>
                <c:pt idx="99">
                  <c:v>-2534.1745481474582</c:v>
                </c:pt>
                <c:pt idx="100">
                  <c:v>-2534.1745481474582</c:v>
                </c:pt>
              </c:numCache>
            </c:numRef>
          </c:val>
          <c:smooth val="0"/>
        </c:ser>
        <c:ser>
          <c:idx val="15"/>
          <c:order val="15"/>
          <c:spPr>
            <a:ln w="158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'G25'!$Q$19:$Q$119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0.52846476758992655</c:v>
                </c:pt>
                <c:pt idx="19">
                  <c:v>9.1456450845726014</c:v>
                </c:pt>
                <c:pt idx="20">
                  <c:v>28.297450680702724</c:v>
                </c:pt>
                <c:pt idx="21">
                  <c:v>55.797337033988093</c:v>
                </c:pt>
                <c:pt idx="22">
                  <c:v>88.43095422262985</c:v>
                </c:pt>
                <c:pt idx="23">
                  <c:v>126.78851963380473</c:v>
                </c:pt>
                <c:pt idx="24">
                  <c:v>178.19623933979457</c:v>
                </c:pt>
                <c:pt idx="25">
                  <c:v>247.16936235835448</c:v>
                </c:pt>
                <c:pt idx="26">
                  <c:v>320.38308048749354</c:v>
                </c:pt>
                <c:pt idx="27">
                  <c:v>385.90154989788959</c:v>
                </c:pt>
                <c:pt idx="28">
                  <c:v>441.23244762826164</c:v>
                </c:pt>
                <c:pt idx="29">
                  <c:v>486.46504611917294</c:v>
                </c:pt>
                <c:pt idx="30">
                  <c:v>519.74810864806568</c:v>
                </c:pt>
                <c:pt idx="31">
                  <c:v>543.03401759856172</c:v>
                </c:pt>
                <c:pt idx="32">
                  <c:v>559.44721999946273</c:v>
                </c:pt>
                <c:pt idx="33">
                  <c:v>581.60383894606889</c:v>
                </c:pt>
                <c:pt idx="34">
                  <c:v>618.40005392933983</c:v>
                </c:pt>
                <c:pt idx="35">
                  <c:v>651.72156225902268</c:v>
                </c:pt>
                <c:pt idx="36">
                  <c:v>681.01638798718591</c:v>
                </c:pt>
                <c:pt idx="37">
                  <c:v>707.63198980507161</c:v>
                </c:pt>
                <c:pt idx="38">
                  <c:v>728.37051262031457</c:v>
                </c:pt>
                <c:pt idx="39">
                  <c:v>751.84800401625796</c:v>
                </c:pt>
                <c:pt idx="40">
                  <c:v>768.03672011433298</c:v>
                </c:pt>
                <c:pt idx="41">
                  <c:v>782.27966143077481</c:v>
                </c:pt>
                <c:pt idx="42">
                  <c:v>783.97521423338196</c:v>
                </c:pt>
                <c:pt idx="43">
                  <c:v>771.55321794071756</c:v>
                </c:pt>
                <c:pt idx="44">
                  <c:v>754.31955282456215</c:v>
                </c:pt>
                <c:pt idx="45">
                  <c:v>724.02184434659557</c:v>
                </c:pt>
                <c:pt idx="46">
                  <c:v>694.60763575304702</c:v>
                </c:pt>
                <c:pt idx="47">
                  <c:v>679.86697966256384</c:v>
                </c:pt>
                <c:pt idx="48">
                  <c:v>675.51084113527304</c:v>
                </c:pt>
                <c:pt idx="49">
                  <c:v>685.47510411324595</c:v>
                </c:pt>
                <c:pt idx="50">
                  <c:v>689.35482670316446</c:v>
                </c:pt>
                <c:pt idx="51">
                  <c:v>671.21801820070766</c:v>
                </c:pt>
                <c:pt idx="52">
                  <c:v>656.00590978532716</c:v>
                </c:pt>
                <c:pt idx="53">
                  <c:v>639.27716213301846</c:v>
                </c:pt>
                <c:pt idx="54">
                  <c:v>616.72492960065699</c:v>
                </c:pt>
                <c:pt idx="55">
                  <c:v>602.88863719136316</c:v>
                </c:pt>
                <c:pt idx="56">
                  <c:v>599.33011152427707</c:v>
                </c:pt>
                <c:pt idx="57">
                  <c:v>592.86623123846744</c:v>
                </c:pt>
                <c:pt idx="58">
                  <c:v>574.02986095317169</c:v>
                </c:pt>
                <c:pt idx="59">
                  <c:v>524.27606687478146</c:v>
                </c:pt>
                <c:pt idx="60">
                  <c:v>451.37396289440102</c:v>
                </c:pt>
                <c:pt idx="61">
                  <c:v>362.87469125052417</c:v>
                </c:pt>
                <c:pt idx="62">
                  <c:v>267.72777797277445</c:v>
                </c:pt>
                <c:pt idx="63">
                  <c:v>184.91460990580447</c:v>
                </c:pt>
                <c:pt idx="64">
                  <c:v>128.79619929438894</c:v>
                </c:pt>
                <c:pt idx="65">
                  <c:v>96.451783802262014</c:v>
                </c:pt>
                <c:pt idx="66">
                  <c:v>76.629713363502162</c:v>
                </c:pt>
                <c:pt idx="67">
                  <c:v>60.253346134446446</c:v>
                </c:pt>
                <c:pt idx="68">
                  <c:v>45.542545782001703</c:v>
                </c:pt>
                <c:pt idx="69">
                  <c:v>36.38794342784351</c:v>
                </c:pt>
                <c:pt idx="70">
                  <c:v>31.35043043260962</c:v>
                </c:pt>
                <c:pt idx="71">
                  <c:v>24.521423904058356</c:v>
                </c:pt>
                <c:pt idx="72">
                  <c:v>19.236472012468159</c:v>
                </c:pt>
                <c:pt idx="73">
                  <c:v>14.807198213063641</c:v>
                </c:pt>
                <c:pt idx="74">
                  <c:v>10.992126936691577</c:v>
                </c:pt>
                <c:pt idx="75">
                  <c:v>8.3055060794979774</c:v>
                </c:pt>
                <c:pt idx="76">
                  <c:v>6.0867681739748454</c:v>
                </c:pt>
                <c:pt idx="77">
                  <c:v>4.5761690664759138</c:v>
                </c:pt>
                <c:pt idx="78">
                  <c:v>3.316964187534384</c:v>
                </c:pt>
                <c:pt idx="79">
                  <c:v>2.6566757226587168</c:v>
                </c:pt>
                <c:pt idx="80">
                  <c:v>2.479683011080708</c:v>
                </c:pt>
                <c:pt idx="81">
                  <c:v>2.1330437914088054</c:v>
                </c:pt>
                <c:pt idx="82">
                  <c:v>1.5137780742526468</c:v>
                </c:pt>
                <c:pt idx="83">
                  <c:v>1.1042134480839054</c:v>
                </c:pt>
                <c:pt idx="84">
                  <c:v>0.76278375933572695</c:v>
                </c:pt>
                <c:pt idx="85">
                  <c:v>0.48076351129128442</c:v>
                </c:pt>
                <c:pt idx="86">
                  <c:v>0.35985982539560429</c:v>
                </c:pt>
                <c:pt idx="87">
                  <c:v>0.21741442283360768</c:v>
                </c:pt>
                <c:pt idx="88">
                  <c:v>0.14177759305087898</c:v>
                </c:pt>
                <c:pt idx="89">
                  <c:v>0.11600940855539262</c:v>
                </c:pt>
                <c:pt idx="90">
                  <c:v>0.10181511934493923</c:v>
                </c:pt>
                <c:pt idx="91">
                  <c:v>7.6517711358094972E-2</c:v>
                </c:pt>
                <c:pt idx="92">
                  <c:v>6.0321589816898315E-2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158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'G25'!$R$19:$R$119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4.1239519057850114</c:v>
                </c:pt>
                <c:pt idx="19">
                  <c:v>15.274402145033941</c:v>
                </c:pt>
                <c:pt idx="20">
                  <c:v>33.989268762402354</c:v>
                </c:pt>
                <c:pt idx="21">
                  <c:v>60.327244064172753</c:v>
                </c:pt>
                <c:pt idx="22">
                  <c:v>94.530847899297157</c:v>
                </c:pt>
                <c:pt idx="23">
                  <c:v>136.35058565450751</c:v>
                </c:pt>
                <c:pt idx="24">
                  <c:v>185.4154990354032</c:v>
                </c:pt>
                <c:pt idx="25">
                  <c:v>240.20056228152737</c:v>
                </c:pt>
                <c:pt idx="26">
                  <c:v>296.84302046089266</c:v>
                </c:pt>
                <c:pt idx="27">
                  <c:v>352.55965849544395</c:v>
                </c:pt>
                <c:pt idx="28">
                  <c:v>402.36301456871826</c:v>
                </c:pt>
                <c:pt idx="29">
                  <c:v>445.68227776888222</c:v>
                </c:pt>
                <c:pt idx="30">
                  <c:v>484.15655286688281</c:v>
                </c:pt>
                <c:pt idx="31">
                  <c:v>516.12879974053237</c:v>
                </c:pt>
                <c:pt idx="32">
                  <c:v>545.23963426872876</c:v>
                </c:pt>
                <c:pt idx="33">
                  <c:v>570.86760210582997</c:v>
                </c:pt>
                <c:pt idx="34">
                  <c:v>597.39181663112231</c:v>
                </c:pt>
                <c:pt idx="35">
                  <c:v>626.26343938479511</c:v>
                </c:pt>
                <c:pt idx="36">
                  <c:v>651.57655955908206</c:v>
                </c:pt>
                <c:pt idx="37">
                  <c:v>675.18573422986083</c:v>
                </c:pt>
                <c:pt idx="38">
                  <c:v>697.66466327914839</c:v>
                </c:pt>
                <c:pt idx="39">
                  <c:v>713.82599710702061</c:v>
                </c:pt>
                <c:pt idx="40">
                  <c:v>726.61724614425714</c:v>
                </c:pt>
                <c:pt idx="41">
                  <c:v>732.29686165975852</c:v>
                </c:pt>
                <c:pt idx="42">
                  <c:v>732.58718267628376</c:v>
                </c:pt>
                <c:pt idx="43">
                  <c:v>725.19251462786281</c:v>
                </c:pt>
                <c:pt idx="44">
                  <c:v>712.42196287593083</c:v>
                </c:pt>
                <c:pt idx="45">
                  <c:v>697.06743101230109</c:v>
                </c:pt>
                <c:pt idx="46">
                  <c:v>681.85552691176326</c:v>
                </c:pt>
                <c:pt idx="47">
                  <c:v>667.43376198679493</c:v>
                </c:pt>
                <c:pt idx="48">
                  <c:v>658.89991612901179</c:v>
                </c:pt>
                <c:pt idx="49">
                  <c:v>650.78138781585494</c:v>
                </c:pt>
                <c:pt idx="50">
                  <c:v>644.62385042623305</c:v>
                </c:pt>
                <c:pt idx="51">
                  <c:v>636.85667089948276</c:v>
                </c:pt>
                <c:pt idx="52">
                  <c:v>627.72339625475468</c:v>
                </c:pt>
                <c:pt idx="53">
                  <c:v>616.12041032047046</c:v>
                </c:pt>
                <c:pt idx="54">
                  <c:v>604.33426174129954</c:v>
                </c:pt>
                <c:pt idx="55">
                  <c:v>589.21872905661223</c:v>
                </c:pt>
                <c:pt idx="56">
                  <c:v>571.74225541151065</c:v>
                </c:pt>
                <c:pt idx="57">
                  <c:v>547.62851638927771</c:v>
                </c:pt>
                <c:pt idx="58">
                  <c:v>513.28169676167647</c:v>
                </c:pt>
                <c:pt idx="59">
                  <c:v>465.8940567578976</c:v>
                </c:pt>
                <c:pt idx="60">
                  <c:v>406.4890132382543</c:v>
                </c:pt>
                <c:pt idx="61">
                  <c:v>340.86230995461176</c:v>
                </c:pt>
                <c:pt idx="62">
                  <c:v>271.43263978440967</c:v>
                </c:pt>
                <c:pt idx="63">
                  <c:v>207.80025244312247</c:v>
                </c:pt>
                <c:pt idx="64">
                  <c:v>154.03632229087631</c:v>
                </c:pt>
                <c:pt idx="65">
                  <c:v>111.69567420336989</c:v>
                </c:pt>
                <c:pt idx="66">
                  <c:v>79.821084774476972</c:v>
                </c:pt>
                <c:pt idx="67">
                  <c:v>56.796222789756904</c:v>
                </c:pt>
                <c:pt idx="68">
                  <c:v>41.053173173913244</c:v>
                </c:pt>
                <c:pt idx="69">
                  <c:v>30.565383132788348</c:v>
                </c:pt>
                <c:pt idx="70">
                  <c:v>23.471241664960278</c:v>
                </c:pt>
                <c:pt idx="71">
                  <c:v>18.541471792191466</c:v>
                </c:pt>
                <c:pt idx="72">
                  <c:v>14.730400308941372</c:v>
                </c:pt>
                <c:pt idx="73">
                  <c:v>11.891123420650455</c:v>
                </c:pt>
                <c:pt idx="74">
                  <c:v>9.5477169706166283</c:v>
                </c:pt>
                <c:pt idx="75">
                  <c:v>7.5786306956916514</c:v>
                </c:pt>
                <c:pt idx="76">
                  <c:v>5.8994025729233348</c:v>
                </c:pt>
                <c:pt idx="77">
                  <c:v>4.5594155477581602</c:v>
                </c:pt>
                <c:pt idx="78">
                  <c:v>3.5186111324661806</c:v>
                </c:pt>
                <c:pt idx="79">
                  <c:v>2.745758508365816</c:v>
                </c:pt>
                <c:pt idx="80">
                  <c:v>2.1972992679328014</c:v>
                </c:pt>
                <c:pt idx="81">
                  <c:v>1.7388199247424618</c:v>
                </c:pt>
                <c:pt idx="82">
                  <c:v>1.2144457551206227</c:v>
                </c:pt>
                <c:pt idx="83">
                  <c:v>0.94040594535096556</c:v>
                </c:pt>
                <c:pt idx="84">
                  <c:v>0.70685784531819862</c:v>
                </c:pt>
                <c:pt idx="85">
                  <c:v>0.5212603879464468</c:v>
                </c:pt>
                <c:pt idx="86">
                  <c:v>0.36877293939788153</c:v>
                </c:pt>
                <c:pt idx="87">
                  <c:v>0.25266232743338662</c:v>
                </c:pt>
                <c:pt idx="88">
                  <c:v>0.17129681330344013</c:v>
                </c:pt>
                <c:pt idx="89">
                  <c:v>0.11310195442561097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v>DPH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'G25'!$S$19:$S$119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5.8024102605234233</c:v>
                </c:pt>
                <c:pt idx="17">
                  <c:v>30.018732084665974</c:v>
                </c:pt>
                <c:pt idx="18">
                  <c:v>62.563929695205921</c:v>
                </c:pt>
                <c:pt idx="19">
                  <c:v>108.74938846024149</c:v>
                </c:pt>
                <c:pt idx="20">
                  <c:v>169.37284411867239</c:v>
                </c:pt>
                <c:pt idx="21">
                  <c:v>238.07994542516519</c:v>
                </c:pt>
                <c:pt idx="22">
                  <c:v>309.74125422677594</c:v>
                </c:pt>
                <c:pt idx="23">
                  <c:v>385.30326114084272</c:v>
                </c:pt>
                <c:pt idx="24">
                  <c:v>464.36624665971755</c:v>
                </c:pt>
                <c:pt idx="25">
                  <c:v>546.3814691702072</c:v>
                </c:pt>
                <c:pt idx="26">
                  <c:v>630.83104073111645</c:v>
                </c:pt>
                <c:pt idx="27">
                  <c:v>711.34810211901652</c:v>
                </c:pt>
                <c:pt idx="28">
                  <c:v>798.00415411992469</c:v>
                </c:pt>
                <c:pt idx="29">
                  <c:v>886.97353929690121</c:v>
                </c:pt>
                <c:pt idx="30">
                  <c:v>975.98650898349388</c:v>
                </c:pt>
                <c:pt idx="31">
                  <c:v>1061.94925111882</c:v>
                </c:pt>
                <c:pt idx="32">
                  <c:v>1138.2514083983829</c:v>
                </c:pt>
                <c:pt idx="33">
                  <c:v>1206.5852713322161</c:v>
                </c:pt>
                <c:pt idx="34">
                  <c:v>1262.1767918424132</c:v>
                </c:pt>
                <c:pt idx="35">
                  <c:v>1311.8448641786485</c:v>
                </c:pt>
                <c:pt idx="36">
                  <c:v>1358.976363808963</c:v>
                </c:pt>
                <c:pt idx="37">
                  <c:v>1397.5981287953368</c:v>
                </c:pt>
                <c:pt idx="38">
                  <c:v>1435.2093732984385</c:v>
                </c:pt>
                <c:pt idx="39">
                  <c:v>1476.8843154569652</c:v>
                </c:pt>
                <c:pt idx="40">
                  <c:v>1520.1379530588233</c:v>
                </c:pt>
                <c:pt idx="41">
                  <c:v>1564.5457939393475</c:v>
                </c:pt>
                <c:pt idx="42">
                  <c:v>1598.9241509298556</c:v>
                </c:pt>
                <c:pt idx="43">
                  <c:v>1616.5608476401758</c:v>
                </c:pt>
                <c:pt idx="44">
                  <c:v>1610.2949494411951</c:v>
                </c:pt>
                <c:pt idx="45">
                  <c:v>1588.6946480533186</c:v>
                </c:pt>
                <c:pt idx="46">
                  <c:v>1560.6954143267626</c:v>
                </c:pt>
                <c:pt idx="47">
                  <c:v>1524.7631571836409</c:v>
                </c:pt>
                <c:pt idx="48">
                  <c:v>1478.4792986770062</c:v>
                </c:pt>
                <c:pt idx="49">
                  <c:v>1435.3993574957192</c:v>
                </c:pt>
                <c:pt idx="50">
                  <c:v>1388.4441433431227</c:v>
                </c:pt>
                <c:pt idx="51">
                  <c:v>1333.4133848551201</c:v>
                </c:pt>
                <c:pt idx="52">
                  <c:v>1267.5111640815755</c:v>
                </c:pt>
                <c:pt idx="53">
                  <c:v>1202.6395953579008</c:v>
                </c:pt>
                <c:pt idx="54">
                  <c:v>1155.5972390157233</c:v>
                </c:pt>
                <c:pt idx="55">
                  <c:v>1124.5062481052516</c:v>
                </c:pt>
                <c:pt idx="56">
                  <c:v>1102.1037784278408</c:v>
                </c:pt>
                <c:pt idx="57">
                  <c:v>1086.5614779633572</c:v>
                </c:pt>
                <c:pt idx="58">
                  <c:v>1080.4559357716314</c:v>
                </c:pt>
                <c:pt idx="59">
                  <c:v>1081.1470918359796</c:v>
                </c:pt>
                <c:pt idx="60">
                  <c:v>1083.3581627887445</c:v>
                </c:pt>
                <c:pt idx="61">
                  <c:v>1093.7113183862007</c:v>
                </c:pt>
                <c:pt idx="62">
                  <c:v>1110.5127175073305</c:v>
                </c:pt>
                <c:pt idx="63">
                  <c:v>1135.2689213244821</c:v>
                </c:pt>
                <c:pt idx="64">
                  <c:v>1166.846751460341</c:v>
                </c:pt>
                <c:pt idx="65">
                  <c:v>1202.5507606562765</c:v>
                </c:pt>
                <c:pt idx="66">
                  <c:v>1235.825699385518</c:v>
                </c:pt>
                <c:pt idx="67">
                  <c:v>1254.54629147798</c:v>
                </c:pt>
                <c:pt idx="68">
                  <c:v>1246.4883930860133</c:v>
                </c:pt>
                <c:pt idx="69">
                  <c:v>1216.6099459778829</c:v>
                </c:pt>
                <c:pt idx="70">
                  <c:v>1165.3005977789421</c:v>
                </c:pt>
                <c:pt idx="71">
                  <c:v>1101.7130392279773</c:v>
                </c:pt>
                <c:pt idx="72">
                  <c:v>1036.9413119961359</c:v>
                </c:pt>
                <c:pt idx="73">
                  <c:v>976.43837109987408</c:v>
                </c:pt>
                <c:pt idx="74">
                  <c:v>921.59534910909827</c:v>
                </c:pt>
                <c:pt idx="75">
                  <c:v>876.28425820478992</c:v>
                </c:pt>
                <c:pt idx="76">
                  <c:v>839.479160717431</c:v>
                </c:pt>
                <c:pt idx="77">
                  <c:v>807.58531867731119</c:v>
                </c:pt>
                <c:pt idx="78">
                  <c:v>777.04875034728605</c:v>
                </c:pt>
                <c:pt idx="79">
                  <c:v>739.08551700339888</c:v>
                </c:pt>
                <c:pt idx="80">
                  <c:v>693.10008556210585</c:v>
                </c:pt>
                <c:pt idx="81">
                  <c:v>641.43219169212546</c:v>
                </c:pt>
                <c:pt idx="82">
                  <c:v>584.53876592416339</c:v>
                </c:pt>
                <c:pt idx="83">
                  <c:v>524.40357072285906</c:v>
                </c:pt>
                <c:pt idx="84">
                  <c:v>463.96407151466155</c:v>
                </c:pt>
                <c:pt idx="85">
                  <c:v>410.57493743011531</c:v>
                </c:pt>
                <c:pt idx="86">
                  <c:v>364.45073684581212</c:v>
                </c:pt>
                <c:pt idx="87">
                  <c:v>319.93950720369884</c:v>
                </c:pt>
                <c:pt idx="88">
                  <c:v>288.56739297427805</c:v>
                </c:pt>
                <c:pt idx="89">
                  <c:v>274.15278076094876</c:v>
                </c:pt>
                <c:pt idx="90">
                  <c:v>274.50561193804134</c:v>
                </c:pt>
                <c:pt idx="91">
                  <c:v>293.11908009034698</c:v>
                </c:pt>
                <c:pt idx="92">
                  <c:v>335.22265265824279</c:v>
                </c:pt>
                <c:pt idx="93">
                  <c:v>387.96994915821557</c:v>
                </c:pt>
                <c:pt idx="94">
                  <c:v>430.13490945477764</c:v>
                </c:pt>
                <c:pt idx="95">
                  <c:v>420.39531710309456</c:v>
                </c:pt>
                <c:pt idx="96">
                  <c:v>387.67269484757901</c:v>
                </c:pt>
                <c:pt idx="97">
                  <c:v>358.35961542956306</c:v>
                </c:pt>
                <c:pt idx="98">
                  <c:v>339.70460145560435</c:v>
                </c:pt>
                <c:pt idx="99">
                  <c:v>310.18410278191271</c:v>
                </c:pt>
                <c:pt idx="100">
                  <c:v>259.99410238120521</c:v>
                </c:pt>
              </c:numCache>
            </c:numRef>
          </c:val>
          <c:smooth val="0"/>
        </c:ser>
        <c:ser>
          <c:idx val="18"/>
          <c:order val="18"/>
          <c:spPr>
            <a:ln w="158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'G25'!$T$19:$T$119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0.14632402998251576</c:v>
                </c:pt>
                <c:pt idx="17">
                  <c:v>4.0487757261628925</c:v>
                </c:pt>
                <c:pt idx="18">
                  <c:v>11.55522237891749</c:v>
                </c:pt>
                <c:pt idx="19">
                  <c:v>23.218445664513776</c:v>
                </c:pt>
                <c:pt idx="20">
                  <c:v>39.115906499221303</c:v>
                </c:pt>
                <c:pt idx="21">
                  <c:v>58.453524942206961</c:v>
                </c:pt>
                <c:pt idx="22">
                  <c:v>78.218450372722003</c:v>
                </c:pt>
                <c:pt idx="23">
                  <c:v>98.916392011242479</c:v>
                </c:pt>
                <c:pt idx="24">
                  <c:v>121.17691356076875</c:v>
                </c:pt>
                <c:pt idx="25">
                  <c:v>144.94656898488509</c:v>
                </c:pt>
                <c:pt idx="26">
                  <c:v>168.94687799739145</c:v>
                </c:pt>
                <c:pt idx="27">
                  <c:v>190.27555907665734</c:v>
                </c:pt>
                <c:pt idx="28">
                  <c:v>213.84335320958868</c:v>
                </c:pt>
                <c:pt idx="29">
                  <c:v>240.39366037507</c:v>
                </c:pt>
                <c:pt idx="30">
                  <c:v>266.87182572091723</c:v>
                </c:pt>
                <c:pt idx="31">
                  <c:v>292.89002902040085</c:v>
                </c:pt>
                <c:pt idx="32">
                  <c:v>319.51472393261179</c:v>
                </c:pt>
                <c:pt idx="33">
                  <c:v>342.56673704930921</c:v>
                </c:pt>
                <c:pt idx="34">
                  <c:v>361.59078932431584</c:v>
                </c:pt>
                <c:pt idx="35">
                  <c:v>373.51274467829666</c:v>
                </c:pt>
                <c:pt idx="36">
                  <c:v>380.56395977422602</c:v>
                </c:pt>
                <c:pt idx="37">
                  <c:v>383.88207492142283</c:v>
                </c:pt>
                <c:pt idx="38">
                  <c:v>382.62377079860158</c:v>
                </c:pt>
                <c:pt idx="39">
                  <c:v>381.75731554761268</c:v>
                </c:pt>
                <c:pt idx="40">
                  <c:v>386.02454666072498</c:v>
                </c:pt>
                <c:pt idx="41">
                  <c:v>391.55849730320676</c:v>
                </c:pt>
                <c:pt idx="42">
                  <c:v>396.05459137898106</c:v>
                </c:pt>
                <c:pt idx="43">
                  <c:v>393.96807021980226</c:v>
                </c:pt>
                <c:pt idx="44">
                  <c:v>386.90809768802734</c:v>
                </c:pt>
                <c:pt idx="45">
                  <c:v>376.69741002449132</c:v>
                </c:pt>
                <c:pt idx="46">
                  <c:v>364.8448191250352</c:v>
                </c:pt>
                <c:pt idx="47">
                  <c:v>352.50432295337174</c:v>
                </c:pt>
                <c:pt idx="48">
                  <c:v>339.55939274005084</c:v>
                </c:pt>
                <c:pt idx="49">
                  <c:v>327.49095661849896</c:v>
                </c:pt>
                <c:pt idx="50">
                  <c:v>316.8873054239711</c:v>
                </c:pt>
                <c:pt idx="51">
                  <c:v>300.01179378087744</c:v>
                </c:pt>
                <c:pt idx="52">
                  <c:v>279.28129380237061</c:v>
                </c:pt>
                <c:pt idx="53">
                  <c:v>261.44857955102145</c:v>
                </c:pt>
                <c:pt idx="54">
                  <c:v>250.36082152302103</c:v>
                </c:pt>
                <c:pt idx="55">
                  <c:v>242.03712147568285</c:v>
                </c:pt>
                <c:pt idx="56">
                  <c:v>235.25108161159955</c:v>
                </c:pt>
                <c:pt idx="57">
                  <c:v>227.88397665523868</c:v>
                </c:pt>
                <c:pt idx="58">
                  <c:v>221.43850893515722</c:v>
                </c:pt>
                <c:pt idx="59">
                  <c:v>214.9084116127473</c:v>
                </c:pt>
                <c:pt idx="60">
                  <c:v>207.08619981007556</c:v>
                </c:pt>
                <c:pt idx="61">
                  <c:v>199.26084085179764</c:v>
                </c:pt>
                <c:pt idx="62">
                  <c:v>193.4669626820428</c:v>
                </c:pt>
                <c:pt idx="63">
                  <c:v>190.32842987297826</c:v>
                </c:pt>
                <c:pt idx="64">
                  <c:v>189.33956323302624</c:v>
                </c:pt>
                <c:pt idx="65">
                  <c:v>190.73637570348521</c:v>
                </c:pt>
                <c:pt idx="66">
                  <c:v>194.7551709183478</c:v>
                </c:pt>
                <c:pt idx="67">
                  <c:v>196.2659294101698</c:v>
                </c:pt>
                <c:pt idx="68">
                  <c:v>190.78886655740027</c:v>
                </c:pt>
                <c:pt idx="69">
                  <c:v>178.3793734302383</c:v>
                </c:pt>
                <c:pt idx="70">
                  <c:v>160.20707229229944</c:v>
                </c:pt>
                <c:pt idx="71">
                  <c:v>141.01105651101</c:v>
                </c:pt>
                <c:pt idx="72">
                  <c:v>121.41122859152976</c:v>
                </c:pt>
                <c:pt idx="73">
                  <c:v>104.20564314284447</c:v>
                </c:pt>
                <c:pt idx="74">
                  <c:v>89.186843313870554</c:v>
                </c:pt>
                <c:pt idx="75">
                  <c:v>78.59694732321995</c:v>
                </c:pt>
                <c:pt idx="76">
                  <c:v>72.432995696994894</c:v>
                </c:pt>
                <c:pt idx="77">
                  <c:v>68.85161472001883</c:v>
                </c:pt>
                <c:pt idx="78">
                  <c:v>67.292102263652069</c:v>
                </c:pt>
                <c:pt idx="79">
                  <c:v>66.84943286714315</c:v>
                </c:pt>
                <c:pt idx="80">
                  <c:v>65.379146673811206</c:v>
                </c:pt>
                <c:pt idx="81">
                  <c:v>61.466770281157224</c:v>
                </c:pt>
                <c:pt idx="82">
                  <c:v>55.486500601089908</c:v>
                </c:pt>
                <c:pt idx="83">
                  <c:v>47.549709996763845</c:v>
                </c:pt>
                <c:pt idx="84">
                  <c:v>37.931622095417971</c:v>
                </c:pt>
                <c:pt idx="85">
                  <c:v>28.625079705547869</c:v>
                </c:pt>
                <c:pt idx="86">
                  <c:v>21.825453420411076</c:v>
                </c:pt>
                <c:pt idx="87">
                  <c:v>18.462937320619119</c:v>
                </c:pt>
                <c:pt idx="88">
                  <c:v>18.536490755256743</c:v>
                </c:pt>
                <c:pt idx="89">
                  <c:v>21.410120772598969</c:v>
                </c:pt>
                <c:pt idx="90">
                  <c:v>24.942913091328318</c:v>
                </c:pt>
                <c:pt idx="91">
                  <c:v>30.275469015590545</c:v>
                </c:pt>
                <c:pt idx="92">
                  <c:v>38.264313371335895</c:v>
                </c:pt>
                <c:pt idx="93">
                  <c:v>46.078440659712591</c:v>
                </c:pt>
                <c:pt idx="94">
                  <c:v>50.67231932248982</c:v>
                </c:pt>
                <c:pt idx="95">
                  <c:v>45.827442340764868</c:v>
                </c:pt>
                <c:pt idx="96">
                  <c:v>34.19404312764415</c:v>
                </c:pt>
                <c:pt idx="97">
                  <c:v>21.708536069197084</c:v>
                </c:pt>
                <c:pt idx="98">
                  <c:v>10.73630943254966</c:v>
                </c:pt>
                <c:pt idx="99">
                  <c:v>1.1313545251208568</c:v>
                </c:pt>
                <c:pt idx="100">
                  <c:v>0</c:v>
                </c:pt>
              </c:numCache>
            </c:numRef>
          </c:val>
          <c:smooth val="0"/>
        </c:ser>
        <c:ser>
          <c:idx val="19"/>
          <c:order val="19"/>
          <c:spPr>
            <a:ln w="158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'G25'!$U$19:$U$119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2.2671188964478151</c:v>
                </c:pt>
                <c:pt idx="18">
                  <c:v>7.4496181262783718</c:v>
                </c:pt>
                <c:pt idx="19">
                  <c:v>15.406061563935948</c:v>
                </c:pt>
                <c:pt idx="20">
                  <c:v>26.203107202087033</c:v>
                </c:pt>
                <c:pt idx="21">
                  <c:v>39.08729385665108</c:v>
                </c:pt>
                <c:pt idx="22">
                  <c:v>53.492176289309292</c:v>
                </c:pt>
                <c:pt idx="23">
                  <c:v>69.331434169222874</c:v>
                </c:pt>
                <c:pt idx="24">
                  <c:v>86.665093326536464</c:v>
                </c:pt>
                <c:pt idx="25">
                  <c:v>104.54644223490914</c:v>
                </c:pt>
                <c:pt idx="26">
                  <c:v>121.93011252449465</c:v>
                </c:pt>
                <c:pt idx="27">
                  <c:v>136.08854245883285</c:v>
                </c:pt>
                <c:pt idx="28">
                  <c:v>147.10459634111174</c:v>
                </c:pt>
                <c:pt idx="29">
                  <c:v>153.80916332273154</c:v>
                </c:pt>
                <c:pt idx="30">
                  <c:v>157.70406122619929</c:v>
                </c:pt>
                <c:pt idx="31">
                  <c:v>158.1978205450425</c:v>
                </c:pt>
                <c:pt idx="32">
                  <c:v>159.38003493625803</c:v>
                </c:pt>
                <c:pt idx="33">
                  <c:v>162.3983849596757</c:v>
                </c:pt>
                <c:pt idx="34">
                  <c:v>168.03196280101656</c:v>
                </c:pt>
                <c:pt idx="35">
                  <c:v>175.44204235090083</c:v>
                </c:pt>
                <c:pt idx="36">
                  <c:v>183.16937658375579</c:v>
                </c:pt>
                <c:pt idx="37">
                  <c:v>190.2358406392955</c:v>
                </c:pt>
                <c:pt idx="38">
                  <c:v>196.33275239459195</c:v>
                </c:pt>
                <c:pt idx="39">
                  <c:v>200.39770188922904</c:v>
                </c:pt>
                <c:pt idx="40">
                  <c:v>202.40640509027401</c:v>
                </c:pt>
                <c:pt idx="41">
                  <c:v>202.31272430830975</c:v>
                </c:pt>
                <c:pt idx="42">
                  <c:v>200.16441457461445</c:v>
                </c:pt>
                <c:pt idx="43">
                  <c:v>198.91048738855613</c:v>
                </c:pt>
                <c:pt idx="44">
                  <c:v>197.2791423146173</c:v>
                </c:pt>
                <c:pt idx="45">
                  <c:v>196.06531594173927</c:v>
                </c:pt>
                <c:pt idx="46">
                  <c:v>195.46898107831555</c:v>
                </c:pt>
                <c:pt idx="47">
                  <c:v>194.91682765242933</c:v>
                </c:pt>
                <c:pt idx="48">
                  <c:v>195.97020229423961</c:v>
                </c:pt>
                <c:pt idx="49">
                  <c:v>199.47605934463053</c:v>
                </c:pt>
                <c:pt idx="50">
                  <c:v>201.95222289605857</c:v>
                </c:pt>
                <c:pt idx="51">
                  <c:v>201.75673100781256</c:v>
                </c:pt>
                <c:pt idx="52">
                  <c:v>199.9283806178573</c:v>
                </c:pt>
                <c:pt idx="53">
                  <c:v>197.66304125119842</c:v>
                </c:pt>
                <c:pt idx="54">
                  <c:v>196.68650032221979</c:v>
                </c:pt>
                <c:pt idx="55">
                  <c:v>197.03185676265178</c:v>
                </c:pt>
                <c:pt idx="56">
                  <c:v>196.90915048932945</c:v>
                </c:pt>
                <c:pt idx="57">
                  <c:v>194.92718193120612</c:v>
                </c:pt>
                <c:pt idx="58">
                  <c:v>190.26502013319913</c:v>
                </c:pt>
                <c:pt idx="59">
                  <c:v>183.24711227237063</c:v>
                </c:pt>
                <c:pt idx="60">
                  <c:v>172.19019873755173</c:v>
                </c:pt>
                <c:pt idx="61">
                  <c:v>160.12254155497342</c:v>
                </c:pt>
                <c:pt idx="62">
                  <c:v>150.10855944140872</c:v>
                </c:pt>
                <c:pt idx="63">
                  <c:v>142.88357024937247</c:v>
                </c:pt>
                <c:pt idx="64">
                  <c:v>137.1134967666639</c:v>
                </c:pt>
                <c:pt idx="65">
                  <c:v>132.756980669814</c:v>
                </c:pt>
                <c:pt idx="66">
                  <c:v>128.27387812247537</c:v>
                </c:pt>
                <c:pt idx="67">
                  <c:v>122.91308616852548</c:v>
                </c:pt>
                <c:pt idx="68">
                  <c:v>115.81057780037702</c:v>
                </c:pt>
                <c:pt idx="69">
                  <c:v>107.1977358898159</c:v>
                </c:pt>
                <c:pt idx="70">
                  <c:v>96.603923188602849</c:v>
                </c:pt>
                <c:pt idx="71">
                  <c:v>85.354376819972316</c:v>
                </c:pt>
                <c:pt idx="72">
                  <c:v>74.520911771569487</c:v>
                </c:pt>
                <c:pt idx="73">
                  <c:v>64.78928371816275</c:v>
                </c:pt>
                <c:pt idx="74">
                  <c:v>56.068251732291685</c:v>
                </c:pt>
                <c:pt idx="75">
                  <c:v>48.020722168482123</c:v>
                </c:pt>
                <c:pt idx="76">
                  <c:v>41.363188044299271</c:v>
                </c:pt>
                <c:pt idx="77">
                  <c:v>35.961519120443889</c:v>
                </c:pt>
                <c:pt idx="78">
                  <c:v>31.967516780794757</c:v>
                </c:pt>
                <c:pt idx="79">
                  <c:v>28.776461055914663</c:v>
                </c:pt>
                <c:pt idx="80">
                  <c:v>27.269289038452335</c:v>
                </c:pt>
                <c:pt idx="81">
                  <c:v>26.624675165758653</c:v>
                </c:pt>
                <c:pt idx="82">
                  <c:v>26.684445044920132</c:v>
                </c:pt>
                <c:pt idx="83">
                  <c:v>25.66424230670124</c:v>
                </c:pt>
                <c:pt idx="84">
                  <c:v>24.413086171688011</c:v>
                </c:pt>
                <c:pt idx="85">
                  <c:v>23.518857708543759</c:v>
                </c:pt>
                <c:pt idx="86">
                  <c:v>22.360371785757717</c:v>
                </c:pt>
                <c:pt idx="87">
                  <c:v>20.841180364990819</c:v>
                </c:pt>
                <c:pt idx="88">
                  <c:v>18.873336943436222</c:v>
                </c:pt>
                <c:pt idx="89">
                  <c:v>16.049863958910272</c:v>
                </c:pt>
                <c:pt idx="90">
                  <c:v>13.577849771043523</c:v>
                </c:pt>
                <c:pt idx="91">
                  <c:v>11.804574905028634</c:v>
                </c:pt>
                <c:pt idx="92">
                  <c:v>9.9492547986380018</c:v>
                </c:pt>
                <c:pt idx="93">
                  <c:v>7.0835887784658862</c:v>
                </c:pt>
                <c:pt idx="94">
                  <c:v>5.2044477942347553</c:v>
                </c:pt>
                <c:pt idx="95">
                  <c:v>3.3431730898052763</c:v>
                </c:pt>
                <c:pt idx="96">
                  <c:v>1.8882089135332478</c:v>
                </c:pt>
                <c:pt idx="97">
                  <c:v>0.81517693421878323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20"/>
          <c:order val="20"/>
          <c:spPr>
            <a:ln w="158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'G25'!$V$19:$V$119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5.5387367428174947E-2</c:v>
                </c:pt>
                <c:pt idx="17">
                  <c:v>0.32915942291953365</c:v>
                </c:pt>
                <c:pt idx="18">
                  <c:v>0.73800137729316273</c:v>
                </c:pt>
                <c:pt idx="19">
                  <c:v>1.3246157529145695</c:v>
                </c:pt>
                <c:pt idx="20">
                  <c:v>2.0734882825370553</c:v>
                </c:pt>
                <c:pt idx="21">
                  <c:v>2.9210336693025662</c:v>
                </c:pt>
                <c:pt idx="22">
                  <c:v>3.7991852946541993</c:v>
                </c:pt>
                <c:pt idx="23">
                  <c:v>4.7902974826552667</c:v>
                </c:pt>
                <c:pt idx="24">
                  <c:v>5.8392374352143301</c:v>
                </c:pt>
                <c:pt idx="25">
                  <c:v>6.9617595667034902</c:v>
                </c:pt>
                <c:pt idx="26">
                  <c:v>8.1316718096976182</c:v>
                </c:pt>
                <c:pt idx="27">
                  <c:v>9.2050287797779724</c:v>
                </c:pt>
                <c:pt idx="28">
                  <c:v>10.34327326453254</c:v>
                </c:pt>
                <c:pt idx="29">
                  <c:v>11.520682245613207</c:v>
                </c:pt>
                <c:pt idx="30">
                  <c:v>12.652374108731408</c:v>
                </c:pt>
                <c:pt idx="31">
                  <c:v>13.657054656957943</c:v>
                </c:pt>
                <c:pt idx="32">
                  <c:v>14.414589825163818</c:v>
                </c:pt>
                <c:pt idx="33">
                  <c:v>15.084516054654046</c:v>
                </c:pt>
                <c:pt idx="34">
                  <c:v>15.654779253377432</c:v>
                </c:pt>
                <c:pt idx="35">
                  <c:v>15.949367553527702</c:v>
                </c:pt>
                <c:pt idx="36">
                  <c:v>16.013996024570989</c:v>
                </c:pt>
                <c:pt idx="37">
                  <c:v>15.938810181985767</c:v>
                </c:pt>
                <c:pt idx="38">
                  <c:v>15.993635091932418</c:v>
                </c:pt>
                <c:pt idx="39">
                  <c:v>16.178214721144968</c:v>
                </c:pt>
                <c:pt idx="40">
                  <c:v>16.404135047232423</c:v>
                </c:pt>
                <c:pt idx="41">
                  <c:v>16.631739076402944</c:v>
                </c:pt>
                <c:pt idx="42">
                  <c:v>16.735526567135199</c:v>
                </c:pt>
                <c:pt idx="43">
                  <c:v>16.783003740689683</c:v>
                </c:pt>
                <c:pt idx="44">
                  <c:v>16.681604429604619</c:v>
                </c:pt>
                <c:pt idx="45">
                  <c:v>16.541574628634997</c:v>
                </c:pt>
                <c:pt idx="46">
                  <c:v>16.456268366776104</c:v>
                </c:pt>
                <c:pt idx="47">
                  <c:v>16.336205239481309</c:v>
                </c:pt>
                <c:pt idx="48">
                  <c:v>16.209007619261218</c:v>
                </c:pt>
                <c:pt idx="49">
                  <c:v>16.062467712145825</c:v>
                </c:pt>
                <c:pt idx="50">
                  <c:v>15.782567649768025</c:v>
                </c:pt>
                <c:pt idx="51">
                  <c:v>15.220468001496624</c:v>
                </c:pt>
                <c:pt idx="52">
                  <c:v>14.62497064452705</c:v>
                </c:pt>
                <c:pt idx="53">
                  <c:v>14.215635397502414</c:v>
                </c:pt>
                <c:pt idx="54">
                  <c:v>14.129471141359641</c:v>
                </c:pt>
                <c:pt idx="55">
                  <c:v>14.260401758376593</c:v>
                </c:pt>
                <c:pt idx="56">
                  <c:v>14.521979469310434</c:v>
                </c:pt>
                <c:pt idx="57">
                  <c:v>14.791415874472692</c:v>
                </c:pt>
                <c:pt idx="58">
                  <c:v>14.981122693972313</c:v>
                </c:pt>
                <c:pt idx="59">
                  <c:v>15.10252248725892</c:v>
                </c:pt>
                <c:pt idx="60">
                  <c:v>15.073696800144944</c:v>
                </c:pt>
                <c:pt idx="61">
                  <c:v>15.149380466192602</c:v>
                </c:pt>
                <c:pt idx="62">
                  <c:v>15.339153817540087</c:v>
                </c:pt>
                <c:pt idx="63">
                  <c:v>15.6166008797701</c:v>
                </c:pt>
                <c:pt idx="64">
                  <c:v>15.84441107357717</c:v>
                </c:pt>
                <c:pt idx="65">
                  <c:v>16.027465052902475</c:v>
                </c:pt>
                <c:pt idx="66">
                  <c:v>16.14355748951348</c:v>
                </c:pt>
                <c:pt idx="67">
                  <c:v>16.196942159283942</c:v>
                </c:pt>
                <c:pt idx="68">
                  <c:v>15.957689680891441</c:v>
                </c:pt>
                <c:pt idx="69">
                  <c:v>15.424565399183567</c:v>
                </c:pt>
                <c:pt idx="70">
                  <c:v>14.486401621384022</c:v>
                </c:pt>
                <c:pt idx="71">
                  <c:v>13.382683489183817</c:v>
                </c:pt>
                <c:pt idx="72">
                  <c:v>12.264884945508951</c:v>
                </c:pt>
                <c:pt idx="73">
                  <c:v>11.250090808081287</c:v>
                </c:pt>
                <c:pt idx="74">
                  <c:v>10.35833861932057</c:v>
                </c:pt>
                <c:pt idx="75">
                  <c:v>9.7725310114670769</c:v>
                </c:pt>
                <c:pt idx="76">
                  <c:v>9.3142921787382562</c:v>
                </c:pt>
                <c:pt idx="77">
                  <c:v>9.0174045040169517</c:v>
                </c:pt>
                <c:pt idx="78">
                  <c:v>8.7883715728032463</c:v>
                </c:pt>
                <c:pt idx="79">
                  <c:v>8.4338807131492572</c:v>
                </c:pt>
                <c:pt idx="80">
                  <c:v>7.9031439460542314</c:v>
                </c:pt>
                <c:pt idx="81">
                  <c:v>7.1878599079820455</c:v>
                </c:pt>
                <c:pt idx="82">
                  <c:v>6.3327240528715203</c:v>
                </c:pt>
                <c:pt idx="83">
                  <c:v>5.3869149690384788</c:v>
                </c:pt>
                <c:pt idx="84">
                  <c:v>4.5356602379794033</c:v>
                </c:pt>
                <c:pt idx="85">
                  <c:v>3.8161805161305811</c:v>
                </c:pt>
                <c:pt idx="86">
                  <c:v>3.1968223291789899</c:v>
                </c:pt>
                <c:pt idx="87">
                  <c:v>2.7411162881153288</c:v>
                </c:pt>
                <c:pt idx="88">
                  <c:v>2.4753569856424371</c:v>
                </c:pt>
                <c:pt idx="89">
                  <c:v>2.4882840431526692</c:v>
                </c:pt>
                <c:pt idx="90">
                  <c:v>2.8170791228344738</c:v>
                </c:pt>
                <c:pt idx="91">
                  <c:v>3.4177057208292534</c:v>
                </c:pt>
                <c:pt idx="92">
                  <c:v>4.137641987804086</c:v>
                </c:pt>
                <c:pt idx="93">
                  <c:v>4.6034635590078166</c:v>
                </c:pt>
                <c:pt idx="94">
                  <c:v>4.7438831718175081</c:v>
                </c:pt>
                <c:pt idx="95">
                  <c:v>4.1003103534028806</c:v>
                </c:pt>
                <c:pt idx="96">
                  <c:v>3.0700777011960638</c:v>
                </c:pt>
                <c:pt idx="97">
                  <c:v>1.9747543695367227</c:v>
                </c:pt>
                <c:pt idx="98">
                  <c:v>0.95817063253322465</c:v>
                </c:pt>
                <c:pt idx="99">
                  <c:v>0.15109288494012857</c:v>
                </c:pt>
                <c:pt idx="100">
                  <c:v>0</c:v>
                </c:pt>
              </c:numCache>
            </c:numRef>
          </c:val>
          <c:smooth val="0"/>
        </c:ser>
        <c:ser>
          <c:idx val="21"/>
          <c:order val="21"/>
          <c:spPr>
            <a:ln w="158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'G25'!$W$19:$W$119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0.31718997729509957</c:v>
                </c:pt>
                <c:pt idx="17">
                  <c:v>1.0798780763621119</c:v>
                </c:pt>
                <c:pt idx="18">
                  <c:v>2.3388494993428908</c:v>
                </c:pt>
                <c:pt idx="19">
                  <c:v>4.1642110779414665</c:v>
                </c:pt>
                <c:pt idx="20">
                  <c:v>6.5363616692671016</c:v>
                </c:pt>
                <c:pt idx="21">
                  <c:v>9.3023635655241854</c:v>
                </c:pt>
                <c:pt idx="22">
                  <c:v>12.067686305253822</c:v>
                </c:pt>
                <c:pt idx="23">
                  <c:v>14.867329673363807</c:v>
                </c:pt>
                <c:pt idx="24">
                  <c:v>17.905422378999202</c:v>
                </c:pt>
                <c:pt idx="25">
                  <c:v>21.182533254129414</c:v>
                </c:pt>
                <c:pt idx="26">
                  <c:v>24.66964203363856</c:v>
                </c:pt>
                <c:pt idx="27">
                  <c:v>27.874727150093722</c:v>
                </c:pt>
                <c:pt idx="28">
                  <c:v>31.142332833367906</c:v>
                </c:pt>
                <c:pt idx="29">
                  <c:v>34.565096294629079</c:v>
                </c:pt>
                <c:pt idx="30">
                  <c:v>37.373052559092983</c:v>
                </c:pt>
                <c:pt idx="31">
                  <c:v>39.065629353368919</c:v>
                </c:pt>
                <c:pt idx="32">
                  <c:v>40.80259500306591</c:v>
                </c:pt>
                <c:pt idx="33">
                  <c:v>42.572713417979394</c:v>
                </c:pt>
                <c:pt idx="34">
                  <c:v>44.776283185700287</c:v>
                </c:pt>
                <c:pt idx="35">
                  <c:v>47.522602071810489</c:v>
                </c:pt>
                <c:pt idx="36">
                  <c:v>49.925784269092581</c:v>
                </c:pt>
                <c:pt idx="37">
                  <c:v>51.758970810841291</c:v>
                </c:pt>
                <c:pt idx="38">
                  <c:v>53.430613869589386</c:v>
                </c:pt>
                <c:pt idx="39">
                  <c:v>55.325405319508405</c:v>
                </c:pt>
                <c:pt idx="40">
                  <c:v>57.566725173739144</c:v>
                </c:pt>
                <c:pt idx="41">
                  <c:v>59.771013263524296</c:v>
                </c:pt>
                <c:pt idx="42">
                  <c:v>61.858187549454705</c:v>
                </c:pt>
                <c:pt idx="43">
                  <c:v>63.377636150564101</c:v>
                </c:pt>
                <c:pt idx="44">
                  <c:v>63.622467306748817</c:v>
                </c:pt>
                <c:pt idx="45">
                  <c:v>63.770762967729802</c:v>
                </c:pt>
                <c:pt idx="46">
                  <c:v>64.068278123157469</c:v>
                </c:pt>
                <c:pt idx="47">
                  <c:v>63.728465773244643</c:v>
                </c:pt>
                <c:pt idx="48">
                  <c:v>62.29800766193901</c:v>
                </c:pt>
                <c:pt idx="49">
                  <c:v>60.317891753745123</c:v>
                </c:pt>
                <c:pt idx="50">
                  <c:v>58.225781860371967</c:v>
                </c:pt>
                <c:pt idx="51">
                  <c:v>55.716837983836761</c:v>
                </c:pt>
                <c:pt idx="52">
                  <c:v>53.236457062210427</c:v>
                </c:pt>
                <c:pt idx="53">
                  <c:v>51.750471165953158</c:v>
                </c:pt>
                <c:pt idx="54">
                  <c:v>51.573690607995132</c:v>
                </c:pt>
                <c:pt idx="55">
                  <c:v>52.296885891502278</c:v>
                </c:pt>
                <c:pt idx="56">
                  <c:v>53.05336498012668</c:v>
                </c:pt>
                <c:pt idx="57">
                  <c:v>53.527046050332537</c:v>
                </c:pt>
                <c:pt idx="58">
                  <c:v>53.54187731353062</c:v>
                </c:pt>
                <c:pt idx="59">
                  <c:v>53.537549181010952</c:v>
                </c:pt>
                <c:pt idx="60">
                  <c:v>53.554899400957709</c:v>
                </c:pt>
                <c:pt idx="61">
                  <c:v>53.94994279348257</c:v>
                </c:pt>
                <c:pt idx="62">
                  <c:v>55.346901175369126</c:v>
                </c:pt>
                <c:pt idx="63">
                  <c:v>57.409924285469025</c:v>
                </c:pt>
                <c:pt idx="64">
                  <c:v>59.458168826664746</c:v>
                </c:pt>
                <c:pt idx="65">
                  <c:v>61.442856746811351</c:v>
                </c:pt>
                <c:pt idx="66">
                  <c:v>63.166722050262024</c:v>
                </c:pt>
                <c:pt idx="67">
                  <c:v>64.629312417695544</c:v>
                </c:pt>
                <c:pt idx="68">
                  <c:v>65.454062718579337</c:v>
                </c:pt>
                <c:pt idx="69">
                  <c:v>65.43989561408047</c:v>
                </c:pt>
                <c:pt idx="70">
                  <c:v>64.125668393343389</c:v>
                </c:pt>
                <c:pt idx="71">
                  <c:v>61.123404703795636</c:v>
                </c:pt>
                <c:pt idx="72">
                  <c:v>57.680326871426594</c:v>
                </c:pt>
                <c:pt idx="73">
                  <c:v>54.552344232892267</c:v>
                </c:pt>
                <c:pt idx="74">
                  <c:v>51.495926550100705</c:v>
                </c:pt>
                <c:pt idx="75">
                  <c:v>48.697164176829745</c:v>
                </c:pt>
                <c:pt idx="76">
                  <c:v>45.961867451544123</c:v>
                </c:pt>
                <c:pt idx="77">
                  <c:v>43.98712563013374</c:v>
                </c:pt>
                <c:pt idx="78">
                  <c:v>43.236486961936542</c:v>
                </c:pt>
                <c:pt idx="79">
                  <c:v>43.03196032506667</c:v>
                </c:pt>
                <c:pt idx="80">
                  <c:v>43.40508327850123</c:v>
                </c:pt>
                <c:pt idx="81">
                  <c:v>42.80328706224941</c:v>
                </c:pt>
                <c:pt idx="82">
                  <c:v>41.85127830862978</c:v>
                </c:pt>
                <c:pt idx="83">
                  <c:v>41.003908901593107</c:v>
                </c:pt>
                <c:pt idx="84">
                  <c:v>40.155788244956483</c:v>
                </c:pt>
                <c:pt idx="85">
                  <c:v>39.310156180436373</c:v>
                </c:pt>
                <c:pt idx="86">
                  <c:v>36.71329188927681</c:v>
                </c:pt>
                <c:pt idx="87">
                  <c:v>31.101154182954446</c:v>
                </c:pt>
                <c:pt idx="88">
                  <c:v>24.890049139319014</c:v>
                </c:pt>
                <c:pt idx="89">
                  <c:v>19.275634119799502</c:v>
                </c:pt>
                <c:pt idx="90">
                  <c:v>15.071571817735411</c:v>
                </c:pt>
                <c:pt idx="91">
                  <c:v>12.683214014087588</c:v>
                </c:pt>
                <c:pt idx="92">
                  <c:v>12.736805703789537</c:v>
                </c:pt>
                <c:pt idx="93">
                  <c:v>14.84718895495164</c:v>
                </c:pt>
                <c:pt idx="94">
                  <c:v>18.000689252164054</c:v>
                </c:pt>
                <c:pt idx="95">
                  <c:v>19.843023047933197</c:v>
                </c:pt>
                <c:pt idx="96">
                  <c:v>21.403298543151461</c:v>
                </c:pt>
                <c:pt idx="97">
                  <c:v>23.840413397257553</c:v>
                </c:pt>
                <c:pt idx="98">
                  <c:v>26.784103302634893</c:v>
                </c:pt>
                <c:pt idx="99">
                  <c:v>28.521064145851902</c:v>
                </c:pt>
                <c:pt idx="100">
                  <c:v>28.608765397036379</c:v>
                </c:pt>
              </c:numCache>
            </c:numRef>
          </c:val>
          <c:smooth val="0"/>
        </c:ser>
        <c:ser>
          <c:idx val="22"/>
          <c:order val="22"/>
          <c:tx>
            <c:v>soc.odvody</c:v>
          </c:tx>
          <c:spPr>
            <a:ln w="158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'G25'!$X$19:$X$119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25.719290171668277</c:v>
                </c:pt>
                <c:pt idx="19">
                  <c:v>102.56624409880271</c:v>
                </c:pt>
                <c:pt idx="20">
                  <c:v>231.86985172379801</c:v>
                </c:pt>
                <c:pt idx="21">
                  <c:v>382.08514835533435</c:v>
                </c:pt>
                <c:pt idx="22">
                  <c:v>533.55156140591509</c:v>
                </c:pt>
                <c:pt idx="23">
                  <c:v>686.70989243504494</c:v>
                </c:pt>
                <c:pt idx="24">
                  <c:v>868.37713936211151</c:v>
                </c:pt>
                <c:pt idx="25">
                  <c:v>1089.799023246067</c:v>
                </c:pt>
                <c:pt idx="26">
                  <c:v>1291.1171961584303</c:v>
                </c:pt>
                <c:pt idx="27">
                  <c:v>1452.6474039959558</c:v>
                </c:pt>
                <c:pt idx="28">
                  <c:v>1571.8244640648181</c:v>
                </c:pt>
                <c:pt idx="29">
                  <c:v>1648.9035576563949</c:v>
                </c:pt>
                <c:pt idx="30">
                  <c:v>1692.4620508267926</c:v>
                </c:pt>
                <c:pt idx="31">
                  <c:v>1712.2289075180738</c:v>
                </c:pt>
                <c:pt idx="32">
                  <c:v>1725.5885932740507</c:v>
                </c:pt>
                <c:pt idx="33">
                  <c:v>1767.6173675776486</c:v>
                </c:pt>
                <c:pt idx="34">
                  <c:v>1843.2179318241065</c:v>
                </c:pt>
                <c:pt idx="35">
                  <c:v>1921.1463209552428</c:v>
                </c:pt>
                <c:pt idx="36">
                  <c:v>1994.2341324435542</c:v>
                </c:pt>
                <c:pt idx="37">
                  <c:v>2053.7081602056151</c:v>
                </c:pt>
                <c:pt idx="38">
                  <c:v>2109.3107480936278</c:v>
                </c:pt>
                <c:pt idx="39">
                  <c:v>2173.9478154020676</c:v>
                </c:pt>
                <c:pt idx="40">
                  <c:v>2224.3851255540544</c:v>
                </c:pt>
                <c:pt idx="41">
                  <c:v>2255.3080181774485</c:v>
                </c:pt>
                <c:pt idx="42">
                  <c:v>2250.6321289570055</c:v>
                </c:pt>
                <c:pt idx="43">
                  <c:v>2220.2713559972894</c:v>
                </c:pt>
                <c:pt idx="44">
                  <c:v>2176.5239903466768</c:v>
                </c:pt>
                <c:pt idx="45">
                  <c:v>2106.1284988681241</c:v>
                </c:pt>
                <c:pt idx="46">
                  <c:v>2052.2969230315307</c:v>
                </c:pt>
                <c:pt idx="47">
                  <c:v>2036.1416169263241</c:v>
                </c:pt>
                <c:pt idx="48">
                  <c:v>2053.5773757248003</c:v>
                </c:pt>
                <c:pt idx="49">
                  <c:v>2094.6855376535927</c:v>
                </c:pt>
                <c:pt idx="50">
                  <c:v>2111.5320440761416</c:v>
                </c:pt>
                <c:pt idx="51">
                  <c:v>2076.8575234478476</c:v>
                </c:pt>
                <c:pt idx="52">
                  <c:v>2052.4463588858434</c:v>
                </c:pt>
                <c:pt idx="53">
                  <c:v>2016.7201302883927</c:v>
                </c:pt>
                <c:pt idx="54">
                  <c:v>1962.7920082972046</c:v>
                </c:pt>
                <c:pt idx="55">
                  <c:v>1926.2770855639012</c:v>
                </c:pt>
                <c:pt idx="56">
                  <c:v>1911.0673536345082</c:v>
                </c:pt>
                <c:pt idx="57">
                  <c:v>1892.2927783768032</c:v>
                </c:pt>
                <c:pt idx="58">
                  <c:v>1811.6389003742147</c:v>
                </c:pt>
                <c:pt idx="59">
                  <c:v>1620.0740872273998</c:v>
                </c:pt>
                <c:pt idx="60">
                  <c:v>1344.6842961245325</c:v>
                </c:pt>
                <c:pt idx="61">
                  <c:v>1033.8789357467758</c:v>
                </c:pt>
                <c:pt idx="62">
                  <c:v>751.56420201052492</c:v>
                </c:pt>
                <c:pt idx="63">
                  <c:v>519.21763211258371</c:v>
                </c:pt>
                <c:pt idx="64">
                  <c:v>364.75977874007668</c:v>
                </c:pt>
                <c:pt idx="65">
                  <c:v>275.53988012574894</c:v>
                </c:pt>
                <c:pt idx="66">
                  <c:v>220.58934566088178</c:v>
                </c:pt>
                <c:pt idx="67">
                  <c:v>175.69344905557611</c:v>
                </c:pt>
                <c:pt idx="68">
                  <c:v>134.69727345834687</c:v>
                </c:pt>
                <c:pt idx="69">
                  <c:v>107.82647017930515</c:v>
                </c:pt>
                <c:pt idx="70">
                  <c:v>88.646928469595878</c:v>
                </c:pt>
                <c:pt idx="71">
                  <c:v>71.509616117862038</c:v>
                </c:pt>
                <c:pt idx="72">
                  <c:v>57.728316804893694</c:v>
                </c:pt>
                <c:pt idx="73">
                  <c:v>47.420316410566137</c:v>
                </c:pt>
                <c:pt idx="74">
                  <c:v>38.046884703916184</c:v>
                </c:pt>
                <c:pt idx="75">
                  <c:v>29.736284183126582</c:v>
                </c:pt>
                <c:pt idx="76">
                  <c:v>22.788725674390967</c:v>
                </c:pt>
                <c:pt idx="77">
                  <c:v>18.072456110044097</c:v>
                </c:pt>
                <c:pt idx="78">
                  <c:v>14.077729975705159</c:v>
                </c:pt>
                <c:pt idx="79">
                  <c:v>11.403078179168807</c:v>
                </c:pt>
                <c:pt idx="80">
                  <c:v>9.9457348450072018</c:v>
                </c:pt>
                <c:pt idx="81">
                  <c:v>8.201348431267979</c:v>
                </c:pt>
                <c:pt idx="82">
                  <c:v>6.6416702458577728</c:v>
                </c:pt>
                <c:pt idx="83">
                  <c:v>5.170508787238659</c:v>
                </c:pt>
                <c:pt idx="84">
                  <c:v>4.1441296945277051</c:v>
                </c:pt>
                <c:pt idx="85">
                  <c:v>3.4447306903897497</c:v>
                </c:pt>
                <c:pt idx="86">
                  <c:v>3.0059608723299553</c:v>
                </c:pt>
                <c:pt idx="87">
                  <c:v>2.3976207690959397</c:v>
                </c:pt>
                <c:pt idx="88">
                  <c:v>1.7662604688175407</c:v>
                </c:pt>
                <c:pt idx="89">
                  <c:v>1.4739157866412274</c:v>
                </c:pt>
                <c:pt idx="90">
                  <c:v>1.4823506225814331</c:v>
                </c:pt>
                <c:pt idx="91">
                  <c:v>1.4849876350692339</c:v>
                </c:pt>
                <c:pt idx="92">
                  <c:v>1.3563672437484464</c:v>
                </c:pt>
                <c:pt idx="93">
                  <c:v>0.94161740871328814</c:v>
                </c:pt>
                <c:pt idx="94">
                  <c:v>0.2901885496888878</c:v>
                </c:pt>
                <c:pt idx="95">
                  <c:v>0.11581764958371203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23"/>
          <c:order val="23"/>
          <c:spPr>
            <a:ln w="158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'G25'!$Y$19:$Y$119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11.44574466088671</c:v>
                </c:pt>
                <c:pt idx="19">
                  <c:v>45.643754733480591</c:v>
                </c:pt>
                <c:pt idx="20">
                  <c:v>103.18482718236032</c:v>
                </c:pt>
                <c:pt idx="21">
                  <c:v>170.03259309727923</c:v>
                </c:pt>
                <c:pt idx="22">
                  <c:v>237.20828732644662</c:v>
                </c:pt>
                <c:pt idx="23">
                  <c:v>306.09323608138556</c:v>
                </c:pt>
                <c:pt idx="24">
                  <c:v>387.02291022250233</c:v>
                </c:pt>
                <c:pt idx="25">
                  <c:v>483.7985658693662</c:v>
                </c:pt>
                <c:pt idx="26">
                  <c:v>574.80798180209968</c:v>
                </c:pt>
                <c:pt idx="27">
                  <c:v>646.51405020819448</c:v>
                </c:pt>
                <c:pt idx="28">
                  <c:v>699.14319802889975</c:v>
                </c:pt>
                <c:pt idx="29">
                  <c:v>733.59841657700258</c:v>
                </c:pt>
                <c:pt idx="30">
                  <c:v>753.14647226098077</c:v>
                </c:pt>
                <c:pt idx="31">
                  <c:v>761.95159167508575</c:v>
                </c:pt>
                <c:pt idx="32">
                  <c:v>768.12538806310351</c:v>
                </c:pt>
                <c:pt idx="33">
                  <c:v>784.38504264043752</c:v>
                </c:pt>
                <c:pt idx="34">
                  <c:v>821.08363579768661</c:v>
                </c:pt>
                <c:pt idx="35">
                  <c:v>855.4914658957814</c:v>
                </c:pt>
                <c:pt idx="36">
                  <c:v>885.40408058579123</c:v>
                </c:pt>
                <c:pt idx="37">
                  <c:v>913.0604731682597</c:v>
                </c:pt>
                <c:pt idx="38">
                  <c:v>937.13167091768003</c:v>
                </c:pt>
                <c:pt idx="39">
                  <c:v>967.40170071299576</c:v>
                </c:pt>
                <c:pt idx="40">
                  <c:v>989.22853393093555</c:v>
                </c:pt>
                <c:pt idx="41">
                  <c:v>1001.6571665328969</c:v>
                </c:pt>
                <c:pt idx="42">
                  <c:v>1000.4742065070147</c:v>
                </c:pt>
                <c:pt idx="43">
                  <c:v>986.82624363019579</c:v>
                </c:pt>
                <c:pt idx="44">
                  <c:v>966.87330999704875</c:v>
                </c:pt>
                <c:pt idx="45">
                  <c:v>936.2644610634751</c:v>
                </c:pt>
                <c:pt idx="46">
                  <c:v>912.00192907099199</c:v>
                </c:pt>
                <c:pt idx="47">
                  <c:v>905.14171406195715</c:v>
                </c:pt>
                <c:pt idx="48">
                  <c:v>912.66103466562481</c:v>
                </c:pt>
                <c:pt idx="49">
                  <c:v>931.13479625678622</c:v>
                </c:pt>
                <c:pt idx="50">
                  <c:v>938.73402916847397</c:v>
                </c:pt>
                <c:pt idx="51">
                  <c:v>923.16873172928922</c:v>
                </c:pt>
                <c:pt idx="52">
                  <c:v>912.3369480018431</c:v>
                </c:pt>
                <c:pt idx="53">
                  <c:v>897.00414556854139</c:v>
                </c:pt>
                <c:pt idx="54">
                  <c:v>872.32092498425459</c:v>
                </c:pt>
                <c:pt idx="55">
                  <c:v>856.98064215983209</c:v>
                </c:pt>
                <c:pt idx="56">
                  <c:v>849.54080312229905</c:v>
                </c:pt>
                <c:pt idx="57">
                  <c:v>841.01682157238406</c:v>
                </c:pt>
                <c:pt idx="58">
                  <c:v>805.52994497789518</c:v>
                </c:pt>
                <c:pt idx="59">
                  <c:v>721.76942408759112</c:v>
                </c:pt>
                <c:pt idx="60">
                  <c:v>596.99214036836077</c:v>
                </c:pt>
                <c:pt idx="61">
                  <c:v>461.2919178474715</c:v>
                </c:pt>
                <c:pt idx="62">
                  <c:v>334.15799559557223</c:v>
                </c:pt>
                <c:pt idx="63">
                  <c:v>230.70504909029697</c:v>
                </c:pt>
                <c:pt idx="64">
                  <c:v>162.16863287940072</c:v>
                </c:pt>
                <c:pt idx="65">
                  <c:v>122.62074532734022</c:v>
                </c:pt>
                <c:pt idx="66">
                  <c:v>98.326138807808334</c:v>
                </c:pt>
                <c:pt idx="67">
                  <c:v>78.013427170456865</c:v>
                </c:pt>
                <c:pt idx="68">
                  <c:v>60.151078741101088</c:v>
                </c:pt>
                <c:pt idx="69">
                  <c:v>47.93615622913152</c:v>
                </c:pt>
                <c:pt idx="70">
                  <c:v>39.340711876095689</c:v>
                </c:pt>
                <c:pt idx="71">
                  <c:v>31.750868082580457</c:v>
                </c:pt>
                <c:pt idx="72">
                  <c:v>25.71574321980745</c:v>
                </c:pt>
                <c:pt idx="73">
                  <c:v>21.160448542384881</c:v>
                </c:pt>
                <c:pt idx="74">
                  <c:v>16.884460024456455</c:v>
                </c:pt>
                <c:pt idx="75">
                  <c:v>13.214320137592139</c:v>
                </c:pt>
                <c:pt idx="76">
                  <c:v>10.210182797303734</c:v>
                </c:pt>
                <c:pt idx="77">
                  <c:v>8.0524732415653979</c:v>
                </c:pt>
                <c:pt idx="78">
                  <c:v>6.3389145976147221</c:v>
                </c:pt>
                <c:pt idx="79">
                  <c:v>5.0791865901852349</c:v>
                </c:pt>
                <c:pt idx="80">
                  <c:v>4.4215492250230932</c:v>
                </c:pt>
                <c:pt idx="81">
                  <c:v>3.6557548812364034</c:v>
                </c:pt>
                <c:pt idx="82">
                  <c:v>2.9803970805244733</c:v>
                </c:pt>
                <c:pt idx="83">
                  <c:v>2.3217415941416379</c:v>
                </c:pt>
                <c:pt idx="84">
                  <c:v>1.8545675601434481</c:v>
                </c:pt>
                <c:pt idx="85">
                  <c:v>1.5439254852808737</c:v>
                </c:pt>
                <c:pt idx="86">
                  <c:v>1.3420342767482125</c:v>
                </c:pt>
                <c:pt idx="87">
                  <c:v>1.0787007258982773</c:v>
                </c:pt>
                <c:pt idx="88">
                  <c:v>0.79227067457606104</c:v>
                </c:pt>
                <c:pt idx="89">
                  <c:v>0.66484642530041127</c:v>
                </c:pt>
                <c:pt idx="90">
                  <c:v>0.66663906810387963</c:v>
                </c:pt>
                <c:pt idx="91">
                  <c:v>0.65889619880294026</c:v>
                </c:pt>
                <c:pt idx="92">
                  <c:v>0.60891749162820163</c:v>
                </c:pt>
                <c:pt idx="93">
                  <c:v>0.41945720753745197</c:v>
                </c:pt>
                <c:pt idx="94">
                  <c:v>0.12888315502578498</c:v>
                </c:pt>
                <c:pt idx="95">
                  <c:v>5.3147593689041886E-2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24"/>
          <c:order val="24"/>
          <c:spPr>
            <a:ln w="158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'G25'!$Z$19:$Z$119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-1.4453725393529073</c:v>
                </c:pt>
                <c:pt idx="19">
                  <c:v>-5.6062125946695707</c:v>
                </c:pt>
                <c:pt idx="20">
                  <c:v>-12.529738077597299</c:v>
                </c:pt>
                <c:pt idx="21">
                  <c:v>-19.773356446997497</c:v>
                </c:pt>
                <c:pt idx="22">
                  <c:v>-26.640288512102074</c:v>
                </c:pt>
                <c:pt idx="23">
                  <c:v>-35.843785592579877</c:v>
                </c:pt>
                <c:pt idx="24">
                  <c:v>-50.899051465981458</c:v>
                </c:pt>
                <c:pt idx="25">
                  <c:v>-71.401823506845062</c:v>
                </c:pt>
                <c:pt idx="26">
                  <c:v>-90.500054390225813</c:v>
                </c:pt>
                <c:pt idx="27">
                  <c:v>-110.57235941136445</c:v>
                </c:pt>
                <c:pt idx="28">
                  <c:v>-131.52979121070939</c:v>
                </c:pt>
                <c:pt idx="29">
                  <c:v>-151.57731684558325</c:v>
                </c:pt>
                <c:pt idx="30">
                  <c:v>-168.61466920007476</c:v>
                </c:pt>
                <c:pt idx="31">
                  <c:v>-180.87556784339617</c:v>
                </c:pt>
                <c:pt idx="32">
                  <c:v>-188.91903685341308</c:v>
                </c:pt>
                <c:pt idx="33">
                  <c:v>-195.92958806908266</c:v>
                </c:pt>
                <c:pt idx="34">
                  <c:v>-204.58884269101705</c:v>
                </c:pt>
                <c:pt idx="35">
                  <c:v>-211.51136561336176</c:v>
                </c:pt>
                <c:pt idx="36">
                  <c:v>-215.65850690961364</c:v>
                </c:pt>
                <c:pt idx="37">
                  <c:v>-218.18387348730334</c:v>
                </c:pt>
                <c:pt idx="38">
                  <c:v>-219.73357344330418</c:v>
                </c:pt>
                <c:pt idx="39">
                  <c:v>-221.67279693374385</c:v>
                </c:pt>
                <c:pt idx="40">
                  <c:v>-221.38669756586762</c:v>
                </c:pt>
                <c:pt idx="41">
                  <c:v>-218.21946497323509</c:v>
                </c:pt>
                <c:pt idx="42">
                  <c:v>-212.15282145887264</c:v>
                </c:pt>
                <c:pt idx="43">
                  <c:v>-203.54400476736399</c:v>
                </c:pt>
                <c:pt idx="44">
                  <c:v>-193.59419600870996</c:v>
                </c:pt>
                <c:pt idx="45">
                  <c:v>-181.17003837569524</c:v>
                </c:pt>
                <c:pt idx="46">
                  <c:v>-169.56782977249023</c:v>
                </c:pt>
                <c:pt idx="47">
                  <c:v>-159.87628432968739</c:v>
                </c:pt>
                <c:pt idx="48">
                  <c:v>-151.54217114891907</c:v>
                </c:pt>
                <c:pt idx="49">
                  <c:v>-143.72577418954484</c:v>
                </c:pt>
                <c:pt idx="50">
                  <c:v>-132.75137501824577</c:v>
                </c:pt>
                <c:pt idx="51">
                  <c:v>-116.16746019121085</c:v>
                </c:pt>
                <c:pt idx="52">
                  <c:v>-97.957393817039659</c:v>
                </c:pt>
                <c:pt idx="53">
                  <c:v>-77.8342651292852</c:v>
                </c:pt>
                <c:pt idx="54">
                  <c:v>-57.178575210403245</c:v>
                </c:pt>
                <c:pt idx="55">
                  <c:v>-39.304628581661198</c:v>
                </c:pt>
                <c:pt idx="56">
                  <c:v>-25.812253268361783</c:v>
                </c:pt>
                <c:pt idx="57">
                  <c:v>-16.057556098863891</c:v>
                </c:pt>
                <c:pt idx="58">
                  <c:v>-9.5520373055272358</c:v>
                </c:pt>
                <c:pt idx="59">
                  <c:v>-5.2376149666544656</c:v>
                </c:pt>
                <c:pt idx="60">
                  <c:v>-2.5319042293287222</c:v>
                </c:pt>
                <c:pt idx="61">
                  <c:v>-1.0074917327533486</c:v>
                </c:pt>
                <c:pt idx="62">
                  <c:v>-0.39230279511686761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ser>
          <c:idx val="25"/>
          <c:order val="25"/>
          <c:spPr>
            <a:ln w="952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'G25'!$AC$19:$AC$119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'G25'!$AA$19:$AA$119</c:f>
              <c:numCache>
                <c:formatCode>#,##0</c:formatCode>
                <c:ptCount val="101"/>
                <c:pt idx="0">
                  <c:v>1306.993061621162</c:v>
                </c:pt>
                <c:pt idx="1">
                  <c:v>1306.9930616211616</c:v>
                </c:pt>
                <c:pt idx="2">
                  <c:v>1306.9930616211616</c:v>
                </c:pt>
                <c:pt idx="3">
                  <c:v>1306.9930616211618</c:v>
                </c:pt>
                <c:pt idx="4">
                  <c:v>1306.9930616211618</c:v>
                </c:pt>
                <c:pt idx="5">
                  <c:v>1306.9930616211616</c:v>
                </c:pt>
                <c:pt idx="6">
                  <c:v>1306.9930616211616</c:v>
                </c:pt>
                <c:pt idx="7">
                  <c:v>1306.9930616211616</c:v>
                </c:pt>
                <c:pt idx="8">
                  <c:v>1306.9930616211616</c:v>
                </c:pt>
                <c:pt idx="9">
                  <c:v>1306.9930616211616</c:v>
                </c:pt>
                <c:pt idx="10">
                  <c:v>1306.9930616211618</c:v>
                </c:pt>
                <c:pt idx="11">
                  <c:v>1306.9930616211618</c:v>
                </c:pt>
                <c:pt idx="12">
                  <c:v>1306.9930616211616</c:v>
                </c:pt>
                <c:pt idx="13">
                  <c:v>1306.9930616211616</c:v>
                </c:pt>
                <c:pt idx="14">
                  <c:v>1306.9930616211618</c:v>
                </c:pt>
                <c:pt idx="15">
                  <c:v>1306.9930616211618</c:v>
                </c:pt>
                <c:pt idx="16">
                  <c:v>1306.9930616211616</c:v>
                </c:pt>
                <c:pt idx="17">
                  <c:v>1306.9930616211616</c:v>
                </c:pt>
                <c:pt idx="18">
                  <c:v>1306.9930616211614</c:v>
                </c:pt>
                <c:pt idx="19">
                  <c:v>1306.9930616211616</c:v>
                </c:pt>
                <c:pt idx="20">
                  <c:v>1306.9930616211618</c:v>
                </c:pt>
                <c:pt idx="21">
                  <c:v>1306.9930616211618</c:v>
                </c:pt>
                <c:pt idx="22">
                  <c:v>1306.9930616211618</c:v>
                </c:pt>
                <c:pt idx="23">
                  <c:v>1306.9930616211618</c:v>
                </c:pt>
                <c:pt idx="24">
                  <c:v>1306.9930616211616</c:v>
                </c:pt>
                <c:pt idx="25">
                  <c:v>1306.9930616211616</c:v>
                </c:pt>
                <c:pt idx="26">
                  <c:v>1306.9930616211616</c:v>
                </c:pt>
                <c:pt idx="27">
                  <c:v>1306.9930616211614</c:v>
                </c:pt>
                <c:pt idx="28">
                  <c:v>1306.9930616211616</c:v>
                </c:pt>
                <c:pt idx="29">
                  <c:v>1306.9930616211618</c:v>
                </c:pt>
                <c:pt idx="30">
                  <c:v>1306.9930616211618</c:v>
                </c:pt>
                <c:pt idx="31">
                  <c:v>1306.9930616211618</c:v>
                </c:pt>
                <c:pt idx="32">
                  <c:v>1306.9930616211616</c:v>
                </c:pt>
                <c:pt idx="33">
                  <c:v>1306.9930616211616</c:v>
                </c:pt>
                <c:pt idx="34">
                  <c:v>1306.9930616211616</c:v>
                </c:pt>
                <c:pt idx="35">
                  <c:v>1306.9930616211614</c:v>
                </c:pt>
                <c:pt idx="36">
                  <c:v>1306.9930616211616</c:v>
                </c:pt>
                <c:pt idx="37">
                  <c:v>1306.9930616211616</c:v>
                </c:pt>
                <c:pt idx="38">
                  <c:v>1306.9930616211616</c:v>
                </c:pt>
                <c:pt idx="39">
                  <c:v>1306.9930616211618</c:v>
                </c:pt>
                <c:pt idx="40">
                  <c:v>1306.9930616211618</c:v>
                </c:pt>
                <c:pt idx="41">
                  <c:v>1306.9930616211616</c:v>
                </c:pt>
                <c:pt idx="42">
                  <c:v>1306.9930616211618</c:v>
                </c:pt>
                <c:pt idx="43">
                  <c:v>1306.9930616211614</c:v>
                </c:pt>
                <c:pt idx="44">
                  <c:v>1306.9930616211616</c:v>
                </c:pt>
                <c:pt idx="45">
                  <c:v>1306.9930616211618</c:v>
                </c:pt>
                <c:pt idx="46">
                  <c:v>1306.9930616211616</c:v>
                </c:pt>
                <c:pt idx="47">
                  <c:v>1306.9930616211616</c:v>
                </c:pt>
                <c:pt idx="48">
                  <c:v>1306.9930616211618</c:v>
                </c:pt>
                <c:pt idx="49">
                  <c:v>1306.9930616211618</c:v>
                </c:pt>
                <c:pt idx="50">
                  <c:v>1306.9930616211616</c:v>
                </c:pt>
                <c:pt idx="51">
                  <c:v>1306.9930616211616</c:v>
                </c:pt>
                <c:pt idx="52">
                  <c:v>1306.9930616211614</c:v>
                </c:pt>
                <c:pt idx="53">
                  <c:v>1306.9930616211616</c:v>
                </c:pt>
                <c:pt idx="54">
                  <c:v>1306.9930616211616</c:v>
                </c:pt>
                <c:pt idx="55">
                  <c:v>1306.9930616211616</c:v>
                </c:pt>
                <c:pt idx="56">
                  <c:v>1306.9930616211616</c:v>
                </c:pt>
                <c:pt idx="57">
                  <c:v>1306.993061621162</c:v>
                </c:pt>
                <c:pt idx="58">
                  <c:v>1306.9930616211618</c:v>
                </c:pt>
                <c:pt idx="59">
                  <c:v>1306.9930616211618</c:v>
                </c:pt>
                <c:pt idx="60">
                  <c:v>1306.9930616211616</c:v>
                </c:pt>
                <c:pt idx="61">
                  <c:v>1306.9930616211616</c:v>
                </c:pt>
                <c:pt idx="62">
                  <c:v>1306.9930616211614</c:v>
                </c:pt>
                <c:pt idx="63">
                  <c:v>1306.9930616211616</c:v>
                </c:pt>
                <c:pt idx="64">
                  <c:v>1306.9930616211616</c:v>
                </c:pt>
                <c:pt idx="65">
                  <c:v>1306.9930616211618</c:v>
                </c:pt>
                <c:pt idx="66">
                  <c:v>1306.9930616211618</c:v>
                </c:pt>
                <c:pt idx="67">
                  <c:v>1306.9930616211616</c:v>
                </c:pt>
                <c:pt idx="68">
                  <c:v>1306.9930616211614</c:v>
                </c:pt>
                <c:pt idx="69">
                  <c:v>1306.9930616211616</c:v>
                </c:pt>
                <c:pt idx="70">
                  <c:v>1306.9930616211618</c:v>
                </c:pt>
                <c:pt idx="71">
                  <c:v>1306.9930616211618</c:v>
                </c:pt>
                <c:pt idx="72">
                  <c:v>1306.9930616211618</c:v>
                </c:pt>
                <c:pt idx="73">
                  <c:v>1306.9930616211618</c:v>
                </c:pt>
                <c:pt idx="74">
                  <c:v>1306.9930616211616</c:v>
                </c:pt>
                <c:pt idx="75">
                  <c:v>1306.9930616211618</c:v>
                </c:pt>
                <c:pt idx="76">
                  <c:v>1306.9930616211616</c:v>
                </c:pt>
                <c:pt idx="77">
                  <c:v>1306.9930616211614</c:v>
                </c:pt>
                <c:pt idx="78">
                  <c:v>1306.9930616211616</c:v>
                </c:pt>
                <c:pt idx="79">
                  <c:v>1306.9930616211616</c:v>
                </c:pt>
                <c:pt idx="80">
                  <c:v>1306.9930616211616</c:v>
                </c:pt>
                <c:pt idx="81">
                  <c:v>1306.9930616211618</c:v>
                </c:pt>
                <c:pt idx="82">
                  <c:v>1306.9930616211616</c:v>
                </c:pt>
                <c:pt idx="83">
                  <c:v>1306.9930616211616</c:v>
                </c:pt>
                <c:pt idx="84">
                  <c:v>1306.9930616211618</c:v>
                </c:pt>
                <c:pt idx="85">
                  <c:v>1306.9930616211616</c:v>
                </c:pt>
                <c:pt idx="86">
                  <c:v>1306.9930616211614</c:v>
                </c:pt>
                <c:pt idx="87">
                  <c:v>1306.9930616211614</c:v>
                </c:pt>
                <c:pt idx="88">
                  <c:v>1306.9930616211616</c:v>
                </c:pt>
                <c:pt idx="89">
                  <c:v>1306.9930616211616</c:v>
                </c:pt>
                <c:pt idx="90">
                  <c:v>1306.9930616211616</c:v>
                </c:pt>
                <c:pt idx="91">
                  <c:v>1306.9930616211616</c:v>
                </c:pt>
                <c:pt idx="92">
                  <c:v>1306.9930616211618</c:v>
                </c:pt>
                <c:pt idx="93">
                  <c:v>1306.9930616211616</c:v>
                </c:pt>
                <c:pt idx="94">
                  <c:v>1306.9930616211616</c:v>
                </c:pt>
                <c:pt idx="95">
                  <c:v>1306.9930616211614</c:v>
                </c:pt>
                <c:pt idx="96">
                  <c:v>1306.9930616211616</c:v>
                </c:pt>
                <c:pt idx="97">
                  <c:v>1306.9930616211618</c:v>
                </c:pt>
                <c:pt idx="98">
                  <c:v>1306.9930616211618</c:v>
                </c:pt>
                <c:pt idx="99">
                  <c:v>1306.9930616211616</c:v>
                </c:pt>
                <c:pt idx="100">
                  <c:v>1306.9930616211618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0504"/>
        <c:axId val="147390896"/>
      </c:lineChart>
      <c:catAx>
        <c:axId val="1473905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0896"/>
        <c:crosses val="autoZero"/>
        <c:auto val="1"/>
        <c:lblAlgn val="ctr"/>
        <c:lblOffset val="100"/>
        <c:noMultiLvlLbl val="0"/>
      </c:catAx>
      <c:valAx>
        <c:axId val="147390896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ayout>
        <c:manualLayout>
          <c:xMode val="edge"/>
          <c:yMode val="edge"/>
          <c:x val="0.12405372405372406"/>
          <c:y val="4.7927083333333335E-2"/>
          <c:w val="0.84837362637362634"/>
          <c:h val="0.23166319444444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25721784777"/>
          <c:y val="4.394685039370079E-2"/>
          <c:w val="0.87085367454068252"/>
          <c:h val="0.85234616506270044"/>
        </c:manualLayout>
      </c:layout>
      <c:lineChart>
        <c:grouping val="standard"/>
        <c:varyColors val="0"/>
        <c:ser>
          <c:idx val="0"/>
          <c:order val="0"/>
          <c:tx>
            <c:v>spolu</c:v>
          </c:tx>
          <c:spPr>
            <a:ln w="2540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'G26'!$A$3:$A$103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'G26'!$B$3:$B$103</c:f>
              <c:numCache>
                <c:formatCode>#,##0</c:formatCode>
                <c:ptCount val="101"/>
                <c:pt idx="0">
                  <c:v>-4537.8525925603371</c:v>
                </c:pt>
                <c:pt idx="1">
                  <c:v>-3882.4878540350046</c:v>
                </c:pt>
                <c:pt idx="2">
                  <c:v>-4304.7336001942422</c:v>
                </c:pt>
                <c:pt idx="3">
                  <c:v>-2920.4292467834894</c:v>
                </c:pt>
                <c:pt idx="4">
                  <c:v>-3377.0115860976398</c:v>
                </c:pt>
                <c:pt idx="5">
                  <c:v>-3765.8982856967523</c:v>
                </c:pt>
                <c:pt idx="6">
                  <c:v>-4171.0633072240589</c:v>
                </c:pt>
                <c:pt idx="7">
                  <c:v>-4479.8026369958525</c:v>
                </c:pt>
                <c:pt idx="8">
                  <c:v>-4581.5194397714658</c:v>
                </c:pt>
                <c:pt idx="9">
                  <c:v>-4518.8479845715965</c:v>
                </c:pt>
                <c:pt idx="10">
                  <c:v>-4374.0533186989051</c:v>
                </c:pt>
                <c:pt idx="11">
                  <c:v>-4266.3925331703213</c:v>
                </c:pt>
                <c:pt idx="12">
                  <c:v>-4222.0702886136105</c:v>
                </c:pt>
                <c:pt idx="13">
                  <c:v>-4231.2323148522437</c:v>
                </c:pt>
                <c:pt idx="14">
                  <c:v>-4289.3765453971455</c:v>
                </c:pt>
                <c:pt idx="15">
                  <c:v>-4371.9340310054895</c:v>
                </c:pt>
                <c:pt idx="16">
                  <c:v>-4377.8816066613317</c:v>
                </c:pt>
                <c:pt idx="17">
                  <c:v>-4281.584159676795</c:v>
                </c:pt>
                <c:pt idx="18">
                  <c:v>-4022.163751127393</c:v>
                </c:pt>
                <c:pt idx="19">
                  <c:v>-3487.1708520353823</c:v>
                </c:pt>
                <c:pt idx="20">
                  <c:v>-2821.5283340313058</c:v>
                </c:pt>
                <c:pt idx="21">
                  <c:v>-2183.3937575441337</c:v>
                </c:pt>
                <c:pt idx="22">
                  <c:v>-1582.6183356057452</c:v>
                </c:pt>
                <c:pt idx="23">
                  <c:v>-970.34736706019896</c:v>
                </c:pt>
                <c:pt idx="24">
                  <c:v>-245.34971065357382</c:v>
                </c:pt>
                <c:pt idx="25">
                  <c:v>518.686616023032</c:v>
                </c:pt>
                <c:pt idx="26">
                  <c:v>1187.400037388001</c:v>
                </c:pt>
                <c:pt idx="27">
                  <c:v>1699.1314691790169</c:v>
                </c:pt>
                <c:pt idx="28">
                  <c:v>2088.2335277961602</c:v>
                </c:pt>
                <c:pt idx="29">
                  <c:v>2393.6268057591001</c:v>
                </c:pt>
                <c:pt idx="30">
                  <c:v>2637.183731585339</c:v>
                </c:pt>
                <c:pt idx="31">
                  <c:v>2806.4874041115031</c:v>
                </c:pt>
                <c:pt idx="32">
                  <c:v>2981.0993229180672</c:v>
                </c:pt>
                <c:pt idx="33">
                  <c:v>3153.1921231239721</c:v>
                </c:pt>
                <c:pt idx="34">
                  <c:v>3406.6724352702017</c:v>
                </c:pt>
                <c:pt idx="35">
                  <c:v>3661.8858712693909</c:v>
                </c:pt>
                <c:pt idx="36">
                  <c:v>3874.0071013106353</c:v>
                </c:pt>
                <c:pt idx="37">
                  <c:v>4032.3157498974556</c:v>
                </c:pt>
                <c:pt idx="38">
                  <c:v>4190.4732443802432</c:v>
                </c:pt>
                <c:pt idx="39">
                  <c:v>4335.4028314682846</c:v>
                </c:pt>
                <c:pt idx="40">
                  <c:v>4463.8925780939862</c:v>
                </c:pt>
                <c:pt idx="41">
                  <c:v>4556.7036685743278</c:v>
                </c:pt>
                <c:pt idx="42">
                  <c:v>4576.4685516977597</c:v>
                </c:pt>
                <c:pt idx="43">
                  <c:v>4524.26049004164</c:v>
                </c:pt>
                <c:pt idx="44">
                  <c:v>4424.5602233408463</c:v>
                </c:pt>
                <c:pt idx="45">
                  <c:v>4280.5394121014415</c:v>
                </c:pt>
                <c:pt idx="46">
                  <c:v>4116.3470024256067</c:v>
                </c:pt>
                <c:pt idx="47">
                  <c:v>3982.9444299669349</c:v>
                </c:pt>
                <c:pt idx="48">
                  <c:v>3886.9467537130831</c:v>
                </c:pt>
                <c:pt idx="49">
                  <c:v>3832.8718440995076</c:v>
                </c:pt>
                <c:pt idx="50">
                  <c:v>3730.4637141534222</c:v>
                </c:pt>
                <c:pt idx="51">
                  <c:v>3509.6502295547189</c:v>
                </c:pt>
                <c:pt idx="52">
                  <c:v>3281.3023470656062</c:v>
                </c:pt>
                <c:pt idx="53">
                  <c:v>3025.2141445565294</c:v>
                </c:pt>
                <c:pt idx="54">
                  <c:v>2752.4432689462683</c:v>
                </c:pt>
                <c:pt idx="55">
                  <c:v>2527.7145691152973</c:v>
                </c:pt>
                <c:pt idx="56">
                  <c:v>2341.2785461654407</c:v>
                </c:pt>
                <c:pt idx="57">
                  <c:v>2045.9039306391765</c:v>
                </c:pt>
                <c:pt idx="58">
                  <c:v>1452.4646880653768</c:v>
                </c:pt>
                <c:pt idx="59">
                  <c:v>404.04385032752356</c:v>
                </c:pt>
                <c:pt idx="60">
                  <c:v>-1029.0264032677917</c:v>
                </c:pt>
                <c:pt idx="61">
                  <c:v>-2581.2670457867334</c:v>
                </c:pt>
                <c:pt idx="62">
                  <c:v>-4042.3288521843488</c:v>
                </c:pt>
                <c:pt idx="63">
                  <c:v>-5118.1916879770233</c:v>
                </c:pt>
                <c:pt idx="64">
                  <c:v>-5734.9357205068027</c:v>
                </c:pt>
                <c:pt idx="65">
                  <c:v>-6149.4255101041863</c:v>
                </c:pt>
                <c:pt idx="66">
                  <c:v>-6438.05964413112</c:v>
                </c:pt>
                <c:pt idx="67">
                  <c:v>-6453.531327290797</c:v>
                </c:pt>
                <c:pt idx="68">
                  <c:v>-6384.6158533202461</c:v>
                </c:pt>
                <c:pt idx="69">
                  <c:v>-6436.0842695741421</c:v>
                </c:pt>
                <c:pt idx="70">
                  <c:v>-6439.2671140838684</c:v>
                </c:pt>
                <c:pt idx="71">
                  <c:v>-6510.0688171162737</c:v>
                </c:pt>
                <c:pt idx="72">
                  <c:v>-6653.9088317496771</c:v>
                </c:pt>
                <c:pt idx="73">
                  <c:v>-6818.469093786005</c:v>
                </c:pt>
                <c:pt idx="74">
                  <c:v>-6912.855660053694</c:v>
                </c:pt>
                <c:pt idx="75">
                  <c:v>-6937.9371052414626</c:v>
                </c:pt>
                <c:pt idx="76">
                  <c:v>-6912.8496974459458</c:v>
                </c:pt>
                <c:pt idx="77">
                  <c:v>-6891.6885362435341</c:v>
                </c:pt>
                <c:pt idx="78">
                  <c:v>-6913.4723234444455</c:v>
                </c:pt>
                <c:pt idx="79">
                  <c:v>-6941.3333756726233</c:v>
                </c:pt>
                <c:pt idx="80">
                  <c:v>-6997.0803860207279</c:v>
                </c:pt>
                <c:pt idx="81">
                  <c:v>-7141.0443852096778</c:v>
                </c:pt>
                <c:pt idx="82">
                  <c:v>-7272.9480152682809</c:v>
                </c:pt>
                <c:pt idx="83">
                  <c:v>-7394.0725033466815</c:v>
                </c:pt>
                <c:pt idx="84">
                  <c:v>-7466.7719137976947</c:v>
                </c:pt>
                <c:pt idx="85">
                  <c:v>-7520.8717195446025</c:v>
                </c:pt>
                <c:pt idx="86">
                  <c:v>-7574.675440410243</c:v>
                </c:pt>
                <c:pt idx="87">
                  <c:v>-7626.6451972188124</c:v>
                </c:pt>
                <c:pt idx="88">
                  <c:v>-7614.3000611179004</c:v>
                </c:pt>
                <c:pt idx="89">
                  <c:v>-7655.8215084653248</c:v>
                </c:pt>
                <c:pt idx="90">
                  <c:v>-7820.4539749152373</c:v>
                </c:pt>
                <c:pt idx="91">
                  <c:v>-8015.7702620872433</c:v>
                </c:pt>
                <c:pt idx="92">
                  <c:v>-8255.4422309794809</c:v>
                </c:pt>
                <c:pt idx="93">
                  <c:v>-8384.3962507934866</c:v>
                </c:pt>
                <c:pt idx="94">
                  <c:v>-8422.0655293553937</c:v>
                </c:pt>
                <c:pt idx="95">
                  <c:v>-7145.8617219549051</c:v>
                </c:pt>
                <c:pt idx="96">
                  <c:v>-6012.4626446943348</c:v>
                </c:pt>
                <c:pt idx="97">
                  <c:v>-5241.6562437592211</c:v>
                </c:pt>
                <c:pt idx="98">
                  <c:v>-4808.0172336861033</c:v>
                </c:pt>
                <c:pt idx="99">
                  <c:v>-4318.3576926960513</c:v>
                </c:pt>
                <c:pt idx="100">
                  <c:v>-3131.5530968681005</c:v>
                </c:pt>
              </c:numCache>
            </c:numRef>
          </c:val>
          <c:smooth val="0"/>
        </c:ser>
        <c:ser>
          <c:idx val="1"/>
          <c:order val="1"/>
          <c:tx>
            <c:v>muži</c:v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'G26'!$A$3:$A$103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'G26'!$C$3:$C$103</c:f>
              <c:numCache>
                <c:formatCode>#,##0</c:formatCode>
                <c:ptCount val="101"/>
                <c:pt idx="0">
                  <c:v>-4549.9080278206857</c:v>
                </c:pt>
                <c:pt idx="1">
                  <c:v>-3883.6062792912699</c:v>
                </c:pt>
                <c:pt idx="2">
                  <c:v>-4294.7586767654229</c:v>
                </c:pt>
                <c:pt idx="3">
                  <c:v>-2906.4468930620196</c:v>
                </c:pt>
                <c:pt idx="4">
                  <c:v>-3369.0162049063911</c:v>
                </c:pt>
                <c:pt idx="5">
                  <c:v>-3765.4972329010861</c:v>
                </c:pt>
                <c:pt idx="6">
                  <c:v>-4175.9533726290756</c:v>
                </c:pt>
                <c:pt idx="7">
                  <c:v>-4491.2164546731556</c:v>
                </c:pt>
                <c:pt idx="8">
                  <c:v>-4596.6955278021533</c:v>
                </c:pt>
                <c:pt idx="9">
                  <c:v>-4537.0111838264593</c:v>
                </c:pt>
                <c:pt idx="10">
                  <c:v>-4404.1565361994226</c:v>
                </c:pt>
                <c:pt idx="11">
                  <c:v>-4294.3371808998991</c:v>
                </c:pt>
                <c:pt idx="12">
                  <c:v>-4238.6998495134376</c:v>
                </c:pt>
                <c:pt idx="13">
                  <c:v>-4237.3632584714678</c:v>
                </c:pt>
                <c:pt idx="14">
                  <c:v>-4283.4143242389655</c:v>
                </c:pt>
                <c:pt idx="15">
                  <c:v>-4355.9936380793797</c:v>
                </c:pt>
                <c:pt idx="16">
                  <c:v>-4338.7460381719802</c:v>
                </c:pt>
                <c:pt idx="17">
                  <c:v>-4209.18491521332</c:v>
                </c:pt>
                <c:pt idx="18">
                  <c:v>-3878.5314020103824</c:v>
                </c:pt>
                <c:pt idx="19">
                  <c:v>-3219.5213470582503</c:v>
                </c:pt>
                <c:pt idx="20">
                  <c:v>-2392.6154685248489</c:v>
                </c:pt>
                <c:pt idx="21">
                  <c:v>-1618.7572530497271</c:v>
                </c:pt>
                <c:pt idx="22">
                  <c:v>-947.00157863455229</c:v>
                </c:pt>
                <c:pt idx="23">
                  <c:v>-316.82752979795396</c:v>
                </c:pt>
                <c:pt idx="24">
                  <c:v>375.749266250343</c:v>
                </c:pt>
                <c:pt idx="25">
                  <c:v>1119.6536106177687</c:v>
                </c:pt>
                <c:pt idx="26">
                  <c:v>1808.964429016512</c:v>
                </c:pt>
                <c:pt idx="27">
                  <c:v>2408.3768837212856</c:v>
                </c:pt>
                <c:pt idx="28">
                  <c:v>2952.5475846350173</c:v>
                </c:pt>
                <c:pt idx="29">
                  <c:v>3440.4560391706882</c:v>
                </c:pt>
                <c:pt idx="30">
                  <c:v>3873.173039997766</c:v>
                </c:pt>
                <c:pt idx="31">
                  <c:v>4217.2235647768275</c:v>
                </c:pt>
                <c:pt idx="32">
                  <c:v>4503.3606263990296</c:v>
                </c:pt>
                <c:pt idx="33">
                  <c:v>4783.11658542429</c:v>
                </c:pt>
                <c:pt idx="34">
                  <c:v>5076.468927608159</c:v>
                </c:pt>
                <c:pt idx="35">
                  <c:v>5325.8689522933164</c:v>
                </c:pt>
                <c:pt idx="36">
                  <c:v>5503.2377847226417</c:v>
                </c:pt>
                <c:pt idx="37">
                  <c:v>5595.615299230737</c:v>
                </c:pt>
                <c:pt idx="38">
                  <c:v>5628.7887972211793</c:v>
                </c:pt>
                <c:pt idx="39">
                  <c:v>5650.3435510376476</c:v>
                </c:pt>
                <c:pt idx="40">
                  <c:v>5628.4846711556384</c:v>
                </c:pt>
                <c:pt idx="41">
                  <c:v>5591.0763297528902</c:v>
                </c:pt>
                <c:pt idx="42">
                  <c:v>5522.3526708757872</c:v>
                </c:pt>
                <c:pt idx="43">
                  <c:v>5398.4990157455204</c:v>
                </c:pt>
                <c:pt idx="44">
                  <c:v>5230.6542198428879</c:v>
                </c:pt>
                <c:pt idx="45">
                  <c:v>5016.846539680605</c:v>
                </c:pt>
                <c:pt idx="46">
                  <c:v>4831.3761239618916</c:v>
                </c:pt>
                <c:pt idx="47">
                  <c:v>4713.3303386236912</c:v>
                </c:pt>
                <c:pt idx="48">
                  <c:v>4626.0162140289467</c:v>
                </c:pt>
                <c:pt idx="49">
                  <c:v>4576.9886593624597</c:v>
                </c:pt>
                <c:pt idx="50">
                  <c:v>4456.4017144053141</c:v>
                </c:pt>
                <c:pt idx="51">
                  <c:v>4194.5321176851749</c:v>
                </c:pt>
                <c:pt idx="52">
                  <c:v>3908.3441379383794</c:v>
                </c:pt>
                <c:pt idx="53">
                  <c:v>3626.6600168219611</c:v>
                </c:pt>
                <c:pt idx="54">
                  <c:v>3362.1630461223785</c:v>
                </c:pt>
                <c:pt idx="55">
                  <c:v>3133.6673824528471</c:v>
                </c:pt>
                <c:pt idx="56">
                  <c:v>2955.4128982324719</c:v>
                </c:pt>
                <c:pt idx="57">
                  <c:v>2766.3918012041036</c:v>
                </c:pt>
                <c:pt idx="58">
                  <c:v>2500.8269578012359</c:v>
                </c:pt>
                <c:pt idx="59">
                  <c:v>1893.1462407617105</c:v>
                </c:pt>
                <c:pt idx="60">
                  <c:v>697.62361869563586</c:v>
                </c:pt>
                <c:pt idx="61">
                  <c:v>-1095.4678185795917</c:v>
                </c:pt>
                <c:pt idx="62">
                  <c:v>-3189.6283160607072</c:v>
                </c:pt>
                <c:pt idx="63">
                  <c:v>-4881.6083927672707</c:v>
                </c:pt>
                <c:pt idx="64">
                  <c:v>-5860.6751464532535</c:v>
                </c:pt>
                <c:pt idx="65">
                  <c:v>-6483.5093129441047</c:v>
                </c:pt>
                <c:pt idx="66">
                  <c:v>-6907.919451312885</c:v>
                </c:pt>
                <c:pt idx="67">
                  <c:v>-7009.3602345331083</c:v>
                </c:pt>
                <c:pt idx="68">
                  <c:v>-6964.4034504812726</c:v>
                </c:pt>
                <c:pt idx="69">
                  <c:v>-6967.3546871896606</c:v>
                </c:pt>
                <c:pt idx="70">
                  <c:v>-6901.664311623942</c:v>
                </c:pt>
                <c:pt idx="71">
                  <c:v>-6936.6727999852064</c:v>
                </c:pt>
                <c:pt idx="72">
                  <c:v>-7090.9292070583815</c:v>
                </c:pt>
                <c:pt idx="73">
                  <c:v>-7302.1995511451969</c:v>
                </c:pt>
                <c:pt idx="74">
                  <c:v>-7382.7351765756375</c:v>
                </c:pt>
                <c:pt idx="75">
                  <c:v>-7346.5648238698659</c:v>
                </c:pt>
                <c:pt idx="76">
                  <c:v>-7248.4280193991844</c:v>
                </c:pt>
                <c:pt idx="77">
                  <c:v>-7149.1672582270248</c:v>
                </c:pt>
                <c:pt idx="78">
                  <c:v>-7117.1089531267417</c:v>
                </c:pt>
                <c:pt idx="79">
                  <c:v>-7144.874286696001</c:v>
                </c:pt>
                <c:pt idx="80">
                  <c:v>-7224.6759468520659</c:v>
                </c:pt>
                <c:pt idx="81">
                  <c:v>-7415.7842586678435</c:v>
                </c:pt>
                <c:pt idx="82">
                  <c:v>-7587.2520639834283</c:v>
                </c:pt>
                <c:pt idx="83">
                  <c:v>-7735.4702192375453</c:v>
                </c:pt>
                <c:pt idx="84">
                  <c:v>-7856.4604336963575</c:v>
                </c:pt>
                <c:pt idx="85">
                  <c:v>-7881.0539679011081</c:v>
                </c:pt>
                <c:pt idx="86">
                  <c:v>-7890.7837502129887</c:v>
                </c:pt>
                <c:pt idx="87">
                  <c:v>-7896.3372413352199</c:v>
                </c:pt>
                <c:pt idx="88">
                  <c:v>-7856.6687683558566</c:v>
                </c:pt>
                <c:pt idx="89">
                  <c:v>-7936.3734669977612</c:v>
                </c:pt>
                <c:pt idx="90">
                  <c:v>-8125.9043197473902</c:v>
                </c:pt>
                <c:pt idx="91">
                  <c:v>-8430.0358452317359</c:v>
                </c:pt>
                <c:pt idx="92">
                  <c:v>-8685.8994506433555</c:v>
                </c:pt>
                <c:pt idx="93">
                  <c:v>-8820.0265746505902</c:v>
                </c:pt>
                <c:pt idx="94">
                  <c:v>-8949.3717490510626</c:v>
                </c:pt>
                <c:pt idx="95">
                  <c:v>-7616.6890847985333</c:v>
                </c:pt>
                <c:pt idx="96">
                  <c:v>-6440.4821264668808</c:v>
                </c:pt>
                <c:pt idx="97">
                  <c:v>-5566.6007575361928</c:v>
                </c:pt>
                <c:pt idx="98">
                  <c:v>-4928.0446611551188</c:v>
                </c:pt>
                <c:pt idx="99">
                  <c:v>-4176.9101155985118</c:v>
                </c:pt>
                <c:pt idx="100">
                  <c:v>-2968.4506891027868</c:v>
                </c:pt>
              </c:numCache>
            </c:numRef>
          </c:val>
          <c:smooth val="0"/>
        </c:ser>
        <c:ser>
          <c:idx val="2"/>
          <c:order val="2"/>
          <c:tx>
            <c:v>ženy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'G26'!$A$3:$A$103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'G26'!$D$3:$D$103</c:f>
              <c:numCache>
                <c:formatCode>#,##0</c:formatCode>
                <c:ptCount val="101"/>
                <c:pt idx="0">
                  <c:v>-4525.0086256854756</c:v>
                </c:pt>
                <c:pt idx="1">
                  <c:v>-3881.3178471872243</c:v>
                </c:pt>
                <c:pt idx="2">
                  <c:v>-4314.9735021643783</c:v>
                </c:pt>
                <c:pt idx="3">
                  <c:v>-2935.3486545216847</c:v>
                </c:pt>
                <c:pt idx="4">
                  <c:v>-3385.4596283389114</c:v>
                </c:pt>
                <c:pt idx="5">
                  <c:v>-3766.3206868505395</c:v>
                </c:pt>
                <c:pt idx="6">
                  <c:v>-4165.883726681458</c:v>
                </c:pt>
                <c:pt idx="7">
                  <c:v>-4467.7048096893714</c:v>
                </c:pt>
                <c:pt idx="8">
                  <c:v>-4565.4720333674841</c:v>
                </c:pt>
                <c:pt idx="9">
                  <c:v>-4499.6902439864516</c:v>
                </c:pt>
                <c:pt idx="10">
                  <c:v>-4342.5072692114609</c:v>
                </c:pt>
                <c:pt idx="11">
                  <c:v>-4236.4649124873758</c:v>
                </c:pt>
                <c:pt idx="12">
                  <c:v>-4204.5571930998995</c:v>
                </c:pt>
                <c:pt idx="13">
                  <c:v>-4224.8687966281213</c:v>
                </c:pt>
                <c:pt idx="14">
                  <c:v>-4295.6777918514945</c:v>
                </c:pt>
                <c:pt idx="15">
                  <c:v>-4388.7897529322063</c:v>
                </c:pt>
                <c:pt idx="16">
                  <c:v>-4419.6620574507542</c:v>
                </c:pt>
                <c:pt idx="17">
                  <c:v>-4357.4285541943846</c:v>
                </c:pt>
                <c:pt idx="18">
                  <c:v>-4170.8883094730463</c:v>
                </c:pt>
                <c:pt idx="19">
                  <c:v>-3768.9047714927565</c:v>
                </c:pt>
                <c:pt idx="20">
                  <c:v>-3269.124881295706</c:v>
                </c:pt>
                <c:pt idx="21">
                  <c:v>-2769.1145340241392</c:v>
                </c:pt>
                <c:pt idx="22">
                  <c:v>-2249.3640840234139</c:v>
                </c:pt>
                <c:pt idx="23">
                  <c:v>-1645.4969429250591</c:v>
                </c:pt>
                <c:pt idx="24">
                  <c:v>-889.47725161758603</c:v>
                </c:pt>
                <c:pt idx="25">
                  <c:v>-100.06382173631732</c:v>
                </c:pt>
                <c:pt idx="26">
                  <c:v>540.08787749936471</c:v>
                </c:pt>
                <c:pt idx="27">
                  <c:v>958.36994017976258</c:v>
                </c:pt>
                <c:pt idx="28">
                  <c:v>1187.016446341489</c:v>
                </c:pt>
                <c:pt idx="29">
                  <c:v>1291.8494398011244</c:v>
                </c:pt>
                <c:pt idx="30">
                  <c:v>1321.628514944819</c:v>
                </c:pt>
                <c:pt idx="31">
                  <c:v>1329.1999819394478</c:v>
                </c:pt>
                <c:pt idx="32">
                  <c:v>1355.3014769784324</c:v>
                </c:pt>
                <c:pt idx="33">
                  <c:v>1448.3130890769576</c:v>
                </c:pt>
                <c:pt idx="34">
                  <c:v>1649.5793226591338</c:v>
                </c:pt>
                <c:pt idx="35">
                  <c:v>1890.3325413752623</c:v>
                </c:pt>
                <c:pt idx="36">
                  <c:v>2138.8826310436648</c:v>
                </c:pt>
                <c:pt idx="37">
                  <c:v>2400.1461918348696</c:v>
                </c:pt>
                <c:pt idx="38">
                  <c:v>2674.8204344225355</c:v>
                </c:pt>
                <c:pt idx="39">
                  <c:v>2976.6234271971143</c:v>
                </c:pt>
                <c:pt idx="40">
                  <c:v>3262.6104411064834</c:v>
                </c:pt>
                <c:pt idx="41">
                  <c:v>3488.3697673850147</c:v>
                </c:pt>
                <c:pt idx="42">
                  <c:v>3600.3846598779619</c:v>
                </c:pt>
                <c:pt idx="43">
                  <c:v>3626.9543372735743</c:v>
                </c:pt>
                <c:pt idx="44">
                  <c:v>3607.7919874757372</c:v>
                </c:pt>
                <c:pt idx="45">
                  <c:v>3531.3665300651901</c:v>
                </c:pt>
                <c:pt idx="46">
                  <c:v>3402.7505258524661</c:v>
                </c:pt>
                <c:pt idx="47">
                  <c:v>3254.7646491896166</c:v>
                </c:pt>
                <c:pt idx="48">
                  <c:v>3147.6648449674103</c:v>
                </c:pt>
                <c:pt idx="49">
                  <c:v>3087.6891003004876</c:v>
                </c:pt>
                <c:pt idx="50">
                  <c:v>3010.5313025689607</c:v>
                </c:pt>
                <c:pt idx="51">
                  <c:v>2839.0212251138109</c:v>
                </c:pt>
                <c:pt idx="52">
                  <c:v>2664.0252223180678</c:v>
                </c:pt>
                <c:pt idx="53">
                  <c:v>2432.6063747900816</c:v>
                </c:pt>
                <c:pt idx="54">
                  <c:v>2164.680116202253</c:v>
                </c:pt>
                <c:pt idx="55">
                  <c:v>1947.2930926086142</c:v>
                </c:pt>
                <c:pt idx="56">
                  <c:v>1772.6306710111494</c:v>
                </c:pt>
                <c:pt idx="57">
                  <c:v>1381.6909772798631</c:v>
                </c:pt>
                <c:pt idx="58">
                  <c:v>486.09708557457407</c:v>
                </c:pt>
                <c:pt idx="59">
                  <c:v>-958.00682432851795</c:v>
                </c:pt>
                <c:pt idx="60">
                  <c:v>-2575.0167379678896</c:v>
                </c:pt>
                <c:pt idx="61">
                  <c:v>-3883.1827052561166</c:v>
                </c:pt>
                <c:pt idx="62">
                  <c:v>-4777.9623380867224</c:v>
                </c:pt>
                <c:pt idx="63">
                  <c:v>-5318.2180919415605</c:v>
                </c:pt>
                <c:pt idx="64">
                  <c:v>-5630.1322757365151</c:v>
                </c:pt>
                <c:pt idx="65">
                  <c:v>-5881.0512198762262</c:v>
                </c:pt>
                <c:pt idx="66">
                  <c:v>-6071.8006180250286</c:v>
                </c:pt>
                <c:pt idx="67">
                  <c:v>-6038.2218385267479</c:v>
                </c:pt>
                <c:pt idx="68">
                  <c:v>-5966.2448724127107</c:v>
                </c:pt>
                <c:pt idx="69">
                  <c:v>-6055.814686555369</c:v>
                </c:pt>
                <c:pt idx="70">
                  <c:v>-6120.3482127473744</c:v>
                </c:pt>
                <c:pt idx="71">
                  <c:v>-6221.9860032879442</c:v>
                </c:pt>
                <c:pt idx="72">
                  <c:v>-6363.7301062038823</c:v>
                </c:pt>
                <c:pt idx="73">
                  <c:v>-6516.9159456039024</c:v>
                </c:pt>
                <c:pt idx="74">
                  <c:v>-6628.0852797334928</c:v>
                </c:pt>
                <c:pt idx="75">
                  <c:v>-6696.7819388642183</c:v>
                </c:pt>
                <c:pt idx="76">
                  <c:v>-6722.7101330356527</c:v>
                </c:pt>
                <c:pt idx="77">
                  <c:v>-6748.5409318766187</c:v>
                </c:pt>
                <c:pt idx="78">
                  <c:v>-6801.7994237118055</c:v>
                </c:pt>
                <c:pt idx="79">
                  <c:v>-6835.0094897702429</c:v>
                </c:pt>
                <c:pt idx="80">
                  <c:v>-6882.4350443148041</c:v>
                </c:pt>
                <c:pt idx="81">
                  <c:v>-7008.3146848653505</c:v>
                </c:pt>
                <c:pt idx="82">
                  <c:v>-7128.2769954749847</c:v>
                </c:pt>
                <c:pt idx="83">
                  <c:v>-7237.0774736067278</c:v>
                </c:pt>
                <c:pt idx="84">
                  <c:v>-7302.9806087112993</c:v>
                </c:pt>
                <c:pt idx="85">
                  <c:v>-7368.8246557753946</c:v>
                </c:pt>
                <c:pt idx="86">
                  <c:v>-7448.5037970385192</c:v>
                </c:pt>
                <c:pt idx="87">
                  <c:v>-7522.2188452143355</c:v>
                </c:pt>
                <c:pt idx="88">
                  <c:v>-7520.9362400418004</c:v>
                </c:pt>
                <c:pt idx="89">
                  <c:v>-7555.4678537609534</c:v>
                </c:pt>
                <c:pt idx="90">
                  <c:v>-7707.3388149580396</c:v>
                </c:pt>
                <c:pt idx="91">
                  <c:v>-7874.1806422966647</c:v>
                </c:pt>
                <c:pt idx="92">
                  <c:v>-8100.7679297093209</c:v>
                </c:pt>
                <c:pt idx="93">
                  <c:v>-8220.0420332372996</c:v>
                </c:pt>
                <c:pt idx="94">
                  <c:v>-8224.5763177963709</c:v>
                </c:pt>
                <c:pt idx="95">
                  <c:v>-6958.4450047064702</c:v>
                </c:pt>
                <c:pt idx="96">
                  <c:v>-5846.0106240050118</c:v>
                </c:pt>
                <c:pt idx="97">
                  <c:v>-5120.6424248353833</c:v>
                </c:pt>
                <c:pt idx="98">
                  <c:v>-4769.4037589576983</c:v>
                </c:pt>
                <c:pt idx="99">
                  <c:v>-4375.9248662896425</c:v>
                </c:pt>
                <c:pt idx="100">
                  <c:v>-3204.1757139987144</c:v>
                </c:pt>
              </c:numCache>
            </c:numRef>
          </c:val>
          <c:smooth val="0"/>
        </c:ser>
        <c:ser>
          <c:idx val="3"/>
          <c:order val="3"/>
          <c:spPr>
            <a:ln w="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'G26'!$G$3:$G$103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1680"/>
        <c:axId val="147392072"/>
      </c:lineChart>
      <c:catAx>
        <c:axId val="14739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vek</a:t>
                </a:r>
              </a:p>
            </c:rich>
          </c:tx>
          <c:layout>
            <c:manualLayout>
              <c:xMode val="edge"/>
              <c:yMode val="edge"/>
              <c:x val="0.90591208791208788"/>
              <c:y val="0.83503168402777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2072"/>
        <c:crosses val="autoZero"/>
        <c:auto val="1"/>
        <c:lblAlgn val="ctr"/>
        <c:lblOffset val="100"/>
        <c:noMultiLvlLbl val="0"/>
      </c:catAx>
      <c:valAx>
        <c:axId val="14739207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800"/>
                  <a:t>eur ročne</a:t>
                </a:r>
              </a:p>
            </c:rich>
          </c:tx>
          <c:layout>
            <c:manualLayout>
              <c:xMode val="edge"/>
              <c:yMode val="edge"/>
              <c:x val="0.13055555555555556"/>
              <c:y val="3.78860454943132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5992124542124542"/>
          <c:y val="7.2626494604841066E-2"/>
          <c:w val="0.27063431013431011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1428571428572"/>
          <c:y val="5.0925925925925923E-2"/>
          <c:w val="0.86573015873015868"/>
          <c:h val="0.79265017361111112"/>
        </c:manualLayout>
      </c:layout>
      <c:lineChart>
        <c:grouping val="standard"/>
        <c:varyColors val="0"/>
        <c:ser>
          <c:idx val="1"/>
          <c:order val="0"/>
          <c:tx>
            <c:strRef>
              <c:f>'G27, G28, G31,G32'!$A$4</c:f>
              <c:strCache>
                <c:ptCount val="1"/>
                <c:pt idx="0">
                  <c:v>Úhrnná plodnosť (počet detí)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Pt>
            <c:idx val="62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dPt>
            <c:idx val="111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numRef>
              <c:f>'G27, G28, G31,G32'!$B$1:$GT$1</c:f>
              <c:numCache>
                <c:formatCode>General</c:formatCode>
                <c:ptCount val="2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</c:numCache>
            </c:numRef>
          </c:cat>
          <c:val>
            <c:numRef>
              <c:f>'G27, G28, G31,G32'!$B$4:$GT$4</c:f>
              <c:numCache>
                <c:formatCode>0.0</c:formatCode>
                <c:ptCount val="201"/>
                <c:pt idx="0">
                  <c:v>3.5580210653362316</c:v>
                </c:pt>
                <c:pt idx="1">
                  <c:v>3.5776245997143303</c:v>
                </c:pt>
                <c:pt idx="2">
                  <c:v>3.5722748558834305</c:v>
                </c:pt>
                <c:pt idx="3">
                  <c:v>3.5010716071887047</c:v>
                </c:pt>
                <c:pt idx="4">
                  <c:v>3.4489502461188049</c:v>
                </c:pt>
                <c:pt idx="5">
                  <c:v>3.4699157214384666</c:v>
                </c:pt>
                <c:pt idx="6">
                  <c:v>3.4643999181933753</c:v>
                </c:pt>
                <c:pt idx="7">
                  <c:v>3.3877401771568771</c:v>
                </c:pt>
                <c:pt idx="8">
                  <c:v>3.2461065952043282</c:v>
                </c:pt>
                <c:pt idx="9">
                  <c:v>3.0617529397251575</c:v>
                </c:pt>
                <c:pt idx="10">
                  <c:v>3.0729901327680698</c:v>
                </c:pt>
                <c:pt idx="11">
                  <c:v>2.9596997521486026</c:v>
                </c:pt>
                <c:pt idx="12">
                  <c:v>2.8332322454192109</c:v>
                </c:pt>
                <c:pt idx="13">
                  <c:v>2.9330136489145193</c:v>
                </c:pt>
                <c:pt idx="14">
                  <c:v>2.910029385352928</c:v>
                </c:pt>
                <c:pt idx="15">
                  <c:v>2.8015514961222299</c:v>
                </c:pt>
                <c:pt idx="16">
                  <c:v>2.673877660716085</c:v>
                </c:pt>
                <c:pt idx="17">
                  <c:v>2.4936745378679248</c:v>
                </c:pt>
                <c:pt idx="18">
                  <c:v>2.3971177117883742</c:v>
                </c:pt>
                <c:pt idx="19">
                  <c:v>2.4332463970711879</c:v>
                </c:pt>
                <c:pt idx="20">
                  <c:v>2.3989713594208268</c:v>
                </c:pt>
                <c:pt idx="21">
                  <c:v>2.4296700178899764</c:v>
                </c:pt>
                <c:pt idx="22">
                  <c:v>2.4883032131366383</c:v>
                </c:pt>
                <c:pt idx="23">
                  <c:v>2.5568290886292426</c:v>
                </c:pt>
                <c:pt idx="24">
                  <c:v>2.5970108069705335</c:v>
                </c:pt>
                <c:pt idx="25">
                  <c:v>2.5261019850475277</c:v>
                </c:pt>
                <c:pt idx="26">
                  <c:v>2.5240631928344346</c:v>
                </c:pt>
                <c:pt idx="27">
                  <c:v>2.4666747376251839</c:v>
                </c:pt>
                <c:pt idx="28">
                  <c:v>2.4519652932816167</c:v>
                </c:pt>
                <c:pt idx="29">
                  <c:v>2.4352300345100075</c:v>
                </c:pt>
                <c:pt idx="30">
                  <c:v>2.3069446282174764</c:v>
                </c:pt>
                <c:pt idx="31">
                  <c:v>2.2782253556609775</c:v>
                </c:pt>
                <c:pt idx="32">
                  <c:v>2.2705461133390594</c:v>
                </c:pt>
                <c:pt idx="33">
                  <c:v>2.2688930518039276</c:v>
                </c:pt>
                <c:pt idx="34">
                  <c:v>2.2525388554977912</c:v>
                </c:pt>
                <c:pt idx="35">
                  <c:v>2.2537794710000303</c:v>
                </c:pt>
                <c:pt idx="36">
                  <c:v>2.1998057636386044</c:v>
                </c:pt>
                <c:pt idx="37">
                  <c:v>2.1446526625579572</c:v>
                </c:pt>
                <c:pt idx="38">
                  <c:v>2.145102244564344</c:v>
                </c:pt>
                <c:pt idx="39">
                  <c:v>2.0807043754662393</c:v>
                </c:pt>
                <c:pt idx="40">
                  <c:v>2.0852524796622345</c:v>
                </c:pt>
                <c:pt idx="41">
                  <c:v>2.0493679664509776</c:v>
                </c:pt>
                <c:pt idx="42">
                  <c:v>1.992525470643046</c:v>
                </c:pt>
                <c:pt idx="43">
                  <c:v>1.9323716614014568</c:v>
                </c:pt>
                <c:pt idx="44">
                  <c:v>1.6691556285420961</c:v>
                </c:pt>
                <c:pt idx="45">
                  <c:v>1.522502905526057</c:v>
                </c:pt>
                <c:pt idx="46">
                  <c:v>1.4699673834167941</c:v>
                </c:pt>
                <c:pt idx="47">
                  <c:v>1.427820218270065</c:v>
                </c:pt>
                <c:pt idx="48">
                  <c:v>1.3738069823009913</c:v>
                </c:pt>
                <c:pt idx="49">
                  <c:v>1.3288803395144828</c:v>
                </c:pt>
                <c:pt idx="50">
                  <c:v>1.292</c:v>
                </c:pt>
                <c:pt idx="51">
                  <c:v>1.198</c:v>
                </c:pt>
                <c:pt idx="52">
                  <c:v>1.1870000000000001</c:v>
                </c:pt>
                <c:pt idx="53">
                  <c:v>1.1994332733873381</c:v>
                </c:pt>
                <c:pt idx="54">
                  <c:v>1.2410000000000001</c:v>
                </c:pt>
                <c:pt idx="55">
                  <c:v>1.2531150384931644</c:v>
                </c:pt>
                <c:pt idx="56">
                  <c:v>1.2390000000000001</c:v>
                </c:pt>
                <c:pt idx="57">
                  <c:v>1.2509999999999999</c:v>
                </c:pt>
                <c:pt idx="58">
                  <c:v>1.321</c:v>
                </c:pt>
                <c:pt idx="59">
                  <c:v>1.4119999999999999</c:v>
                </c:pt>
                <c:pt idx="60">
                  <c:v>1.4276175198446892</c:v>
                </c:pt>
                <c:pt idx="61">
                  <c:v>1.4478104137609498</c:v>
                </c:pt>
                <c:pt idx="62">
                  <c:v>1.3369896343560626</c:v>
                </c:pt>
                <c:pt idx="63">
                  <c:v>1.4231697450223049</c:v>
                </c:pt>
                <c:pt idx="64">
                  <c:v>1.4262852950586387</c:v>
                </c:pt>
                <c:pt idx="65">
                  <c:v>1.4294008450949722</c:v>
                </c:pt>
                <c:pt idx="66">
                  <c:v>1.4325163951313058</c:v>
                </c:pt>
                <c:pt idx="67">
                  <c:v>1.4356319451676389</c:v>
                </c:pt>
                <c:pt idx="68">
                  <c:v>1.4387474952039723</c:v>
                </c:pt>
                <c:pt idx="69">
                  <c:v>1.4418630452403065</c:v>
                </c:pt>
                <c:pt idx="70">
                  <c:v>1.4449785952766399</c:v>
                </c:pt>
                <c:pt idx="71">
                  <c:v>1.4480941453129734</c:v>
                </c:pt>
                <c:pt idx="72">
                  <c:v>1.4512096953493068</c:v>
                </c:pt>
                <c:pt idx="73">
                  <c:v>1.4543252453856403</c:v>
                </c:pt>
                <c:pt idx="74">
                  <c:v>1.4574407954219739</c:v>
                </c:pt>
                <c:pt idx="75">
                  <c:v>1.4605563454583079</c:v>
                </c:pt>
                <c:pt idx="76">
                  <c:v>1.4636718954946417</c:v>
                </c:pt>
                <c:pt idx="77">
                  <c:v>1.4667874455309744</c:v>
                </c:pt>
                <c:pt idx="78">
                  <c:v>1.4699029955673082</c:v>
                </c:pt>
                <c:pt idx="79">
                  <c:v>1.4730185456036418</c:v>
                </c:pt>
                <c:pt idx="80">
                  <c:v>1.4761340956399751</c:v>
                </c:pt>
                <c:pt idx="81">
                  <c:v>1.4792496456763087</c:v>
                </c:pt>
                <c:pt idx="82">
                  <c:v>1.4823651957126425</c:v>
                </c:pt>
                <c:pt idx="83">
                  <c:v>1.4854807457489765</c:v>
                </c:pt>
                <c:pt idx="84">
                  <c:v>1.4885962957853096</c:v>
                </c:pt>
                <c:pt idx="85">
                  <c:v>1.4917118458216432</c:v>
                </c:pt>
                <c:pt idx="86">
                  <c:v>1.4948273958579761</c:v>
                </c:pt>
                <c:pt idx="87">
                  <c:v>1.4979429458943103</c:v>
                </c:pt>
                <c:pt idx="88">
                  <c:v>1.5010584959306437</c:v>
                </c:pt>
                <c:pt idx="89">
                  <c:v>1.5041740459669777</c:v>
                </c:pt>
                <c:pt idx="90">
                  <c:v>1.5072895960033108</c:v>
                </c:pt>
                <c:pt idx="91">
                  <c:v>1.5104051460396439</c:v>
                </c:pt>
                <c:pt idx="92">
                  <c:v>1.5135206960759782</c:v>
                </c:pt>
                <c:pt idx="93">
                  <c:v>1.5166362461123113</c:v>
                </c:pt>
                <c:pt idx="94">
                  <c:v>1.5197517961486449</c:v>
                </c:pt>
                <c:pt idx="95">
                  <c:v>1.5228673461849784</c:v>
                </c:pt>
                <c:pt idx="96">
                  <c:v>1.5259828962213127</c:v>
                </c:pt>
                <c:pt idx="97">
                  <c:v>1.5290984462576458</c:v>
                </c:pt>
                <c:pt idx="98">
                  <c:v>1.5322139962939789</c:v>
                </c:pt>
                <c:pt idx="99">
                  <c:v>1.5353295463303127</c:v>
                </c:pt>
                <c:pt idx="100">
                  <c:v>1.5384450963666461</c:v>
                </c:pt>
                <c:pt idx="101">
                  <c:v>1.5415606464029801</c:v>
                </c:pt>
                <c:pt idx="102">
                  <c:v>1.5446761964393132</c:v>
                </c:pt>
                <c:pt idx="103">
                  <c:v>1.5477917464756468</c:v>
                </c:pt>
                <c:pt idx="104">
                  <c:v>1.5509072965119797</c:v>
                </c:pt>
                <c:pt idx="105">
                  <c:v>1.5540228465483139</c:v>
                </c:pt>
                <c:pt idx="106">
                  <c:v>1.5571383965846479</c:v>
                </c:pt>
                <c:pt idx="107">
                  <c:v>1.560253946620981</c:v>
                </c:pt>
                <c:pt idx="108">
                  <c:v>1.5633694966573142</c:v>
                </c:pt>
                <c:pt idx="109">
                  <c:v>1.566485046693648</c:v>
                </c:pt>
                <c:pt idx="110">
                  <c:v>1.569600596729982</c:v>
                </c:pt>
                <c:pt idx="111">
                  <c:v>1.5727161467663151</c:v>
                </c:pt>
                <c:pt idx="112">
                  <c:v>1.5758316968026489</c:v>
                </c:pt>
                <c:pt idx="113">
                  <c:v>1.5789472468389818</c:v>
                </c:pt>
                <c:pt idx="114">
                  <c:v>1.582062796875316</c:v>
                </c:pt>
                <c:pt idx="115">
                  <c:v>1.58517834691165</c:v>
                </c:pt>
                <c:pt idx="116">
                  <c:v>1.588293896947983</c:v>
                </c:pt>
                <c:pt idx="117">
                  <c:v>1.5914094469843163</c:v>
                </c:pt>
                <c:pt idx="118">
                  <c:v>1.5945249970206505</c:v>
                </c:pt>
                <c:pt idx="119">
                  <c:v>1.5976405470569834</c:v>
                </c:pt>
                <c:pt idx="120">
                  <c:v>1.600756097093317</c:v>
                </c:pt>
                <c:pt idx="121">
                  <c:v>1.6038716471296512</c:v>
                </c:pt>
                <c:pt idx="122">
                  <c:v>1.6069871971659841</c:v>
                </c:pt>
                <c:pt idx="123">
                  <c:v>1.6101027472023177</c:v>
                </c:pt>
                <c:pt idx="124">
                  <c:v>1.6132182972386517</c:v>
                </c:pt>
                <c:pt idx="125">
                  <c:v>1.6163338472749846</c:v>
                </c:pt>
                <c:pt idx="126">
                  <c:v>1.6194493973113182</c:v>
                </c:pt>
                <c:pt idx="127">
                  <c:v>1.6225649473476518</c:v>
                </c:pt>
                <c:pt idx="128">
                  <c:v>1.6256804973839858</c:v>
                </c:pt>
                <c:pt idx="129">
                  <c:v>1.6287960474203185</c:v>
                </c:pt>
                <c:pt idx="130">
                  <c:v>1.631911597456652</c:v>
                </c:pt>
                <c:pt idx="131">
                  <c:v>1.6350271474929863</c:v>
                </c:pt>
                <c:pt idx="132">
                  <c:v>1.6381426975293203</c:v>
                </c:pt>
                <c:pt idx="133">
                  <c:v>1.6412582475656532</c:v>
                </c:pt>
                <c:pt idx="134">
                  <c:v>1.6443737976019868</c:v>
                </c:pt>
                <c:pt idx="135">
                  <c:v>1.6474893476383203</c:v>
                </c:pt>
                <c:pt idx="136">
                  <c:v>1.6506048976746539</c:v>
                </c:pt>
                <c:pt idx="137">
                  <c:v>1.6537204477109873</c:v>
                </c:pt>
                <c:pt idx="138">
                  <c:v>1.6568359977473206</c:v>
                </c:pt>
                <c:pt idx="139">
                  <c:v>1.6599515477836539</c:v>
                </c:pt>
                <c:pt idx="140">
                  <c:v>1.6630670978199882</c:v>
                </c:pt>
                <c:pt idx="141">
                  <c:v>1.666182647856322</c:v>
                </c:pt>
                <c:pt idx="142">
                  <c:v>1.6692981978926553</c:v>
                </c:pt>
                <c:pt idx="143">
                  <c:v>1.6724137479289887</c:v>
                </c:pt>
                <c:pt idx="144">
                  <c:v>1.6755292979653222</c:v>
                </c:pt>
                <c:pt idx="145">
                  <c:v>1.6786448480016556</c:v>
                </c:pt>
                <c:pt idx="146">
                  <c:v>1.6817603980379892</c:v>
                </c:pt>
                <c:pt idx="147">
                  <c:v>1.6848759480743229</c:v>
                </c:pt>
                <c:pt idx="148">
                  <c:v>1.6879914981106567</c:v>
                </c:pt>
                <c:pt idx="149">
                  <c:v>1.6911070481469896</c:v>
                </c:pt>
                <c:pt idx="150">
                  <c:v>1.694222598183323</c:v>
                </c:pt>
                <c:pt idx="151">
                  <c:v>1.6973381482196568</c:v>
                </c:pt>
                <c:pt idx="152">
                  <c:v>1.7004536982559906</c:v>
                </c:pt>
                <c:pt idx="153">
                  <c:v>1.7035692482923241</c:v>
                </c:pt>
                <c:pt idx="154">
                  <c:v>1.7066847983286577</c:v>
                </c:pt>
                <c:pt idx="155">
                  <c:v>1.7098003483649906</c:v>
                </c:pt>
                <c:pt idx="156">
                  <c:v>1.7129158984013246</c:v>
                </c:pt>
                <c:pt idx="157">
                  <c:v>1.7160314484376582</c:v>
                </c:pt>
                <c:pt idx="158">
                  <c:v>1.7191469984739915</c:v>
                </c:pt>
                <c:pt idx="159">
                  <c:v>1.7222625485103251</c:v>
                </c:pt>
                <c:pt idx="160">
                  <c:v>1.7253780985466594</c:v>
                </c:pt>
                <c:pt idx="161">
                  <c:v>1.7284936485829927</c:v>
                </c:pt>
                <c:pt idx="162">
                  <c:v>1.7316091986193261</c:v>
                </c:pt>
                <c:pt idx="163">
                  <c:v>1.7347247486556594</c:v>
                </c:pt>
                <c:pt idx="164">
                  <c:v>1.737840298691993</c:v>
                </c:pt>
                <c:pt idx="165">
                  <c:v>1.7409558487283265</c:v>
                </c:pt>
                <c:pt idx="166">
                  <c:v>1.7440713987646599</c:v>
                </c:pt>
                <c:pt idx="167">
                  <c:v>1.7471869488009939</c:v>
                </c:pt>
                <c:pt idx="168">
                  <c:v>1.7503024988373266</c:v>
                </c:pt>
                <c:pt idx="169">
                  <c:v>1.7534180488736608</c:v>
                </c:pt>
                <c:pt idx="170">
                  <c:v>1.7565335989099944</c:v>
                </c:pt>
                <c:pt idx="171">
                  <c:v>1.7596491489463277</c:v>
                </c:pt>
                <c:pt idx="172">
                  <c:v>1.7627646989826615</c:v>
                </c:pt>
                <c:pt idx="173">
                  <c:v>1.7658802490189951</c:v>
                </c:pt>
                <c:pt idx="174">
                  <c:v>1.7689957990553289</c:v>
                </c:pt>
                <c:pt idx="175">
                  <c:v>1.7721113490916613</c:v>
                </c:pt>
                <c:pt idx="176">
                  <c:v>1.7752268991279954</c:v>
                </c:pt>
                <c:pt idx="177">
                  <c:v>1.7783424491643292</c:v>
                </c:pt>
                <c:pt idx="178">
                  <c:v>1.7814579992006627</c:v>
                </c:pt>
                <c:pt idx="179">
                  <c:v>1.7845735492369967</c:v>
                </c:pt>
                <c:pt idx="180">
                  <c:v>1.7876890992733301</c:v>
                </c:pt>
                <c:pt idx="181">
                  <c:v>1.790804649309663</c:v>
                </c:pt>
                <c:pt idx="182">
                  <c:v>1.7939201993459968</c:v>
                </c:pt>
                <c:pt idx="183">
                  <c:v>1.7970357493823301</c:v>
                </c:pt>
                <c:pt idx="184">
                  <c:v>1.8001512994186637</c:v>
                </c:pt>
                <c:pt idx="185">
                  <c:v>1.8032668494549982</c:v>
                </c:pt>
                <c:pt idx="186">
                  <c:v>1.8063823994913308</c:v>
                </c:pt>
                <c:pt idx="187">
                  <c:v>1.8094979495276646</c:v>
                </c:pt>
                <c:pt idx="188">
                  <c:v>1.8126134995639984</c:v>
                </c:pt>
                <c:pt idx="189">
                  <c:v>1.8157290496003318</c:v>
                </c:pt>
                <c:pt idx="190">
                  <c:v>1.818844599636666</c:v>
                </c:pt>
                <c:pt idx="191">
                  <c:v>1.8219601496729985</c:v>
                </c:pt>
                <c:pt idx="192">
                  <c:v>1.8250756997093318</c:v>
                </c:pt>
                <c:pt idx="193">
                  <c:v>1.828191249745666</c:v>
                </c:pt>
                <c:pt idx="194">
                  <c:v>1.8313067997819992</c:v>
                </c:pt>
                <c:pt idx="195">
                  <c:v>1.834422349818333</c:v>
                </c:pt>
                <c:pt idx="196">
                  <c:v>1.8375378998546663</c:v>
                </c:pt>
                <c:pt idx="197">
                  <c:v>1.8406534498910003</c:v>
                </c:pt>
                <c:pt idx="198">
                  <c:v>1.8437689999273335</c:v>
                </c:pt>
                <c:pt idx="199">
                  <c:v>1.8468845499636672</c:v>
                </c:pt>
                <c:pt idx="200">
                  <c:v>1.8500001000000006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2856"/>
        <c:axId val="147393248"/>
      </c:lineChart>
      <c:catAx>
        <c:axId val="14739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3248"/>
        <c:crosses val="autoZero"/>
        <c:auto val="1"/>
        <c:lblAlgn val="ctr"/>
        <c:lblOffset val="100"/>
        <c:noMultiLvlLbl val="0"/>
      </c:catAx>
      <c:valAx>
        <c:axId val="1473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30927384076992E-2"/>
          <c:y val="5.0925925925925923E-2"/>
          <c:w val="0.88511351706036745"/>
          <c:h val="0.83123505395158936"/>
        </c:manualLayout>
      </c:layout>
      <c:lineChart>
        <c:grouping val="standard"/>
        <c:varyColors val="0"/>
        <c:ser>
          <c:idx val="0"/>
          <c:order val="0"/>
          <c:tx>
            <c:v>Muži</c:v>
          </c:tx>
          <c:spPr>
            <a:ln w="28575" cap="rnd">
              <a:solidFill>
                <a:srgbClr val="13B5EA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63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rgbClr val="13B5EA"/>
                  </a:solidFill>
                </a:ln>
                <a:effectLst/>
              </c:spPr>
            </c:marker>
            <c:bubble3D val="0"/>
          </c:dPt>
          <c:dPt>
            <c:idx val="110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rgbClr val="13B5EA"/>
                  </a:solidFill>
                </a:ln>
                <a:effectLst/>
              </c:spPr>
            </c:marker>
            <c:bubble3D val="0"/>
          </c:dPt>
          <c:cat>
            <c:numRef>
              <c:f>'G27, G28, G31,G32'!$B$1:$GT$1</c:f>
              <c:numCache>
                <c:formatCode>General</c:formatCode>
                <c:ptCount val="2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</c:numCache>
            </c:numRef>
          </c:cat>
          <c:val>
            <c:numRef>
              <c:f>'G27, G28, G31,G32'!$B$5:$GT$5</c:f>
              <c:numCache>
                <c:formatCode>0.0</c:formatCode>
                <c:ptCount val="201"/>
                <c:pt idx="0">
                  <c:v>58.941642675368925</c:v>
                </c:pt>
                <c:pt idx="1">
                  <c:v>59.007947891201674</c:v>
                </c:pt>
                <c:pt idx="2">
                  <c:v>61.848058109153797</c:v>
                </c:pt>
                <c:pt idx="3">
                  <c:v>63.26567532448118</c:v>
                </c:pt>
                <c:pt idx="4">
                  <c:v>64.481961968656634</c:v>
                </c:pt>
                <c:pt idx="5">
                  <c:v>65.330209204151345</c:v>
                </c:pt>
                <c:pt idx="6">
                  <c:v>65.88129094410327</c:v>
                </c:pt>
                <c:pt idx="7">
                  <c:v>64.905986116579228</c:v>
                </c:pt>
                <c:pt idx="8">
                  <c:v>66.721620680606108</c:v>
                </c:pt>
                <c:pt idx="9">
                  <c:v>66.33797484335534</c:v>
                </c:pt>
                <c:pt idx="10">
                  <c:v>67.609808093741066</c:v>
                </c:pt>
                <c:pt idx="11">
                  <c:v>68.544220275705285</c:v>
                </c:pt>
                <c:pt idx="12">
                  <c:v>68.021307360873422</c:v>
                </c:pt>
                <c:pt idx="13">
                  <c:v>68.244519561152416</c:v>
                </c:pt>
                <c:pt idx="14">
                  <c:v>68.754956925280268</c:v>
                </c:pt>
                <c:pt idx="15">
                  <c:v>67.855854044472011</c:v>
                </c:pt>
                <c:pt idx="16">
                  <c:v>67.757918209295823</c:v>
                </c:pt>
                <c:pt idx="17">
                  <c:v>68.297700613696605</c:v>
                </c:pt>
                <c:pt idx="18">
                  <c:v>67.715419291661036</c:v>
                </c:pt>
                <c:pt idx="19">
                  <c:v>66.86626644331362</c:v>
                </c:pt>
                <c:pt idx="20">
                  <c:v>66.668101514109409</c:v>
                </c:pt>
                <c:pt idx="21">
                  <c:v>66.594323815625458</c:v>
                </c:pt>
                <c:pt idx="22">
                  <c:v>66.906425296632008</c:v>
                </c:pt>
                <c:pt idx="23">
                  <c:v>66.766825083728449</c:v>
                </c:pt>
                <c:pt idx="24">
                  <c:v>66.838967082985931</c:v>
                </c:pt>
                <c:pt idx="25">
                  <c:v>66.792872251884376</c:v>
                </c:pt>
                <c:pt idx="26">
                  <c:v>66.968182435667515</c:v>
                </c:pt>
                <c:pt idx="27">
                  <c:v>66.761229515878938</c:v>
                </c:pt>
                <c:pt idx="28">
                  <c:v>66.91056717576447</c:v>
                </c:pt>
                <c:pt idx="29">
                  <c:v>67.134625580752598</c:v>
                </c:pt>
                <c:pt idx="30">
                  <c:v>66.745986356836269</c:v>
                </c:pt>
                <c:pt idx="31">
                  <c:v>66.796389572675452</c:v>
                </c:pt>
                <c:pt idx="32">
                  <c:v>66.986210689763297</c:v>
                </c:pt>
                <c:pt idx="33">
                  <c:v>66.642636140287308</c:v>
                </c:pt>
                <c:pt idx="34">
                  <c:v>66.788975393272196</c:v>
                </c:pt>
                <c:pt idx="35">
                  <c:v>66.921910800423206</c:v>
                </c:pt>
                <c:pt idx="36">
                  <c:v>67.069006459426362</c:v>
                </c:pt>
                <c:pt idx="37">
                  <c:v>67.236434731438649</c:v>
                </c:pt>
                <c:pt idx="38">
                  <c:v>67.121139267315002</c:v>
                </c:pt>
                <c:pt idx="39">
                  <c:v>66.877138456461097</c:v>
                </c:pt>
                <c:pt idx="40">
                  <c:v>66.647552086017015</c:v>
                </c:pt>
                <c:pt idx="41">
                  <c:v>66.770570142632522</c:v>
                </c:pt>
                <c:pt idx="42">
                  <c:v>67.57580993546776</c:v>
                </c:pt>
                <c:pt idx="43">
                  <c:v>68.33957300812466</c:v>
                </c:pt>
                <c:pt idx="44">
                  <c:v>68.335217524437795</c:v>
                </c:pt>
                <c:pt idx="45">
                  <c:v>68.394169583302499</c:v>
                </c:pt>
                <c:pt idx="46">
                  <c:v>68.87272468197655</c:v>
                </c:pt>
                <c:pt idx="47">
                  <c:v>68.894379433438971</c:v>
                </c:pt>
                <c:pt idx="48">
                  <c:v>68.611110802834645</c:v>
                </c:pt>
                <c:pt idx="49">
                  <c:v>68.953563570973188</c:v>
                </c:pt>
                <c:pt idx="50">
                  <c:v>69.14</c:v>
                </c:pt>
                <c:pt idx="51">
                  <c:v>69.513103258731533</c:v>
                </c:pt>
                <c:pt idx="52">
                  <c:v>69.766971221300309</c:v>
                </c:pt>
                <c:pt idx="53">
                  <c:v>69.773704333730095</c:v>
                </c:pt>
                <c:pt idx="54">
                  <c:v>70.290000000000006</c:v>
                </c:pt>
                <c:pt idx="55">
                  <c:v>70.112917463187657</c:v>
                </c:pt>
                <c:pt idx="56">
                  <c:v>70.232911766731206</c:v>
                </c:pt>
                <c:pt idx="57">
                  <c:v>70.510000000000005</c:v>
                </c:pt>
                <c:pt idx="58">
                  <c:v>70.849999999999994</c:v>
                </c:pt>
                <c:pt idx="59">
                  <c:v>71.267641290141455</c:v>
                </c:pt>
                <c:pt idx="60">
                  <c:v>71.622545344933457</c:v>
                </c:pt>
                <c:pt idx="61">
                  <c:v>72.17</c:v>
                </c:pt>
                <c:pt idx="62">
                  <c:v>72.468986719879382</c:v>
                </c:pt>
                <c:pt idx="63">
                  <c:v>72.465882230164169</c:v>
                </c:pt>
                <c:pt idx="64">
                  <c:v>72.719863275020955</c:v>
                </c:pt>
                <c:pt idx="65">
                  <c:v>72.97212063803552</c:v>
                </c:pt>
                <c:pt idx="66">
                  <c:v>73.222665413332862</c:v>
                </c:pt>
                <c:pt idx="67">
                  <c:v>73.471507871422986</c:v>
                </c:pt>
                <c:pt idx="68">
                  <c:v>73.7186575107675</c:v>
                </c:pt>
                <c:pt idx="69">
                  <c:v>73.964123107667604</c:v>
                </c:pt>
                <c:pt idx="70">
                  <c:v>74.207912764481009</c:v>
                </c:pt>
                <c:pt idx="71">
                  <c:v>74.450033956176625</c:v>
                </c:pt>
                <c:pt idx="72">
                  <c:v>74.690493575238591</c:v>
                </c:pt>
                <c:pt idx="73">
                  <c:v>74.929297974935295</c:v>
                </c:pt>
                <c:pt idx="74">
                  <c:v>75.166453010968283</c:v>
                </c:pt>
                <c:pt idx="75">
                  <c:v>75.401964081521669</c:v>
                </c:pt>
                <c:pt idx="76">
                  <c:v>75.635836165731718</c:v>
                </c:pt>
                <c:pt idx="77">
                  <c:v>75.868073860598699</c:v>
                </c:pt>
                <c:pt idx="78">
                  <c:v>76.098681416366176</c:v>
                </c:pt>
                <c:pt idx="79">
                  <c:v>76.327662770392493</c:v>
                </c:pt>
                <c:pt idx="80">
                  <c:v>76.555021579541204</c:v>
                </c:pt>
                <c:pt idx="81">
                  <c:v>76.780761251118179</c:v>
                </c:pt>
                <c:pt idx="82">
                  <c:v>77.00488497238571</c:v>
                </c:pt>
                <c:pt idx="83">
                  <c:v>77.227395738681167</c:v>
                </c:pt>
                <c:pt idx="84">
                  <c:v>77.448296380173403</c:v>
                </c:pt>
                <c:pt idx="85">
                  <c:v>77.667589587286784</c:v>
                </c:pt>
                <c:pt idx="86">
                  <c:v>77.885277934824813</c:v>
                </c:pt>
                <c:pt idx="87">
                  <c:v>78.101363904827281</c:v>
                </c:pt>
                <c:pt idx="88">
                  <c:v>78.315849908191893</c:v>
                </c:pt>
                <c:pt idx="89">
                  <c:v>78.528738305095118</c:v>
                </c:pt>
                <c:pt idx="90">
                  <c:v>78.740031424245373</c:v>
                </c:pt>
                <c:pt idx="91">
                  <c:v>78.949731581001416</c:v>
                </c:pt>
                <c:pt idx="92">
                  <c:v>79.157841094390989</c:v>
                </c:pt>
                <c:pt idx="93">
                  <c:v>79.364362303062293</c:v>
                </c:pt>
                <c:pt idx="94">
                  <c:v>79.569297580202687</c:v>
                </c:pt>
                <c:pt idx="95">
                  <c:v>79.772649347457872</c:v>
                </c:pt>
                <c:pt idx="96">
                  <c:v>79.974420087885164</c:v>
                </c:pt>
                <c:pt idx="97">
                  <c:v>80.174612357974027</c:v>
                </c:pt>
                <c:pt idx="98">
                  <c:v>80.373228798766576</c:v>
                </c:pt>
                <c:pt idx="99">
                  <c:v>80.57027214611135</c:v>
                </c:pt>
                <c:pt idx="100">
                  <c:v>80.765745240081586</c:v>
                </c:pt>
                <c:pt idx="101">
                  <c:v>80.959651033591257</c:v>
                </c:pt>
                <c:pt idx="102">
                  <c:v>81.151992600238458</c:v>
                </c:pt>
                <c:pt idx="103">
                  <c:v>81.342773141409438</c:v>
                </c:pt>
                <c:pt idx="104">
                  <c:v>81.531995992671654</c:v>
                </c:pt>
                <c:pt idx="105">
                  <c:v>81.719664629487028</c:v>
                </c:pt>
                <c:pt idx="106">
                  <c:v>81.905782672274569</c:v>
                </c:pt>
                <c:pt idx="107">
                  <c:v>82.090353890851006</c:v>
                </c:pt>
                <c:pt idx="108">
                  <c:v>82.273382208277923</c:v>
                </c:pt>
                <c:pt idx="109">
                  <c:v>82.454871704142988</c:v>
                </c:pt>
                <c:pt idx="110">
                  <c:v>82.634826617302238</c:v>
                </c:pt>
                <c:pt idx="111">
                  <c:v>82.81325134810956</c:v>
                </c:pt>
                <c:pt idx="112">
                  <c:v>82.990150460160308</c:v>
                </c:pt>
                <c:pt idx="113">
                  <c:v>83.165528681571715</c:v>
                </c:pt>
                <c:pt idx="114">
                  <c:v>83.339390905827884</c:v>
                </c:pt>
                <c:pt idx="115">
                  <c:v>83.511742192209653</c:v>
                </c:pt>
                <c:pt idx="116">
                  <c:v>83.682587765834683</c:v>
                </c:pt>
                <c:pt idx="117">
                  <c:v>83.851933017329927</c:v>
                </c:pt>
                <c:pt idx="118">
                  <c:v>84.019783502157196</c:v>
                </c:pt>
                <c:pt idx="119">
                  <c:v>84.186144939613087</c:v>
                </c:pt>
                <c:pt idx="120">
                  <c:v>84.351023211525359</c:v>
                </c:pt>
                <c:pt idx="121">
                  <c:v>84.514424360662758</c:v>
                </c:pt>
                <c:pt idx="122">
                  <c:v>84.676354588879477</c:v>
                </c:pt>
                <c:pt idx="123">
                  <c:v>84.836820255011219</c:v>
                </c:pt>
                <c:pt idx="124">
                  <c:v>84.995827872541867</c:v>
                </c:pt>
                <c:pt idx="125">
                  <c:v>85.153384107056567</c:v>
                </c:pt>
                <c:pt idx="126">
                  <c:v>85.309495773498384</c:v>
                </c:pt>
                <c:pt idx="127">
                  <c:v>85.464169833244483</c:v>
                </c:pt>
                <c:pt idx="128">
                  <c:v>85.617413391015944</c:v>
                </c:pt>
                <c:pt idx="129">
                  <c:v>85.769233691637311</c:v>
                </c:pt>
                <c:pt idx="130">
                  <c:v>85.91963811665866</c:v>
                </c:pt>
                <c:pt idx="131">
                  <c:v>86.068634180853863</c:v>
                </c:pt>
                <c:pt idx="132">
                  <c:v>86.21622952860784</c:v>
                </c:pt>
                <c:pt idx="133">
                  <c:v>86.362431930205403</c:v>
                </c:pt>
                <c:pt idx="134">
                  <c:v>86.507249278033044</c:v>
                </c:pt>
                <c:pt idx="135">
                  <c:v>86.650689582703876</c:v>
                </c:pt>
                <c:pt idx="136">
                  <c:v>86.79276096911876</c:v>
                </c:pt>
                <c:pt idx="137">
                  <c:v>86.933471672471285</c:v>
                </c:pt>
                <c:pt idx="138">
                  <c:v>87.07283003420676</c:v>
                </c:pt>
                <c:pt idx="139">
                  <c:v>87.210844497945402</c:v>
                </c:pt>
                <c:pt idx="140">
                  <c:v>87.347523605377503</c:v>
                </c:pt>
                <c:pt idx="141">
                  <c:v>87.48287599213819</c:v>
                </c:pt>
                <c:pt idx="142">
                  <c:v>87.61691038367097</c:v>
                </c:pt>
                <c:pt idx="143">
                  <c:v>87.749635591085919</c:v>
                </c:pt>
                <c:pt idx="144">
                  <c:v>87.881060507020393</c:v>
                </c:pt>
                <c:pt idx="145">
                  <c:v>88.011194101507698</c:v>
                </c:pt>
                <c:pt idx="146">
                  <c:v>88.140045417861657</c:v>
                </c:pt>
                <c:pt idx="147">
                  <c:v>88.267623568579793</c:v>
                </c:pt>
                <c:pt idx="148">
                  <c:v>88.393937731273596</c:v>
                </c:pt>
                <c:pt idx="149">
                  <c:v>88.518997144629068</c:v>
                </c:pt>
                <c:pt idx="150">
                  <c:v>88.642811104401972</c:v>
                </c:pt>
                <c:pt idx="151">
                  <c:v>88.765388959453546</c:v>
                </c:pt>
                <c:pt idx="152">
                  <c:v>88.886740107829112</c:v>
                </c:pt>
                <c:pt idx="153">
                  <c:v>89.006873992884763</c:v>
                </c:pt>
                <c:pt idx="154">
                  <c:v>89.125800099463831</c:v>
                </c:pt>
                <c:pt idx="155">
                  <c:v>89.243527950127742</c:v>
                </c:pt>
                <c:pt idx="156">
                  <c:v>89.360067101443832</c:v>
                </c:pt>
                <c:pt idx="157">
                  <c:v>89.47542714033176</c:v>
                </c:pt>
                <c:pt idx="158">
                  <c:v>89.58961768047233</c:v>
                </c:pt>
                <c:pt idx="159">
                  <c:v>89.702648358779967</c:v>
                </c:pt>
                <c:pt idx="160">
                  <c:v>89.814528831940422</c:v>
                </c:pt>
                <c:pt idx="161">
                  <c:v>89.92526877301664</c:v>
                </c:pt>
                <c:pt idx="162">
                  <c:v>90.034877868123644</c:v>
                </c:pt>
                <c:pt idx="163">
                  <c:v>90.143365813172906</c:v>
                </c:pt>
                <c:pt idx="164">
                  <c:v>90.250742310689063</c:v>
                </c:pt>
                <c:pt idx="165">
                  <c:v>90.357017066698361</c:v>
                </c:pt>
                <c:pt idx="166">
                  <c:v>90.462199787691048</c:v>
                </c:pt>
                <c:pt idx="167">
                  <c:v>90.566300177656345</c:v>
                </c:pt>
                <c:pt idx="168">
                  <c:v>90.669327935193522</c:v>
                </c:pt>
                <c:pt idx="169">
                  <c:v>90.771292750696077</c:v>
                </c:pt>
                <c:pt idx="170">
                  <c:v>90.872204303611767</c:v>
                </c:pt>
                <c:pt idx="171">
                  <c:v>90.972072259777306</c:v>
                </c:pt>
                <c:pt idx="172">
                  <c:v>91.070906268828438</c:v>
                </c:pt>
                <c:pt idx="173">
                  <c:v>91.168715961684526</c:v>
                </c:pt>
                <c:pt idx="174">
                  <c:v>91.265510948108002</c:v>
                </c:pt>
                <c:pt idx="175">
                  <c:v>91.361300814338676</c:v>
                </c:pt>
                <c:pt idx="176">
                  <c:v>91.456095120801308</c:v>
                </c:pt>
                <c:pt idx="177">
                  <c:v>91.549903399887071</c:v>
                </c:pt>
                <c:pt idx="178">
                  <c:v>91.642735153807934</c:v>
                </c:pt>
                <c:pt idx="179">
                  <c:v>91.734599852523814</c:v>
                </c:pt>
                <c:pt idx="180">
                  <c:v>91.825506931740279</c:v>
                </c:pt>
                <c:pt idx="181">
                  <c:v>91.915465790978232</c:v>
                </c:pt>
                <c:pt idx="182">
                  <c:v>92.004485791713108</c:v>
                </c:pt>
                <c:pt idx="183">
                  <c:v>92.092576255583154</c:v>
                </c:pt>
                <c:pt idx="184">
                  <c:v>92.179746462666486</c:v>
                </c:pt>
                <c:pt idx="185">
                  <c:v>92.266005649824976</c:v>
                </c:pt>
                <c:pt idx="186">
                  <c:v>92.351363009114721</c:v>
                </c:pt>
                <c:pt idx="187">
                  <c:v>92.435827686261902</c:v>
                </c:pt>
                <c:pt idx="188">
                  <c:v>92.51940877920228</c:v>
                </c:pt>
                <c:pt idx="189">
                  <c:v>92.602115336684676</c:v>
                </c:pt>
                <c:pt idx="190">
                  <c:v>92.683956356935923</c:v>
                </c:pt>
                <c:pt idx="191">
                  <c:v>92.764940786386859</c:v>
                </c:pt>
                <c:pt idx="192">
                  <c:v>92.845077518457899</c:v>
                </c:pt>
                <c:pt idx="193">
                  <c:v>92.924375392403761</c:v>
                </c:pt>
                <c:pt idx="194">
                  <c:v>93.002843192214186</c:v>
                </c:pt>
                <c:pt idx="195">
                  <c:v>93.080489645572939</c:v>
                </c:pt>
                <c:pt idx="196">
                  <c:v>93.157323422869894</c:v>
                </c:pt>
                <c:pt idx="197">
                  <c:v>93.23335313626724</c:v>
                </c:pt>
                <c:pt idx="198">
                  <c:v>93.308587338819933</c:v>
                </c:pt>
                <c:pt idx="199">
                  <c:v>93.383034523644554</c:v>
                </c:pt>
                <c:pt idx="200">
                  <c:v>93.456703123140954</c:v>
                </c:pt>
              </c:numCache>
            </c:numRef>
          </c:val>
          <c:smooth val="0"/>
        </c:ser>
        <c:ser>
          <c:idx val="1"/>
          <c:order val="1"/>
          <c:tx>
            <c:v>Ženy</c:v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Pt>
            <c:idx val="64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rgbClr val="13B5EA"/>
                  </a:solidFill>
                </a:ln>
                <a:effectLst/>
              </c:spPr>
            </c:marker>
            <c:bubble3D val="0"/>
          </c:dPt>
          <c:dPt>
            <c:idx val="109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rgbClr val="13B5EA"/>
                  </a:solidFill>
                </a:ln>
                <a:effectLst/>
              </c:spPr>
            </c:marker>
            <c:bubble3D val="0"/>
          </c:dPt>
          <c:cat>
            <c:numRef>
              <c:f>'G27, G28, G31,G32'!$B$1:$GT$1</c:f>
              <c:numCache>
                <c:formatCode>General</c:formatCode>
                <c:ptCount val="2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</c:numCache>
            </c:numRef>
          </c:cat>
          <c:val>
            <c:numRef>
              <c:f>'G27, G28, G31,G32'!$B$6:$GT$6</c:f>
              <c:numCache>
                <c:formatCode>#\ ##0.0</c:formatCode>
                <c:ptCount val="201"/>
                <c:pt idx="0">
                  <c:v>62.756656062212329</c:v>
                </c:pt>
                <c:pt idx="1">
                  <c:v>63.673388447689199</c:v>
                </c:pt>
                <c:pt idx="2">
                  <c:v>66.271820351994222</c:v>
                </c:pt>
                <c:pt idx="3">
                  <c:v>67.518841088644038</c:v>
                </c:pt>
                <c:pt idx="4">
                  <c:v>68.276435666896759</c:v>
                </c:pt>
                <c:pt idx="5">
                  <c:v>69.763183225059834</c:v>
                </c:pt>
                <c:pt idx="6">
                  <c:v>70.237077623553148</c:v>
                </c:pt>
                <c:pt idx="7">
                  <c:v>69.234019285098825</c:v>
                </c:pt>
                <c:pt idx="8">
                  <c:v>71.176718515811501</c:v>
                </c:pt>
                <c:pt idx="9">
                  <c:v>71.01712743012088</c:v>
                </c:pt>
                <c:pt idx="10">
                  <c:v>72.117220627250674</c:v>
                </c:pt>
                <c:pt idx="11">
                  <c:v>72.963601615823904</c:v>
                </c:pt>
                <c:pt idx="12">
                  <c:v>72.603856139206883</c:v>
                </c:pt>
                <c:pt idx="13">
                  <c:v>73.100057092667228</c:v>
                </c:pt>
                <c:pt idx="14">
                  <c:v>73.397806378028534</c:v>
                </c:pt>
                <c:pt idx="15">
                  <c:v>72.802597798782159</c:v>
                </c:pt>
                <c:pt idx="16">
                  <c:v>73.213609290928531</c:v>
                </c:pt>
                <c:pt idx="17">
                  <c:v>73.817799661672169</c:v>
                </c:pt>
                <c:pt idx="18">
                  <c:v>73.476282233610149</c:v>
                </c:pt>
                <c:pt idx="19">
                  <c:v>73.152090909800165</c:v>
                </c:pt>
                <c:pt idx="20">
                  <c:v>72.875876948903183</c:v>
                </c:pt>
                <c:pt idx="21">
                  <c:v>73.216242335478427</c:v>
                </c:pt>
                <c:pt idx="22">
                  <c:v>73.714029497809562</c:v>
                </c:pt>
                <c:pt idx="23">
                  <c:v>73.320335912297949</c:v>
                </c:pt>
                <c:pt idx="24">
                  <c:v>73.649236118090087</c:v>
                </c:pt>
                <c:pt idx="25">
                  <c:v>73.81102119876698</c:v>
                </c:pt>
                <c:pt idx="26">
                  <c:v>74.013784606565153</c:v>
                </c:pt>
                <c:pt idx="27">
                  <c:v>74.168336202197338</c:v>
                </c:pt>
                <c:pt idx="28">
                  <c:v>74.013492437425981</c:v>
                </c:pt>
                <c:pt idx="29">
                  <c:v>74.511457995420074</c:v>
                </c:pt>
                <c:pt idx="30">
                  <c:v>74.243581128318823</c:v>
                </c:pt>
                <c:pt idx="31">
                  <c:v>74.634688513715275</c:v>
                </c:pt>
                <c:pt idx="32">
                  <c:v>74.718118619662917</c:v>
                </c:pt>
                <c:pt idx="33">
                  <c:v>74.497725367035216</c:v>
                </c:pt>
                <c:pt idx="34">
                  <c:v>74.892452273740432</c:v>
                </c:pt>
                <c:pt idx="35">
                  <c:v>74.732220806980763</c:v>
                </c:pt>
                <c:pt idx="36">
                  <c:v>74.961910143527348</c:v>
                </c:pt>
                <c:pt idx="37">
                  <c:v>75.112216594052541</c:v>
                </c:pt>
                <c:pt idx="38">
                  <c:v>75.481691800991427</c:v>
                </c:pt>
                <c:pt idx="39">
                  <c:v>75.361642423989892</c:v>
                </c:pt>
                <c:pt idx="40">
                  <c:v>75.426574072189879</c:v>
                </c:pt>
                <c:pt idx="41">
                  <c:v>75.211376650105038</c:v>
                </c:pt>
                <c:pt idx="42">
                  <c:v>76.271690059366335</c:v>
                </c:pt>
                <c:pt idx="43">
                  <c:v>76.648136718515261</c:v>
                </c:pt>
                <c:pt idx="44">
                  <c:v>76.483091566107902</c:v>
                </c:pt>
                <c:pt idx="45">
                  <c:v>76.33141916282041</c:v>
                </c:pt>
                <c:pt idx="46">
                  <c:v>76.804073899723676</c:v>
                </c:pt>
                <c:pt idx="47">
                  <c:v>76.715775084621143</c:v>
                </c:pt>
                <c:pt idx="48">
                  <c:v>76.701702936004381</c:v>
                </c:pt>
                <c:pt idx="49">
                  <c:v>77.026449493854159</c:v>
                </c:pt>
                <c:pt idx="50">
                  <c:v>77.22</c:v>
                </c:pt>
                <c:pt idx="51">
                  <c:v>77.5354543398457</c:v>
                </c:pt>
                <c:pt idx="52">
                  <c:v>77.574815770436103</c:v>
                </c:pt>
                <c:pt idx="53">
                  <c:v>77.616364474442491</c:v>
                </c:pt>
                <c:pt idx="54">
                  <c:v>77.83</c:v>
                </c:pt>
                <c:pt idx="55">
                  <c:v>77.895443058152054</c:v>
                </c:pt>
                <c:pt idx="56">
                  <c:v>78.199780449948818</c:v>
                </c:pt>
                <c:pt idx="57">
                  <c:v>78.08</c:v>
                </c:pt>
                <c:pt idx="58">
                  <c:v>78.73</c:v>
                </c:pt>
                <c:pt idx="59">
                  <c:v>78.737583255079628</c:v>
                </c:pt>
                <c:pt idx="60">
                  <c:v>78.840135124949455</c:v>
                </c:pt>
                <c:pt idx="61">
                  <c:v>79.363142484051735</c:v>
                </c:pt>
                <c:pt idx="62">
                  <c:v>79.450422286306093</c:v>
                </c:pt>
                <c:pt idx="63">
                  <c:v>79.941429934237419</c:v>
                </c:pt>
                <c:pt idx="64">
                  <c:v>80.136866189619496</c:v>
                </c:pt>
                <c:pt idx="65">
                  <c:v>80.331015489100196</c:v>
                </c:pt>
                <c:pt idx="66">
                  <c:v>80.523889824365327</c:v>
                </c:pt>
                <c:pt idx="67">
                  <c:v>80.715500440125098</c:v>
                </c:pt>
                <c:pt idx="68">
                  <c:v>80.905857869774465</c:v>
                </c:pt>
                <c:pt idx="69">
                  <c:v>81.094971970173845</c:v>
                </c:pt>
                <c:pt idx="70">
                  <c:v>81.282851955550711</c:v>
                </c:pt>
                <c:pt idx="71">
                  <c:v>81.469506430522259</c:v>
                </c:pt>
                <c:pt idx="72">
                  <c:v>81.654943422238972</c:v>
                </c:pt>
                <c:pt idx="73">
                  <c:v>81.8391704116531</c:v>
                </c:pt>
                <c:pt idx="74">
                  <c:v>82.022194363912433</c:v>
                </c:pt>
                <c:pt idx="75">
                  <c:v>82.204021757884888</c:v>
                </c:pt>
                <c:pt idx="76">
                  <c:v>82.384658614816288</c:v>
                </c:pt>
                <c:pt idx="77">
                  <c:v>82.564110526127124</c:v>
                </c:pt>
                <c:pt idx="78">
                  <c:v>82.742382680354083</c:v>
                </c:pt>
                <c:pt idx="79">
                  <c:v>82.919479889241572</c:v>
                </c:pt>
                <c:pt idx="80">
                  <c:v>83.095406612991269</c:v>
                </c:pt>
                <c:pt idx="81">
                  <c:v>83.270166984676379</c:v>
                </c:pt>
                <c:pt idx="82">
                  <c:v>83.443764833829022</c:v>
                </c:pt>
                <c:pt idx="83">
                  <c:v>83.61620370920987</c:v>
                </c:pt>
                <c:pt idx="84">
                  <c:v>83.787486900767959</c:v>
                </c:pt>
                <c:pt idx="85">
                  <c:v>83.957617460803178</c:v>
                </c:pt>
                <c:pt idx="86">
                  <c:v>84.126598224338267</c:v>
                </c:pt>
                <c:pt idx="87">
                  <c:v>84.294431828714622</c:v>
                </c:pt>
                <c:pt idx="88">
                  <c:v>84.461120732420397</c:v>
                </c:pt>
                <c:pt idx="89">
                  <c:v>84.626667233165094</c:v>
                </c:pt>
                <c:pt idx="90">
                  <c:v>84.791073485210617</c:v>
                </c:pt>
                <c:pt idx="91">
                  <c:v>84.954341515973368</c:v>
                </c:pt>
                <c:pt idx="92">
                  <c:v>85.116473241909205</c:v>
                </c:pt>
                <c:pt idx="93">
                  <c:v>85.277470483694216</c:v>
                </c:pt>
                <c:pt idx="94">
                  <c:v>85.437334980716784</c:v>
                </c:pt>
                <c:pt idx="95">
                  <c:v>85.596068404892662</c:v>
                </c:pt>
                <c:pt idx="96">
                  <c:v>85.753672373818475</c:v>
                </c:pt>
                <c:pt idx="97">
                  <c:v>85.910148463277991</c:v>
                </c:pt>
                <c:pt idx="98">
                  <c:v>86.065498219115767</c:v>
                </c:pt>
                <c:pt idx="99">
                  <c:v>86.219723168492109</c:v>
                </c:pt>
                <c:pt idx="100">
                  <c:v>86.37282483053616</c:v>
                </c:pt>
                <c:pt idx="101">
                  <c:v>86.524804726409968</c:v>
                </c:pt>
                <c:pt idx="102">
                  <c:v>86.675664388800811</c:v>
                </c:pt>
                <c:pt idx="103">
                  <c:v>86.825405370855563</c:v>
                </c:pt>
                <c:pt idx="104">
                  <c:v>86.97402925457321</c:v>
                </c:pt>
                <c:pt idx="105">
                  <c:v>87.121537658670576</c:v>
                </c:pt>
                <c:pt idx="106">
                  <c:v>87.267932245937686</c:v>
                </c:pt>
                <c:pt idx="107">
                  <c:v>87.41321473009485</c:v>
                </c:pt>
                <c:pt idx="108">
                  <c:v>87.557386882172437</c:v>
                </c:pt>
                <c:pt idx="109">
                  <c:v>87.700450536422778</c:v>
                </c:pt>
                <c:pt idx="110">
                  <c:v>87.842407595783115</c:v>
                </c:pt>
                <c:pt idx="111">
                  <c:v>87.98326003690353</c:v>
                </c:pt>
                <c:pt idx="112">
                  <c:v>88.123009914754931</c:v>
                </c:pt>
                <c:pt idx="113">
                  <c:v>88.261659366831594</c:v>
                </c:pt>
                <c:pt idx="114">
                  <c:v>88.399210616963529</c:v>
                </c:pt>
                <c:pt idx="115">
                  <c:v>88.535665978754182</c:v>
                </c:pt>
                <c:pt idx="116">
                  <c:v>88.671027858654341</c:v>
                </c:pt>
                <c:pt idx="117">
                  <c:v>88.805298758691194</c:v>
                </c:pt>
                <c:pt idx="118">
                  <c:v>88.938481278863279</c:v>
                </c:pt>
                <c:pt idx="119">
                  <c:v>89.07057811921554</c:v>
                </c:pt>
                <c:pt idx="120">
                  <c:v>89.201592081609363</c:v>
                </c:pt>
                <c:pt idx="121">
                  <c:v>89.331526071199676</c:v>
                </c:pt>
                <c:pt idx="122">
                  <c:v>89.460383097632885</c:v>
                </c:pt>
                <c:pt idx="123">
                  <c:v>89.588166275977215</c:v>
                </c:pt>
                <c:pt idx="124">
                  <c:v>89.714878827400469</c:v>
                </c:pt>
                <c:pt idx="125">
                  <c:v>89.840524079604506</c:v>
                </c:pt>
                <c:pt idx="126">
                  <c:v>89.965105467031279</c:v>
                </c:pt>
                <c:pt idx="127">
                  <c:v>90.088626530849069</c:v>
                </c:pt>
                <c:pt idx="128">
                  <c:v>90.211090918734541</c:v>
                </c:pt>
                <c:pt idx="129">
                  <c:v>90.332502384456575</c:v>
                </c:pt>
                <c:pt idx="130">
                  <c:v>90.452864787277548</c:v>
                </c:pt>
                <c:pt idx="131">
                  <c:v>90.572182091179869</c:v>
                </c:pt>
                <c:pt idx="132">
                  <c:v>90.690458363928769</c:v>
                </c:pt>
                <c:pt idx="133">
                  <c:v>90.807697775981097</c:v>
                </c:pt>
                <c:pt idx="134">
                  <c:v>90.923904599250648</c:v>
                </c:pt>
                <c:pt idx="135">
                  <c:v>91.039083205738365</c:v>
                </c:pt>
                <c:pt idx="136">
                  <c:v>91.15323806603682</c:v>
                </c:pt>
                <c:pt idx="137">
                  <c:v>91.266373747718575</c:v>
                </c:pt>
                <c:pt idx="138">
                  <c:v>91.378494913615015</c:v>
                </c:pt>
                <c:pt idx="139">
                  <c:v>91.489606319996867</c:v>
                </c:pt>
                <c:pt idx="140">
                  <c:v>91.599712814660478</c:v>
                </c:pt>
                <c:pt idx="141">
                  <c:v>91.708819334931491</c:v>
                </c:pt>
                <c:pt idx="142">
                  <c:v>91.816930905590297</c:v>
                </c:pt>
                <c:pt idx="143">
                  <c:v>91.924052636727225</c:v>
                </c:pt>
                <c:pt idx="144">
                  <c:v>92.030189721535237</c:v>
                </c:pt>
                <c:pt idx="145">
                  <c:v>92.135347434045443</c:v>
                </c:pt>
                <c:pt idx="146">
                  <c:v>92.239531126811769</c:v>
                </c:pt>
                <c:pt idx="147">
                  <c:v>92.34274622855169</c:v>
                </c:pt>
                <c:pt idx="148">
                  <c:v>92.444998241748181</c:v>
                </c:pt>
                <c:pt idx="149">
                  <c:v>92.546292740217808</c:v>
                </c:pt>
                <c:pt idx="150">
                  <c:v>92.646635366651722</c:v>
                </c:pt>
                <c:pt idx="151">
                  <c:v>92.746031830132338</c:v>
                </c:pt>
                <c:pt idx="152">
                  <c:v>92.84448790363318</c:v>
                </c:pt>
                <c:pt idx="153">
                  <c:v>92.942009421504139</c:v>
                </c:pt>
                <c:pt idx="154">
                  <c:v>93.038602276947273</c:v>
                </c:pt>
                <c:pt idx="155">
                  <c:v>93.134272419488113</c:v>
                </c:pt>
                <c:pt idx="156">
                  <c:v>93.22902585244411</c:v>
                </c:pt>
                <c:pt idx="157">
                  <c:v>93.322868630396954</c:v>
                </c:pt>
                <c:pt idx="158">
                  <c:v>93.415806856669221</c:v>
                </c:pt>
                <c:pt idx="159">
                  <c:v>93.507846680810729</c:v>
                </c:pt>
                <c:pt idx="160">
                  <c:v>93.598994296096549</c:v>
                </c:pt>
                <c:pt idx="161">
                  <c:v>93.689255937040755</c:v>
                </c:pt>
                <c:pt idx="162">
                  <c:v>93.77863787692624</c:v>
                </c:pt>
                <c:pt idx="163">
                  <c:v>93.867146425356708</c:v>
                </c:pt>
                <c:pt idx="164">
                  <c:v>93.954787925829592</c:v>
                </c:pt>
                <c:pt idx="165">
                  <c:v>94.041568753335113</c:v>
                </c:pt>
                <c:pt idx="166">
                  <c:v>94.127495311980766</c:v>
                </c:pt>
                <c:pt idx="167">
                  <c:v>94.212574032646415</c:v>
                </c:pt>
                <c:pt idx="168">
                  <c:v>94.296811370668408</c:v>
                </c:pt>
                <c:pt idx="169">
                  <c:v>94.380213803556614</c:v>
                </c:pt>
                <c:pt idx="170">
                  <c:v>94.462787828744879</c:v>
                </c:pt>
                <c:pt idx="171">
                  <c:v>94.544539961377183</c:v>
                </c:pt>
                <c:pt idx="172">
                  <c:v>94.625476732129314</c:v>
                </c:pt>
                <c:pt idx="173">
                  <c:v>94.705604685068565</c:v>
                </c:pt>
                <c:pt idx="174">
                  <c:v>94.78493037555144</c:v>
                </c:pt>
                <c:pt idx="175">
                  <c:v>94.863460368161881</c:v>
                </c:pt>
                <c:pt idx="176">
                  <c:v>94.941201234688023</c:v>
                </c:pt>
                <c:pt idx="177">
                  <c:v>95.018159552141228</c:v>
                </c:pt>
                <c:pt idx="178">
                  <c:v>95.09434190081636</c:v>
                </c:pt>
                <c:pt idx="179">
                  <c:v>95.16975486239366</c:v>
                </c:pt>
                <c:pt idx="180">
                  <c:v>95.244405018084009</c:v>
                </c:pt>
                <c:pt idx="181">
                  <c:v>95.318298946815901</c:v>
                </c:pt>
                <c:pt idx="182">
                  <c:v>95.391443223467149</c:v>
                </c:pt>
                <c:pt idx="183">
                  <c:v>95.463844417138603</c:v>
                </c:pt>
                <c:pt idx="184">
                  <c:v>95.53550908947193</c:v>
                </c:pt>
                <c:pt idx="185">
                  <c:v>95.606443793011735</c:v>
                </c:pt>
                <c:pt idx="186">
                  <c:v>95.676655069609666</c:v>
                </c:pt>
                <c:pt idx="187">
                  <c:v>95.746149448874064</c:v>
                </c:pt>
                <c:pt idx="188">
                  <c:v>95.814933446661556</c:v>
                </c:pt>
                <c:pt idx="189">
                  <c:v>95.883013563613332</c:v>
                </c:pt>
                <c:pt idx="190">
                  <c:v>95.950396283733284</c:v>
                </c:pt>
                <c:pt idx="191">
                  <c:v>96.017088073010328</c:v>
                </c:pt>
                <c:pt idx="192">
                  <c:v>96.083095378082547</c:v>
                </c:pt>
                <c:pt idx="193">
                  <c:v>96.148424624944127</c:v>
                </c:pt>
                <c:pt idx="194">
                  <c:v>96.213082217694208</c:v>
                </c:pt>
                <c:pt idx="195">
                  <c:v>96.27707453732711</c:v>
                </c:pt>
                <c:pt idx="196">
                  <c:v>96.340407940564248</c:v>
                </c:pt>
                <c:pt idx="197">
                  <c:v>96.403088758726014</c:v>
                </c:pt>
                <c:pt idx="198">
                  <c:v>96.465123296644649</c:v>
                </c:pt>
                <c:pt idx="199">
                  <c:v>96.526517831616644</c:v>
                </c:pt>
                <c:pt idx="200">
                  <c:v>96.587278612394059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4032"/>
        <c:axId val="147394424"/>
      </c:lineChart>
      <c:catAx>
        <c:axId val="14739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4424"/>
        <c:crosses val="autoZero"/>
        <c:auto val="1"/>
        <c:lblAlgn val="ctr"/>
        <c:lblOffset val="100"/>
        <c:noMultiLvlLbl val="0"/>
      </c:catAx>
      <c:valAx>
        <c:axId val="147394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124603174603176"/>
          <c:y val="0.70538151041666663"/>
          <c:w val="0.44378571428571428"/>
          <c:h val="9.333116319444442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57875457875457"/>
          <c:y val="5.0925925925925923E-2"/>
          <c:w val="0.77609157509157511"/>
          <c:h val="0.79405555555555551"/>
        </c:manualLayout>
      </c:layout>
      <c:lineChart>
        <c:grouping val="standard"/>
        <c:varyColors val="0"/>
        <c:ser>
          <c:idx val="1"/>
          <c:order val="0"/>
          <c:tx>
            <c:strRef>
              <c:f>'G27, G28, G31,G32'!$A$4</c:f>
              <c:strCache>
                <c:ptCount val="1"/>
                <c:pt idx="0">
                  <c:v>Úhrnná plodnosť (počet detí)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Pt>
            <c:idx val="63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dPt>
            <c:idx val="110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numRef>
              <c:f>'G27, G28, G31,G32'!$B$1:$GT$1</c:f>
              <c:numCache>
                <c:formatCode>General</c:formatCode>
                <c:ptCount val="2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</c:numCache>
            </c:numRef>
          </c:cat>
          <c:val>
            <c:numRef>
              <c:f>'G27, G28, G31,G32'!$B$2:$GT$2</c:f>
              <c:numCache>
                <c:formatCode>#,##0</c:formatCode>
                <c:ptCount val="201"/>
                <c:pt idx="0">
                  <c:v>3447085</c:v>
                </c:pt>
                <c:pt idx="1">
                  <c:v>3485530</c:v>
                </c:pt>
                <c:pt idx="2">
                  <c:v>3533282</c:v>
                </c:pt>
                <c:pt idx="3">
                  <c:v>3576852</c:v>
                </c:pt>
                <c:pt idx="4">
                  <c:v>3629425</c:v>
                </c:pt>
                <c:pt idx="5">
                  <c:v>3694560</c:v>
                </c:pt>
                <c:pt idx="6">
                  <c:v>3756495</c:v>
                </c:pt>
                <c:pt idx="7">
                  <c:v>3816037</c:v>
                </c:pt>
                <c:pt idx="8">
                  <c:v>3870481</c:v>
                </c:pt>
                <c:pt idx="9">
                  <c:v>3924851</c:v>
                </c:pt>
                <c:pt idx="10">
                  <c:v>3969682</c:v>
                </c:pt>
                <c:pt idx="11">
                  <c:v>4018405</c:v>
                </c:pt>
                <c:pt idx="12">
                  <c:v>4216827</c:v>
                </c:pt>
                <c:pt idx="13">
                  <c:v>4259549</c:v>
                </c:pt>
                <c:pt idx="14">
                  <c:v>4304484</c:v>
                </c:pt>
                <c:pt idx="15">
                  <c:v>4350198</c:v>
                </c:pt>
                <c:pt idx="16">
                  <c:v>4391768</c:v>
                </c:pt>
                <c:pt idx="17">
                  <c:v>4431564</c:v>
                </c:pt>
                <c:pt idx="18">
                  <c:v>4467170</c:v>
                </c:pt>
                <c:pt idx="19">
                  <c:v>4500659</c:v>
                </c:pt>
                <c:pt idx="20">
                  <c:v>4536555</c:v>
                </c:pt>
                <c:pt idx="21">
                  <c:v>4539890</c:v>
                </c:pt>
                <c:pt idx="22">
                  <c:v>4575007</c:v>
                </c:pt>
                <c:pt idx="23">
                  <c:v>4618236</c:v>
                </c:pt>
                <c:pt idx="24">
                  <c:v>4664653</c:v>
                </c:pt>
                <c:pt idx="25">
                  <c:v>4714593</c:v>
                </c:pt>
                <c:pt idx="26">
                  <c:v>4763617</c:v>
                </c:pt>
                <c:pt idx="27">
                  <c:v>4815396</c:v>
                </c:pt>
                <c:pt idx="28">
                  <c:v>4865605</c:v>
                </c:pt>
                <c:pt idx="29">
                  <c:v>4914644</c:v>
                </c:pt>
                <c:pt idx="30">
                  <c:v>4963301</c:v>
                </c:pt>
                <c:pt idx="31">
                  <c:v>4996329</c:v>
                </c:pt>
                <c:pt idx="32">
                  <c:v>5035881</c:v>
                </c:pt>
                <c:pt idx="33">
                  <c:v>5074316</c:v>
                </c:pt>
                <c:pt idx="34">
                  <c:v>5109626</c:v>
                </c:pt>
                <c:pt idx="35">
                  <c:v>5144568</c:v>
                </c:pt>
                <c:pt idx="36">
                  <c:v>5178967</c:v>
                </c:pt>
                <c:pt idx="37">
                  <c:v>5208708</c:v>
                </c:pt>
                <c:pt idx="38">
                  <c:v>5236972</c:v>
                </c:pt>
                <c:pt idx="39">
                  <c:v>5264220</c:v>
                </c:pt>
                <c:pt idx="40">
                  <c:v>5287663</c:v>
                </c:pt>
                <c:pt idx="41">
                  <c:v>5310711</c:v>
                </c:pt>
                <c:pt idx="42">
                  <c:v>5295877</c:v>
                </c:pt>
                <c:pt idx="43">
                  <c:v>5314155</c:v>
                </c:pt>
                <c:pt idx="44">
                  <c:v>5336455</c:v>
                </c:pt>
                <c:pt idx="45">
                  <c:v>5356207</c:v>
                </c:pt>
                <c:pt idx="46">
                  <c:v>5367790</c:v>
                </c:pt>
                <c:pt idx="47">
                  <c:v>5378932</c:v>
                </c:pt>
                <c:pt idx="48">
                  <c:v>5387650</c:v>
                </c:pt>
                <c:pt idx="49">
                  <c:v>5393382</c:v>
                </c:pt>
                <c:pt idx="50">
                  <c:v>5398657</c:v>
                </c:pt>
                <c:pt idx="51">
                  <c:v>5378783</c:v>
                </c:pt>
                <c:pt idx="52">
                  <c:v>5378951</c:v>
                </c:pt>
                <c:pt idx="53">
                  <c:v>5379161</c:v>
                </c:pt>
                <c:pt idx="54">
                  <c:v>5380053</c:v>
                </c:pt>
                <c:pt idx="55">
                  <c:v>5384822</c:v>
                </c:pt>
                <c:pt idx="56">
                  <c:v>5389180</c:v>
                </c:pt>
                <c:pt idx="57">
                  <c:v>5393637</c:v>
                </c:pt>
                <c:pt idx="58">
                  <c:v>5400998</c:v>
                </c:pt>
                <c:pt idx="59">
                  <c:v>5412254</c:v>
                </c:pt>
                <c:pt idx="60">
                  <c:v>5424925</c:v>
                </c:pt>
                <c:pt idx="61">
                  <c:v>5392446</c:v>
                </c:pt>
                <c:pt idx="62">
                  <c:v>5404292</c:v>
                </c:pt>
                <c:pt idx="63">
                  <c:v>5410836</c:v>
                </c:pt>
                <c:pt idx="64">
                  <c:v>5425540.6766372621</c:v>
                </c:pt>
                <c:pt idx="65">
                  <c:v>5439916.7393473666</c:v>
                </c:pt>
                <c:pt idx="66">
                  <c:v>5453975.0282964818</c:v>
                </c:pt>
                <c:pt idx="67">
                  <c:v>5467633.3073108261</c:v>
                </c:pt>
                <c:pt idx="68">
                  <c:v>5480300.5097395321</c:v>
                </c:pt>
                <c:pt idx="69">
                  <c:v>5491527.2040116759</c:v>
                </c:pt>
                <c:pt idx="70">
                  <c:v>5501248.9304911783</c:v>
                </c:pt>
                <c:pt idx="71">
                  <c:v>5509426.4231737638</c:v>
                </c:pt>
                <c:pt idx="72">
                  <c:v>5516355.1251222696</c:v>
                </c:pt>
                <c:pt idx="73">
                  <c:v>5521536.8995157685</c:v>
                </c:pt>
                <c:pt idx="74">
                  <c:v>5524724.0508228932</c:v>
                </c:pt>
                <c:pt idx="75">
                  <c:v>5525701.6628002841</c:v>
                </c:pt>
                <c:pt idx="76">
                  <c:v>5525223.4904036392</c:v>
                </c:pt>
                <c:pt idx="77">
                  <c:v>5523187.4574034465</c:v>
                </c:pt>
                <c:pt idx="78">
                  <c:v>5519423.5484059704</c:v>
                </c:pt>
                <c:pt idx="79">
                  <c:v>5514439.1250000652</c:v>
                </c:pt>
                <c:pt idx="80">
                  <c:v>5508189.6362012643</c:v>
                </c:pt>
                <c:pt idx="81">
                  <c:v>5500502.2844264675</c:v>
                </c:pt>
                <c:pt idx="82">
                  <c:v>5491515.0156085137</c:v>
                </c:pt>
                <c:pt idx="83">
                  <c:v>5481242.3910133783</c:v>
                </c:pt>
                <c:pt idx="84">
                  <c:v>5470027.1762239663</c:v>
                </c:pt>
                <c:pt idx="85">
                  <c:v>5458361.2374106226</c:v>
                </c:pt>
                <c:pt idx="86">
                  <c:v>5446169.5889457921</c:v>
                </c:pt>
                <c:pt idx="87">
                  <c:v>5433643.059219515</c:v>
                </c:pt>
                <c:pt idx="88">
                  <c:v>5421111.2966252491</c:v>
                </c:pt>
                <c:pt idx="89">
                  <c:v>5408596.6547014229</c:v>
                </c:pt>
                <c:pt idx="90">
                  <c:v>5396165.0696016159</c:v>
                </c:pt>
                <c:pt idx="91">
                  <c:v>5383487.2379806265</c:v>
                </c:pt>
                <c:pt idx="92">
                  <c:v>5370758.1532974523</c:v>
                </c:pt>
                <c:pt idx="93">
                  <c:v>5357803.2752323309</c:v>
                </c:pt>
                <c:pt idx="94">
                  <c:v>5344684.0679436047</c:v>
                </c:pt>
                <c:pt idx="95">
                  <c:v>5331429.6748344749</c:v>
                </c:pt>
                <c:pt idx="96">
                  <c:v>5317530.9284333847</c:v>
                </c:pt>
                <c:pt idx="97">
                  <c:v>5303284.9140298748</c:v>
                </c:pt>
                <c:pt idx="98">
                  <c:v>5288648.7626909185</c:v>
                </c:pt>
                <c:pt idx="99">
                  <c:v>5273413.4917440787</c:v>
                </c:pt>
                <c:pt idx="100">
                  <c:v>5257753.7977959309</c:v>
                </c:pt>
                <c:pt idx="101">
                  <c:v>5241667.3407778684</c:v>
                </c:pt>
                <c:pt idx="102">
                  <c:v>5224795.4586493373</c:v>
                </c:pt>
                <c:pt idx="103">
                  <c:v>5207074.4080642592</c:v>
                </c:pt>
                <c:pt idx="104">
                  <c:v>5188774.7378469426</c:v>
                </c:pt>
                <c:pt idx="105">
                  <c:v>5169660.3209656253</c:v>
                </c:pt>
                <c:pt idx="106">
                  <c:v>5149876.9527789894</c:v>
                </c:pt>
                <c:pt idx="107">
                  <c:v>5129270.0267227022</c:v>
                </c:pt>
                <c:pt idx="108">
                  <c:v>5107666.6314936429</c:v>
                </c:pt>
                <c:pt idx="109">
                  <c:v>5085273.5923557812</c:v>
                </c:pt>
                <c:pt idx="110">
                  <c:v>5061648.1535916533</c:v>
                </c:pt>
                <c:pt idx="111">
                  <c:v>5036948.2223658469</c:v>
                </c:pt>
                <c:pt idx="112">
                  <c:v>5013728.0681412937</c:v>
                </c:pt>
                <c:pt idx="113">
                  <c:v>4989882.2624954637</c:v>
                </c:pt>
                <c:pt idx="114">
                  <c:v>4965536.1597829387</c:v>
                </c:pt>
                <c:pt idx="115">
                  <c:v>4940594.4760946678</c:v>
                </c:pt>
                <c:pt idx="116">
                  <c:v>4915198.7644996978</c:v>
                </c:pt>
                <c:pt idx="117">
                  <c:v>4889541.3508671597</c:v>
                </c:pt>
                <c:pt idx="118">
                  <c:v>4863693.4010648448</c:v>
                </c:pt>
                <c:pt idx="119">
                  <c:v>4837757.4189237673</c:v>
                </c:pt>
                <c:pt idx="120">
                  <c:v>4811743.6356237214</c:v>
                </c:pt>
                <c:pt idx="121">
                  <c:v>4785634.699043191</c:v>
                </c:pt>
                <c:pt idx="122">
                  <c:v>4759623.6520896992</c:v>
                </c:pt>
                <c:pt idx="123">
                  <c:v>4733766.7463565394</c:v>
                </c:pt>
                <c:pt idx="124">
                  <c:v>4708076.5294532618</c:v>
                </c:pt>
                <c:pt idx="125">
                  <c:v>4682647.0452971235</c:v>
                </c:pt>
                <c:pt idx="126">
                  <c:v>4657576.715304032</c:v>
                </c:pt>
                <c:pt idx="127">
                  <c:v>4633096.872915972</c:v>
                </c:pt>
                <c:pt idx="128">
                  <c:v>4609183.1157162953</c:v>
                </c:pt>
                <c:pt idx="129">
                  <c:v>4585915.2706491342</c:v>
                </c:pt>
                <c:pt idx="130">
                  <c:v>4563313.3177159522</c:v>
                </c:pt>
                <c:pt idx="131">
                  <c:v>4541386.9961204082</c:v>
                </c:pt>
                <c:pt idx="132">
                  <c:v>4520401.0656998027</c:v>
                </c:pt>
                <c:pt idx="133">
                  <c:v>4500158.2725500334</c:v>
                </c:pt>
                <c:pt idx="134">
                  <c:v>4480636.6195653528</c:v>
                </c:pt>
                <c:pt idx="135">
                  <c:v>4461844.3291762611</c:v>
                </c:pt>
                <c:pt idx="136">
                  <c:v>4443783.0299720503</c:v>
                </c:pt>
                <c:pt idx="137">
                  <c:v>4426454.150658071</c:v>
                </c:pt>
                <c:pt idx="138">
                  <c:v>4409992.0059964471</c:v>
                </c:pt>
                <c:pt idx="139">
                  <c:v>4394300.5465037748</c:v>
                </c:pt>
                <c:pt idx="140">
                  <c:v>4379270.3182166871</c:v>
                </c:pt>
                <c:pt idx="141">
                  <c:v>4364942.4712936021</c:v>
                </c:pt>
                <c:pt idx="142">
                  <c:v>4351137.2956169043</c:v>
                </c:pt>
                <c:pt idx="143">
                  <c:v>4337864.3952586139</c:v>
                </c:pt>
                <c:pt idx="144">
                  <c:v>4325192.2410654752</c:v>
                </c:pt>
                <c:pt idx="145">
                  <c:v>4312898.6519208495</c:v>
                </c:pt>
                <c:pt idx="146">
                  <c:v>4301214.6405079644</c:v>
                </c:pt>
                <c:pt idx="147">
                  <c:v>4289928.4669501558</c:v>
                </c:pt>
                <c:pt idx="148">
                  <c:v>4278744.1013030484</c:v>
                </c:pt>
                <c:pt idx="149">
                  <c:v>4267585.0892172363</c:v>
                </c:pt>
                <c:pt idx="150">
                  <c:v>4256480.2651089402</c:v>
                </c:pt>
                <c:pt idx="151">
                  <c:v>4245321.6248652134</c:v>
                </c:pt>
                <c:pt idx="152">
                  <c:v>4234130.2489586957</c:v>
                </c:pt>
                <c:pt idx="153">
                  <c:v>4223075.7628895435</c:v>
                </c:pt>
                <c:pt idx="154">
                  <c:v>4211894.6565546598</c:v>
                </c:pt>
                <c:pt idx="155">
                  <c:v>4200538.6251003984</c:v>
                </c:pt>
                <c:pt idx="156">
                  <c:v>4188950.7623218959</c:v>
                </c:pt>
                <c:pt idx="157">
                  <c:v>4177347.3649714957</c:v>
                </c:pt>
                <c:pt idx="158">
                  <c:v>4165849.3782657911</c:v>
                </c:pt>
                <c:pt idx="159">
                  <c:v>4154413.7543775681</c:v>
                </c:pt>
                <c:pt idx="160">
                  <c:v>4142932.5918837944</c:v>
                </c:pt>
                <c:pt idx="161">
                  <c:v>4131507.305412313</c:v>
                </c:pt>
                <c:pt idx="162">
                  <c:v>4120532.7669430124</c:v>
                </c:pt>
                <c:pt idx="163">
                  <c:v>4109647.3131676395</c:v>
                </c:pt>
                <c:pt idx="164">
                  <c:v>4099632.0534264669</c:v>
                </c:pt>
                <c:pt idx="165">
                  <c:v>4089725.1606867504</c:v>
                </c:pt>
                <c:pt idx="166">
                  <c:v>4080255.894581452</c:v>
                </c:pt>
                <c:pt idx="167">
                  <c:v>4071242.6127350423</c:v>
                </c:pt>
                <c:pt idx="168">
                  <c:v>4062698.4132058565</c:v>
                </c:pt>
                <c:pt idx="169">
                  <c:v>4054630.0939253615</c:v>
                </c:pt>
                <c:pt idx="170">
                  <c:v>4047039.5468750331</c:v>
                </c:pt>
                <c:pt idx="171">
                  <c:v>4039922.5414542938</c:v>
                </c:pt>
                <c:pt idx="172">
                  <c:v>4033268.6635517357</c:v>
                </c:pt>
                <c:pt idx="173">
                  <c:v>4027061.0756082898</c:v>
                </c:pt>
                <c:pt idx="174">
                  <c:v>4021275.6949824351</c:v>
                </c:pt>
                <c:pt idx="175">
                  <c:v>4015883.1661346531</c:v>
                </c:pt>
                <c:pt idx="176">
                  <c:v>4010849.5420402791</c:v>
                </c:pt>
                <c:pt idx="177">
                  <c:v>4006138.6418011989</c:v>
                </c:pt>
                <c:pt idx="178">
                  <c:v>4001708.2240879172</c:v>
                </c:pt>
                <c:pt idx="179">
                  <c:v>3997516.2652120301</c:v>
                </c:pt>
                <c:pt idx="180">
                  <c:v>3993519.0705686063</c:v>
                </c:pt>
                <c:pt idx="181">
                  <c:v>3989674.1810135604</c:v>
                </c:pt>
                <c:pt idx="182">
                  <c:v>3985943.4567175582</c:v>
                </c:pt>
                <c:pt idx="183">
                  <c:v>3982294.7766145915</c:v>
                </c:pt>
                <c:pt idx="184">
                  <c:v>3978702.0708935098</c:v>
                </c:pt>
                <c:pt idx="185">
                  <c:v>3975146.1345934425</c:v>
                </c:pt>
                <c:pt idx="186">
                  <c:v>3971614.0668608816</c:v>
                </c:pt>
                <c:pt idx="187">
                  <c:v>3968099.2702406184</c:v>
                </c:pt>
                <c:pt idx="188">
                  <c:v>3964604.3449972412</c:v>
                </c:pt>
                <c:pt idx="189">
                  <c:v>3961140.1297396338</c:v>
                </c:pt>
                <c:pt idx="190">
                  <c:v>3957723.8487251857</c:v>
                </c:pt>
                <c:pt idx="191">
                  <c:v>3954377.9342101743</c:v>
                </c:pt>
                <c:pt idx="192">
                  <c:v>3951128.1779699945</c:v>
                </c:pt>
                <c:pt idx="193">
                  <c:v>3948004.7813437311</c:v>
                </c:pt>
                <c:pt idx="194">
                  <c:v>3945039.5310755996</c:v>
                </c:pt>
                <c:pt idx="195">
                  <c:v>3942264.7149402369</c:v>
                </c:pt>
                <c:pt idx="196">
                  <c:v>3939710.0077563459</c:v>
                </c:pt>
                <c:pt idx="197">
                  <c:v>3937400.6080331653</c:v>
                </c:pt>
                <c:pt idx="198">
                  <c:v>3935359.5049641309</c:v>
                </c:pt>
                <c:pt idx="199">
                  <c:v>3933605.2239500647</c:v>
                </c:pt>
                <c:pt idx="200">
                  <c:v>3932151.9970140383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5208"/>
        <c:axId val="147395600"/>
      </c:lineChart>
      <c:catAx>
        <c:axId val="14739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5600"/>
        <c:crosses val="autoZero"/>
        <c:auto val="1"/>
        <c:lblAlgn val="ctr"/>
        <c:lblOffset val="100"/>
        <c:noMultiLvlLbl val="0"/>
      </c:catAx>
      <c:valAx>
        <c:axId val="147395600"/>
        <c:scaling>
          <c:orientation val="minMax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5851311269018"/>
          <c:y val="5.5450502587160888E-2"/>
          <c:w val="0.85675564944625826"/>
          <c:h val="0.89980804679276194"/>
        </c:manualLayout>
      </c:layout>
      <c:lineChart>
        <c:grouping val="standard"/>
        <c:varyColors val="0"/>
        <c:ser>
          <c:idx val="1"/>
          <c:order val="0"/>
          <c:tx>
            <c:strRef>
              <c:f>'G03'!$A$2</c:f>
              <c:strCache>
                <c:ptCount val="1"/>
                <c:pt idx="0">
                  <c:v>Scenár bez zmien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'G03'!$B$1:$AZ$1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'G03'!$B$2:$AZ$2</c:f>
              <c:numCache>
                <c:formatCode>0.00%</c:formatCode>
                <c:ptCount val="51"/>
                <c:pt idx="0">
                  <c:v>-1.5784058113929881E-4</c:v>
                </c:pt>
                <c:pt idx="1">
                  <c:v>-2.3221410459339461E-4</c:v>
                </c:pt>
                <c:pt idx="2">
                  <c:v>-2.9427292471878325E-4</c:v>
                </c:pt>
                <c:pt idx="3">
                  <c:v>-3.5029727007666574E-4</c:v>
                </c:pt>
                <c:pt idx="4">
                  <c:v>-4.0623823328976441E-4</c:v>
                </c:pt>
                <c:pt idx="5">
                  <c:v>-4.6560444765637496E-4</c:v>
                </c:pt>
                <c:pt idx="6">
                  <c:v>-5.1665038376619114E-4</c:v>
                </c:pt>
                <c:pt idx="7">
                  <c:v>-5.678285229389307E-4</c:v>
                </c:pt>
                <c:pt idx="8">
                  <c:v>-6.2061746402720854E-4</c:v>
                </c:pt>
                <c:pt idx="9">
                  <c:v>-6.7441906651334051E-4</c:v>
                </c:pt>
                <c:pt idx="10">
                  <c:v>-7.3765048085400815E-4</c:v>
                </c:pt>
                <c:pt idx="11">
                  <c:v>-7.8881317440546639E-4</c:v>
                </c:pt>
                <c:pt idx="12">
                  <c:v>-8.3787583081236234E-4</c:v>
                </c:pt>
                <c:pt idx="13">
                  <c:v>-8.8393560537104558E-4</c:v>
                </c:pt>
                <c:pt idx="14">
                  <c:v>-9.4023159299635268E-4</c:v>
                </c:pt>
                <c:pt idx="15">
                  <c:v>-9.8086692754711349E-4</c:v>
                </c:pt>
                <c:pt idx="16">
                  <c:v>-1.0176867987370258E-3</c:v>
                </c:pt>
                <c:pt idx="17">
                  <c:v>-1.0529592188743997E-3</c:v>
                </c:pt>
                <c:pt idx="18">
                  <c:v>-1.1012494425366656E-3</c:v>
                </c:pt>
                <c:pt idx="19">
                  <c:v>-1.1327126276345692E-3</c:v>
                </c:pt>
                <c:pt idx="20">
                  <c:v>-1.1611289074738738E-3</c:v>
                </c:pt>
                <c:pt idx="21">
                  <c:v>-1.1874130471853108E-3</c:v>
                </c:pt>
                <c:pt idx="22">
                  <c:v>-1.2160497079074704E-3</c:v>
                </c:pt>
                <c:pt idx="23">
                  <c:v>-1.2586047086306841E-3</c:v>
                </c:pt>
                <c:pt idx="24">
                  <c:v>-1.285644449394642E-3</c:v>
                </c:pt>
                <c:pt idx="25">
                  <c:v>-1.3121687337181156E-3</c:v>
                </c:pt>
                <c:pt idx="26">
                  <c:v>-1.3450817458260599E-3</c:v>
                </c:pt>
                <c:pt idx="27">
                  <c:v>-1.3790177615303216E-3</c:v>
                </c:pt>
                <c:pt idx="28">
                  <c:v>-1.4295959607187139E-3</c:v>
                </c:pt>
                <c:pt idx="29">
                  <c:v>-1.4655012340329021E-3</c:v>
                </c:pt>
                <c:pt idx="30">
                  <c:v>-1.5035958624858964E-3</c:v>
                </c:pt>
                <c:pt idx="31">
                  <c:v>-1.5436851892185553E-3</c:v>
                </c:pt>
                <c:pt idx="32">
                  <c:v>-1.6015500334023152E-3</c:v>
                </c:pt>
                <c:pt idx="33">
                  <c:v>-1.6394657839637035E-3</c:v>
                </c:pt>
                <c:pt idx="34">
                  <c:v>-1.6802124691178801E-3</c:v>
                </c:pt>
                <c:pt idx="35">
                  <c:v>-1.7187321225224873E-3</c:v>
                </c:pt>
                <c:pt idx="36">
                  <c:v>-1.758087347490699E-3</c:v>
                </c:pt>
                <c:pt idx="37">
                  <c:v>-1.7956102176950285E-3</c:v>
                </c:pt>
                <c:pt idx="38">
                  <c:v>-1.8517543694337873E-3</c:v>
                </c:pt>
                <c:pt idx="39">
                  <c:v>-1.8870143795724009E-3</c:v>
                </c:pt>
                <c:pt idx="40">
                  <c:v>-1.9179860703108407E-3</c:v>
                </c:pt>
                <c:pt idx="41">
                  <c:v>-1.948164201034316E-3</c:v>
                </c:pt>
                <c:pt idx="42">
                  <c:v>-1.9767509600557825E-3</c:v>
                </c:pt>
                <c:pt idx="43">
                  <c:v>-2.0267932218347154E-3</c:v>
                </c:pt>
                <c:pt idx="44">
                  <c:v>-2.0501818881778324E-3</c:v>
                </c:pt>
                <c:pt idx="45">
                  <c:v>-2.0749861416361768E-3</c:v>
                </c:pt>
                <c:pt idx="46">
                  <c:v>-2.0984985407927551E-3</c:v>
                </c:pt>
                <c:pt idx="47">
                  <c:v>-2.1180424238049309E-3</c:v>
                </c:pt>
                <c:pt idx="48">
                  <c:v>-2.167694875616263E-3</c:v>
                </c:pt>
                <c:pt idx="49">
                  <c:v>-2.1878982669061354E-3</c:v>
                </c:pt>
                <c:pt idx="50">
                  <c:v>-2.2107835430304249E-3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'G03'!$A$3</c:f>
              <c:strCache>
                <c:ptCount val="1"/>
                <c:pt idx="0">
                  <c:v>1. Zvýšenie sadzieb poistného výsluhového zabezpečenia</c:v>
                </c:pt>
              </c:strCache>
            </c:strRef>
          </c:tx>
          <c:spPr>
            <a:ln w="2222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numRef>
              <c:f>'G03'!$B$1:$AZ$1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'G03'!$B$3:$AZ$3</c:f>
              <c:numCache>
                <c:formatCode>0.00%</c:formatCode>
                <c:ptCount val="51"/>
                <c:pt idx="0">
                  <c:v>-1.5784058113929881E-4</c:v>
                </c:pt>
                <c:pt idx="1">
                  <c:v>-9.819785308334719E-5</c:v>
                </c:pt>
                <c:pt idx="2">
                  <c:v>-1.5968333228175168E-4</c:v>
                </c:pt>
                <c:pt idx="3">
                  <c:v>-2.1546368031018703E-4</c:v>
                </c:pt>
                <c:pt idx="4">
                  <c:v>-2.7123764191345459E-4</c:v>
                </c:pt>
                <c:pt idx="5">
                  <c:v>-3.3070480511341693E-4</c:v>
                </c:pt>
                <c:pt idx="6">
                  <c:v>-3.8195633338929894E-4</c:v>
                </c:pt>
                <c:pt idx="7">
                  <c:v>-4.3342424046455903E-4</c:v>
                </c:pt>
                <c:pt idx="8">
                  <c:v>-4.8642111367241101E-4</c:v>
                </c:pt>
                <c:pt idx="9">
                  <c:v>-5.4041984726443796E-4</c:v>
                </c:pt>
                <c:pt idx="10">
                  <c:v>-6.0388054100962252E-4</c:v>
                </c:pt>
                <c:pt idx="11">
                  <c:v>-6.5533077223864627E-4</c:v>
                </c:pt>
                <c:pt idx="12">
                  <c:v>-7.0473104266600257E-4</c:v>
                </c:pt>
                <c:pt idx="13">
                  <c:v>-7.5113693036658468E-4</c:v>
                </c:pt>
                <c:pt idx="14">
                  <c:v>-8.0770190846952646E-4</c:v>
                </c:pt>
                <c:pt idx="15">
                  <c:v>-8.4848743216172262E-4</c:v>
                </c:pt>
                <c:pt idx="16">
                  <c:v>-8.8535883737326333E-4</c:v>
                </c:pt>
                <c:pt idx="17">
                  <c:v>-9.2054925499885157E-4</c:v>
                </c:pt>
                <c:pt idx="18">
                  <c:v>-9.6855676052978669E-4</c:v>
                </c:pt>
                <c:pt idx="19">
                  <c:v>-9.9969367439198351E-4</c:v>
                </c:pt>
                <c:pt idx="20">
                  <c:v>-1.0277391979078209E-3</c:v>
                </c:pt>
                <c:pt idx="21">
                  <c:v>-1.0535968586399714E-3</c:v>
                </c:pt>
                <c:pt idx="22">
                  <c:v>-1.0817345765441874E-3</c:v>
                </c:pt>
                <c:pt idx="23">
                  <c:v>-1.1237089841222383E-3</c:v>
                </c:pt>
                <c:pt idx="24">
                  <c:v>-1.1501009917557344E-3</c:v>
                </c:pt>
                <c:pt idx="25">
                  <c:v>-1.1759317474207842E-3</c:v>
                </c:pt>
                <c:pt idx="26">
                  <c:v>-1.2081050359025575E-3</c:v>
                </c:pt>
                <c:pt idx="27">
                  <c:v>-1.2412615849078342E-3</c:v>
                </c:pt>
                <c:pt idx="28">
                  <c:v>-1.2910056081866452E-3</c:v>
                </c:pt>
                <c:pt idx="29">
                  <c:v>-1.3260391514128059E-3</c:v>
                </c:pt>
                <c:pt idx="30">
                  <c:v>-1.3632312034098553E-3</c:v>
                </c:pt>
                <c:pt idx="31">
                  <c:v>-1.4023846455713653E-3</c:v>
                </c:pt>
                <c:pt idx="32">
                  <c:v>-1.4592940057008613E-3</c:v>
                </c:pt>
                <c:pt idx="33">
                  <c:v>-1.496224542502045E-3</c:v>
                </c:pt>
                <c:pt idx="34">
                  <c:v>-1.5359654131118434E-3</c:v>
                </c:pt>
                <c:pt idx="35">
                  <c:v>-1.5734791010664747E-3</c:v>
                </c:pt>
                <c:pt idx="36">
                  <c:v>-1.6118435338644264E-3</c:v>
                </c:pt>
                <c:pt idx="37">
                  <c:v>-1.6483909628165357E-3</c:v>
                </c:pt>
                <c:pt idx="38">
                  <c:v>-1.7035817718564811E-3</c:v>
                </c:pt>
                <c:pt idx="39">
                  <c:v>-1.7379174036988038E-3</c:v>
                </c:pt>
                <c:pt idx="40">
                  <c:v>-1.7679942993718053E-3</c:v>
                </c:pt>
                <c:pt idx="41">
                  <c:v>-1.7973349512103859E-3</c:v>
                </c:pt>
                <c:pt idx="42">
                  <c:v>-1.8251387437485246E-3</c:v>
                </c:pt>
                <c:pt idx="43">
                  <c:v>-1.8744620656612277E-3</c:v>
                </c:pt>
                <c:pt idx="44">
                  <c:v>-1.8972047891392145E-3</c:v>
                </c:pt>
                <c:pt idx="45">
                  <c:v>-1.9214347425096493E-3</c:v>
                </c:pt>
                <c:pt idx="46">
                  <c:v>-1.9444501998808822E-3</c:v>
                </c:pt>
                <c:pt idx="47">
                  <c:v>-1.9635900688834878E-3</c:v>
                </c:pt>
                <c:pt idx="48">
                  <c:v>-2.0122912988718455E-3</c:v>
                </c:pt>
                <c:pt idx="49">
                  <c:v>-2.0317518320620265E-3</c:v>
                </c:pt>
                <c:pt idx="50">
                  <c:v>-2.05403826125843E-3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'G03'!$A$4</c:f>
              <c:strCache>
                <c:ptCount val="1"/>
                <c:pt idx="0">
                  <c:v>2. Predlžovanie minimálnej služobnej doby+zmena v mierach náhrad </c:v>
                </c:pt>
              </c:strCache>
            </c:strRef>
          </c:tx>
          <c:spPr>
            <a:ln w="22225" cap="rnd">
              <a:solidFill>
                <a:srgbClr val="A5A5A5"/>
              </a:solidFill>
              <a:round/>
            </a:ln>
            <a:effectLst/>
          </c:spPr>
          <c:marker>
            <c:symbol val="none"/>
          </c:marker>
          <c:cat>
            <c:numRef>
              <c:f>'G03'!$B$1:$AZ$1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'G03'!$B$4:$AZ$4</c:f>
              <c:numCache>
                <c:formatCode>0.00%</c:formatCode>
                <c:ptCount val="51"/>
                <c:pt idx="0">
                  <c:v>-1.5784058113929881E-4</c:v>
                </c:pt>
                <c:pt idx="1">
                  <c:v>-1.0155852261614488E-4</c:v>
                </c:pt>
                <c:pt idx="2">
                  <c:v>-1.6433041781715205E-4</c:v>
                </c:pt>
                <c:pt idx="3">
                  <c:v>-2.1981301668765442E-4</c:v>
                </c:pt>
                <c:pt idx="4">
                  <c:v>-2.7362174304614603E-4</c:v>
                </c:pt>
                <c:pt idx="5">
                  <c:v>-3.3211320516582485E-4</c:v>
                </c:pt>
                <c:pt idx="6">
                  <c:v>-3.8043100410225421E-4</c:v>
                </c:pt>
                <c:pt idx="7">
                  <c:v>-4.2983960207250709E-4</c:v>
                </c:pt>
                <c:pt idx="8">
                  <c:v>-4.7877016548754131E-4</c:v>
                </c:pt>
                <c:pt idx="9">
                  <c:v>-5.2976152214881064E-4</c:v>
                </c:pt>
                <c:pt idx="10">
                  <c:v>-5.9214606875680254E-4</c:v>
                </c:pt>
                <c:pt idx="11">
                  <c:v>-6.3909276538982917E-4</c:v>
                </c:pt>
                <c:pt idx="12">
                  <c:v>-6.8186060043086871E-4</c:v>
                </c:pt>
                <c:pt idx="13">
                  <c:v>-7.2355249509394536E-4</c:v>
                </c:pt>
                <c:pt idx="14">
                  <c:v>-7.7290330436572915E-4</c:v>
                </c:pt>
                <c:pt idx="15">
                  <c:v>-8.0759639787096409E-4</c:v>
                </c:pt>
                <c:pt idx="16">
                  <c:v>-8.3375363756556069E-4</c:v>
                </c:pt>
                <c:pt idx="17">
                  <c:v>-8.5295606010839763E-4</c:v>
                </c:pt>
                <c:pt idx="18">
                  <c:v>-8.8922042719918426E-4</c:v>
                </c:pt>
                <c:pt idx="19">
                  <c:v>-9.0676961610448858E-4</c:v>
                </c:pt>
                <c:pt idx="20">
                  <c:v>-9.1344856611972475E-4</c:v>
                </c:pt>
                <c:pt idx="21">
                  <c:v>-9.1798384997246528E-4</c:v>
                </c:pt>
                <c:pt idx="22">
                  <c:v>-9.1546484530797287E-4</c:v>
                </c:pt>
                <c:pt idx="23">
                  <c:v>-9.2627347055143899E-4</c:v>
                </c:pt>
                <c:pt idx="24">
                  <c:v>-9.1524448477986963E-4</c:v>
                </c:pt>
                <c:pt idx="25">
                  <c:v>-8.9352280762191433E-4</c:v>
                </c:pt>
                <c:pt idx="26">
                  <c:v>-8.7169929923062821E-4</c:v>
                </c:pt>
                <c:pt idx="27">
                  <c:v>-8.4976616472517128E-4</c:v>
                </c:pt>
                <c:pt idx="28">
                  <c:v>-8.4725136627051157E-4</c:v>
                </c:pt>
                <c:pt idx="29">
                  <c:v>-8.2557449492209607E-4</c:v>
                </c:pt>
                <c:pt idx="30">
                  <c:v>-8.0637543502561906E-4</c:v>
                </c:pt>
                <c:pt idx="31">
                  <c:v>-7.9098407003337363E-4</c:v>
                </c:pt>
                <c:pt idx="32">
                  <c:v>-8.0218112835776421E-4</c:v>
                </c:pt>
                <c:pt idx="33">
                  <c:v>-7.9255987860809294E-4</c:v>
                </c:pt>
                <c:pt idx="34">
                  <c:v>-7.9179988010395579E-4</c:v>
                </c:pt>
                <c:pt idx="35">
                  <c:v>-7.9352028588900152E-4</c:v>
                </c:pt>
                <c:pt idx="36">
                  <c:v>-8.0011233260845528E-4</c:v>
                </c:pt>
                <c:pt idx="37">
                  <c:v>-8.0974372105139169E-4</c:v>
                </c:pt>
                <c:pt idx="38">
                  <c:v>-8.4451070392127124E-4</c:v>
                </c:pt>
                <c:pt idx="39">
                  <c:v>-8.5788476063594675E-4</c:v>
                </c:pt>
                <c:pt idx="40">
                  <c:v>-8.6859827134216439E-4</c:v>
                </c:pt>
                <c:pt idx="41">
                  <c:v>-8.7967135429413337E-4</c:v>
                </c:pt>
                <c:pt idx="42">
                  <c:v>-8.8931555134794072E-4</c:v>
                </c:pt>
                <c:pt idx="43">
                  <c:v>-9.2166566707574133E-4</c:v>
                </c:pt>
                <c:pt idx="44">
                  <c:v>-9.2412270633354405E-4</c:v>
                </c:pt>
                <c:pt idx="45">
                  <c:v>-9.269921244064545E-4</c:v>
                </c:pt>
                <c:pt idx="46">
                  <c:v>-9.2669945117521916E-4</c:v>
                </c:pt>
                <c:pt idx="47">
                  <c:v>-9.2040527223678174E-4</c:v>
                </c:pt>
                <c:pt idx="48">
                  <c:v>-9.3863645510742361E-4</c:v>
                </c:pt>
                <c:pt idx="49">
                  <c:v>-9.2364128683871446E-4</c:v>
                </c:pt>
                <c:pt idx="50">
                  <c:v>-9.0855071796131903E-4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'G03'!$A$5</c:f>
              <c:strCache>
                <c:ptCount val="1"/>
                <c:pt idx="0">
                  <c:v>3.Nový spôsob valorizácie dôchodkov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'G03'!$B$1:$AZ$1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'G03'!$B$5:$AZ$5</c:f>
              <c:numCache>
                <c:formatCode>0.00%</c:formatCode>
                <c:ptCount val="51"/>
                <c:pt idx="0">
                  <c:v>-1.5784058113929881E-4</c:v>
                </c:pt>
                <c:pt idx="1">
                  <c:v>-8.9263612615280352E-5</c:v>
                </c:pt>
                <c:pt idx="2">
                  <c:v>-1.3208063278381246E-4</c:v>
                </c:pt>
                <c:pt idx="3">
                  <c:v>-1.6257937668345671E-4</c:v>
                </c:pt>
                <c:pt idx="4">
                  <c:v>-1.8711637023335046E-4</c:v>
                </c:pt>
                <c:pt idx="5">
                  <c:v>-2.2688959058512885E-4</c:v>
                </c:pt>
                <c:pt idx="6">
                  <c:v>-2.5806857365578929E-4</c:v>
                </c:pt>
                <c:pt idx="7">
                  <c:v>-2.918397038357255E-4</c:v>
                </c:pt>
                <c:pt idx="8">
                  <c:v>-3.259867644343922E-4</c:v>
                </c:pt>
                <c:pt idx="9">
                  <c:v>-3.6295255886091451E-4</c:v>
                </c:pt>
                <c:pt idx="10">
                  <c:v>-4.1136631421744376E-4</c:v>
                </c:pt>
                <c:pt idx="11">
                  <c:v>-4.4606531398522524E-4</c:v>
                </c:pt>
                <c:pt idx="12">
                  <c:v>-4.7727203805079011E-4</c:v>
                </c:pt>
                <c:pt idx="13">
                  <c:v>-5.0810080320973596E-4</c:v>
                </c:pt>
                <c:pt idx="14">
                  <c:v>-5.4655992762125244E-4</c:v>
                </c:pt>
                <c:pt idx="15">
                  <c:v>-5.7220321572097371E-4</c:v>
                </c:pt>
                <c:pt idx="16">
                  <c:v>-5.9017101277891726E-4</c:v>
                </c:pt>
                <c:pt idx="17">
                  <c:v>-6.0167263877878088E-4</c:v>
                </c:pt>
                <c:pt idx="18">
                  <c:v>-6.2877973141934533E-4</c:v>
                </c:pt>
                <c:pt idx="19">
                  <c:v>-6.3840527450463721E-4</c:v>
                </c:pt>
                <c:pt idx="20">
                  <c:v>-6.3731823718996255E-4</c:v>
                </c:pt>
                <c:pt idx="21">
                  <c:v>-6.343503357897106E-4</c:v>
                </c:pt>
                <c:pt idx="22">
                  <c:v>-6.2426671516433536E-4</c:v>
                </c:pt>
                <c:pt idx="23">
                  <c:v>-6.2652906066151814E-4</c:v>
                </c:pt>
                <c:pt idx="24">
                  <c:v>-6.0858686737941107E-4</c:v>
                </c:pt>
                <c:pt idx="25">
                  <c:v>-5.8053190980518455E-4</c:v>
                </c:pt>
                <c:pt idx="26">
                  <c:v>-5.5247075126886157E-4</c:v>
                </c:pt>
                <c:pt idx="27">
                  <c:v>-5.2480821937413006E-4</c:v>
                </c:pt>
                <c:pt idx="28">
                  <c:v>-5.1575713337681994E-4</c:v>
                </c:pt>
                <c:pt idx="29">
                  <c:v>-4.8970369305607951E-4</c:v>
                </c:pt>
                <c:pt idx="30">
                  <c:v>-4.6671483567843793E-4</c:v>
                </c:pt>
                <c:pt idx="31">
                  <c:v>-4.4785037816576505E-4</c:v>
                </c:pt>
                <c:pt idx="32">
                  <c:v>-4.5462295326875062E-4</c:v>
                </c:pt>
                <c:pt idx="33">
                  <c:v>-4.4293344713641119E-4</c:v>
                </c:pt>
                <c:pt idx="34">
                  <c:v>-4.4031030882882099E-4</c:v>
                </c:pt>
                <c:pt idx="35">
                  <c:v>-4.4054763105048867E-4</c:v>
                </c:pt>
                <c:pt idx="36">
                  <c:v>-4.4605057343071971E-4</c:v>
                </c:pt>
                <c:pt idx="37">
                  <c:v>-4.5474358381910988E-4</c:v>
                </c:pt>
                <c:pt idx="38">
                  <c:v>-4.867277205355936E-4</c:v>
                </c:pt>
                <c:pt idx="39">
                  <c:v>-4.9942024382572479E-4</c:v>
                </c:pt>
                <c:pt idx="40">
                  <c:v>-5.0986926298345059E-4</c:v>
                </c:pt>
                <c:pt idx="41">
                  <c:v>-5.2082940094524532E-4</c:v>
                </c:pt>
                <c:pt idx="42">
                  <c:v>-5.3070295096658724E-4</c:v>
                </c:pt>
                <c:pt idx="43">
                  <c:v>-5.6154619584328691E-4</c:v>
                </c:pt>
                <c:pt idx="44">
                  <c:v>-5.649557531770045E-4</c:v>
                </c:pt>
                <c:pt idx="45">
                  <c:v>-5.688992482792421E-4</c:v>
                </c:pt>
                <c:pt idx="46">
                  <c:v>-5.6996512131736281E-4</c:v>
                </c:pt>
                <c:pt idx="47">
                  <c:v>-5.6554250905052096E-4</c:v>
                </c:pt>
                <c:pt idx="48">
                  <c:v>-5.8243298169343479E-4</c:v>
                </c:pt>
                <c:pt idx="49">
                  <c:v>-5.686307522230062E-4</c:v>
                </c:pt>
                <c:pt idx="50">
                  <c:v>-5.5473312949900783E-4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'G03'!$A$6</c:f>
              <c:strCache>
                <c:ptCount val="1"/>
                <c:pt idx="0">
                  <c:v>4. Nový spôsob výpočtu vymeriavacieho základu </c:v>
                </c:pt>
              </c:strCache>
            </c:strRef>
          </c:tx>
          <c:spPr>
            <a:ln w="2222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'G03'!$B$1:$AZ$1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'G03'!$B$6:$AZ$6</c:f>
              <c:numCache>
                <c:formatCode>0.00%</c:formatCode>
                <c:ptCount val="51"/>
                <c:pt idx="0">
                  <c:v>-1.5784058113929881E-4</c:v>
                </c:pt>
                <c:pt idx="1">
                  <c:v>-8.9263612180705233E-5</c:v>
                </c:pt>
                <c:pt idx="2">
                  <c:v>-1.320748226745971E-4</c:v>
                </c:pt>
                <c:pt idx="3">
                  <c:v>-1.6245999481019906E-4</c:v>
                </c:pt>
                <c:pt idx="4">
                  <c:v>-1.8682497123102284E-4</c:v>
                </c:pt>
                <c:pt idx="5">
                  <c:v>-2.2619078105152166E-4</c:v>
                </c:pt>
                <c:pt idx="6">
                  <c:v>-2.5705804301015024E-4</c:v>
                </c:pt>
                <c:pt idx="7">
                  <c:v>-2.9013820880453866E-4</c:v>
                </c:pt>
                <c:pt idx="8">
                  <c:v>-3.2334841265057863E-4</c:v>
                </c:pt>
                <c:pt idx="9">
                  <c:v>-3.5913014077015404E-4</c:v>
                </c:pt>
                <c:pt idx="10">
                  <c:v>-4.0596037090687739E-4</c:v>
                </c:pt>
                <c:pt idx="11">
                  <c:v>-4.3894667778960044E-4</c:v>
                </c:pt>
                <c:pt idx="12">
                  <c:v>-4.6852786434313618E-4</c:v>
                </c:pt>
                <c:pt idx="13">
                  <c:v>-4.969516173722831E-4</c:v>
                </c:pt>
                <c:pt idx="14">
                  <c:v>-5.3277245170255398E-4</c:v>
                </c:pt>
                <c:pt idx="15">
                  <c:v>-5.5473097171657311E-4</c:v>
                </c:pt>
                <c:pt idx="16">
                  <c:v>-5.6896896478945058E-4</c:v>
                </c:pt>
                <c:pt idx="17">
                  <c:v>-5.771080518503207E-4</c:v>
                </c:pt>
                <c:pt idx="18">
                  <c:v>-5.9932107797112792E-4</c:v>
                </c:pt>
                <c:pt idx="19">
                  <c:v>-6.0326714918691954E-4</c:v>
                </c:pt>
                <c:pt idx="20">
                  <c:v>-5.9695567385886555E-4</c:v>
                </c:pt>
                <c:pt idx="21">
                  <c:v>-5.8774611680737486E-4</c:v>
                </c:pt>
                <c:pt idx="22">
                  <c:v>-5.7184884276539633E-4</c:v>
                </c:pt>
                <c:pt idx="23">
                  <c:v>-5.6694831896342366E-4</c:v>
                </c:pt>
                <c:pt idx="24">
                  <c:v>-5.4203518095652273E-4</c:v>
                </c:pt>
                <c:pt idx="25">
                  <c:v>-5.0754802105860476E-4</c:v>
                </c:pt>
                <c:pt idx="26">
                  <c:v>-4.7245519935746466E-4</c:v>
                </c:pt>
                <c:pt idx="27">
                  <c:v>-4.370226551175234E-4</c:v>
                </c:pt>
                <c:pt idx="28">
                  <c:v>-4.1865835495126166E-4</c:v>
                </c:pt>
                <c:pt idx="29">
                  <c:v>-3.842845706284678E-4</c:v>
                </c:pt>
                <c:pt idx="30">
                  <c:v>-3.526345950889318E-4</c:v>
                </c:pt>
                <c:pt idx="31">
                  <c:v>-3.2475002334974722E-4</c:v>
                </c:pt>
                <c:pt idx="32">
                  <c:v>-3.2014546569345795E-4</c:v>
                </c:pt>
                <c:pt idx="33">
                  <c:v>-2.9859283110205423E-4</c:v>
                </c:pt>
                <c:pt idx="34">
                  <c:v>-2.8535629922663767E-4</c:v>
                </c:pt>
                <c:pt idx="35">
                  <c:v>-2.7485915324145177E-4</c:v>
                </c:pt>
                <c:pt idx="36">
                  <c:v>-2.693120132486453E-4</c:v>
                </c:pt>
                <c:pt idx="37">
                  <c:v>-2.6711299691501615E-4</c:v>
                </c:pt>
                <c:pt idx="38">
                  <c:v>-2.8591932989610038E-4</c:v>
                </c:pt>
                <c:pt idx="39">
                  <c:v>-2.8799753360194986E-4</c:v>
                </c:pt>
                <c:pt idx="40">
                  <c:v>-2.8860065302599783E-4</c:v>
                </c:pt>
                <c:pt idx="41">
                  <c:v>-2.9020312651118233E-4</c:v>
                </c:pt>
                <c:pt idx="42">
                  <c:v>-2.9122701927784649E-4</c:v>
                </c:pt>
                <c:pt idx="43">
                  <c:v>-3.1116355371120464E-4</c:v>
                </c:pt>
                <c:pt idx="44">
                  <c:v>-3.0763842409814056E-4</c:v>
                </c:pt>
                <c:pt idx="45">
                  <c:v>-3.0479967947763661E-4</c:v>
                </c:pt>
                <c:pt idx="46">
                  <c:v>-3.0011109467029682E-4</c:v>
                </c:pt>
                <c:pt idx="47">
                  <c:v>-2.9114205632627425E-4</c:v>
                </c:pt>
                <c:pt idx="48">
                  <c:v>-3.0026120693403026E-4</c:v>
                </c:pt>
                <c:pt idx="49">
                  <c:v>-2.8332837500672729E-4</c:v>
                </c:pt>
                <c:pt idx="50">
                  <c:v>-2.6665169137470544E-4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45024"/>
        <c:axId val="140145416"/>
      </c:lineChart>
      <c:catAx>
        <c:axId val="1401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5416"/>
        <c:crosses val="autoZero"/>
        <c:auto val="1"/>
        <c:lblAlgn val="ctr"/>
        <c:lblOffset val="100"/>
        <c:noMultiLvlLbl val="0"/>
      </c:catAx>
      <c:valAx>
        <c:axId val="1401454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502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6.9550246897103971E-2"/>
          <c:y val="0.77149271044800904"/>
          <c:w val="0.87242848881177992"/>
          <c:h val="0.226548221382251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119658119658"/>
          <c:y val="5.0925925925925923E-2"/>
          <c:w val="0.81485836385836385"/>
          <c:h val="0.89878645833333337"/>
        </c:manualLayout>
      </c:layout>
      <c:lineChart>
        <c:grouping val="standard"/>
        <c:varyColors val="0"/>
        <c:ser>
          <c:idx val="1"/>
          <c:order val="0"/>
          <c:tx>
            <c:strRef>
              <c:f>'G27, G28, G31,G32'!$A$4</c:f>
              <c:strCache>
                <c:ptCount val="1"/>
                <c:pt idx="0">
                  <c:v>Úhrnná plodnosť (počet detí)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Pt>
            <c:idx val="63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dPt>
            <c:idx val="110"/>
            <c:marker>
              <c:symbol val="diamond"/>
              <c:size val="6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numRef>
              <c:f>'G27, G28, G31,G32'!$B$1:$GT$1</c:f>
              <c:numCache>
                <c:formatCode>General</c:formatCode>
                <c:ptCount val="2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</c:numCache>
            </c:numRef>
          </c:cat>
          <c:val>
            <c:numRef>
              <c:f>'G27, G28, G31,G32'!$B$3:$GT$3</c:f>
              <c:numCache>
                <c:formatCode>#,##0</c:formatCode>
                <c:ptCount val="201"/>
                <c:pt idx="0">
                  <c:v>-14458</c:v>
                </c:pt>
                <c:pt idx="1">
                  <c:v>-12170</c:v>
                </c:pt>
                <c:pt idx="2">
                  <c:v>-20357</c:v>
                </c:pt>
                <c:pt idx="3">
                  <c:v>-10953</c:v>
                </c:pt>
                <c:pt idx="4">
                  <c:v>1691</c:v>
                </c:pt>
                <c:pt idx="5">
                  <c:v>-4453</c:v>
                </c:pt>
                <c:pt idx="6">
                  <c:v>-7110</c:v>
                </c:pt>
                <c:pt idx="7">
                  <c:v>-7112</c:v>
                </c:pt>
                <c:pt idx="8">
                  <c:v>-6796</c:v>
                </c:pt>
                <c:pt idx="9">
                  <c:v>-9083</c:v>
                </c:pt>
                <c:pt idx="10">
                  <c:v>-8080</c:v>
                </c:pt>
                <c:pt idx="11">
                  <c:v>-5636</c:v>
                </c:pt>
                <c:pt idx="12">
                  <c:v>-6779</c:v>
                </c:pt>
                <c:pt idx="13">
                  <c:v>-9245</c:v>
                </c:pt>
                <c:pt idx="14">
                  <c:v>-8289</c:v>
                </c:pt>
                <c:pt idx="15">
                  <c:v>-6777</c:v>
                </c:pt>
                <c:pt idx="16">
                  <c:v>-5300</c:v>
                </c:pt>
                <c:pt idx="17">
                  <c:v>-6473</c:v>
                </c:pt>
                <c:pt idx="18">
                  <c:v>-4805</c:v>
                </c:pt>
                <c:pt idx="19">
                  <c:v>-3250</c:v>
                </c:pt>
                <c:pt idx="20">
                  <c:v>-4457</c:v>
                </c:pt>
                <c:pt idx="21">
                  <c:v>-5089</c:v>
                </c:pt>
                <c:pt idx="22">
                  <c:v>-3155</c:v>
                </c:pt>
                <c:pt idx="23">
                  <c:v>-2777</c:v>
                </c:pt>
                <c:pt idx="24">
                  <c:v>-2711</c:v>
                </c:pt>
                <c:pt idx="25">
                  <c:v>-3377</c:v>
                </c:pt>
                <c:pt idx="26">
                  <c:v>-2615</c:v>
                </c:pt>
                <c:pt idx="27">
                  <c:v>-2143</c:v>
                </c:pt>
                <c:pt idx="28">
                  <c:v>-3376</c:v>
                </c:pt>
                <c:pt idx="29">
                  <c:v>-3746</c:v>
                </c:pt>
                <c:pt idx="30">
                  <c:v>-3129</c:v>
                </c:pt>
                <c:pt idx="31">
                  <c:v>-4106</c:v>
                </c:pt>
                <c:pt idx="32">
                  <c:v>-3790</c:v>
                </c:pt>
                <c:pt idx="33">
                  <c:v>-4310</c:v>
                </c:pt>
                <c:pt idx="34">
                  <c:v>-4162</c:v>
                </c:pt>
                <c:pt idx="35">
                  <c:v>-3292</c:v>
                </c:pt>
                <c:pt idx="36">
                  <c:v>-4264</c:v>
                </c:pt>
                <c:pt idx="37">
                  <c:v>-3762</c:v>
                </c:pt>
                <c:pt idx="38">
                  <c:v>-3519</c:v>
                </c:pt>
                <c:pt idx="39">
                  <c:v>-2771</c:v>
                </c:pt>
                <c:pt idx="40">
                  <c:v>-2322</c:v>
                </c:pt>
                <c:pt idx="41">
                  <c:v>215</c:v>
                </c:pt>
                <c:pt idx="42">
                  <c:v>-2939</c:v>
                </c:pt>
                <c:pt idx="43">
                  <c:v>1751</c:v>
                </c:pt>
                <c:pt idx="44">
                  <c:v>4768</c:v>
                </c:pt>
                <c:pt idx="45">
                  <c:v>2842</c:v>
                </c:pt>
                <c:pt idx="46">
                  <c:v>2255</c:v>
                </c:pt>
                <c:pt idx="47">
                  <c:v>1731</c:v>
                </c:pt>
                <c:pt idx="48">
                  <c:v>1306</c:v>
                </c:pt>
                <c:pt idx="49">
                  <c:v>1454</c:v>
                </c:pt>
                <c:pt idx="50">
                  <c:v>1463</c:v>
                </c:pt>
                <c:pt idx="51">
                  <c:v>1012</c:v>
                </c:pt>
                <c:pt idx="52">
                  <c:v>901</c:v>
                </c:pt>
                <c:pt idx="53">
                  <c:v>1409</c:v>
                </c:pt>
                <c:pt idx="54">
                  <c:v>2874</c:v>
                </c:pt>
                <c:pt idx="55">
                  <c:v>3403</c:v>
                </c:pt>
                <c:pt idx="56">
                  <c:v>3854</c:v>
                </c:pt>
                <c:pt idx="57">
                  <c:v>6793</c:v>
                </c:pt>
                <c:pt idx="58">
                  <c:v>7060</c:v>
                </c:pt>
                <c:pt idx="59">
                  <c:v>4367</c:v>
                </c:pt>
                <c:pt idx="60">
                  <c:v>3383</c:v>
                </c:pt>
                <c:pt idx="61">
                  <c:v>2966</c:v>
                </c:pt>
                <c:pt idx="62">
                  <c:v>3416</c:v>
                </c:pt>
                <c:pt idx="63">
                  <c:v>10593.672727272726</c:v>
                </c:pt>
                <c:pt idx="64">
                  <c:v>10452.06590909091</c:v>
                </c:pt>
                <c:pt idx="65">
                  <c:v>10836.559090909093</c:v>
                </c:pt>
                <c:pt idx="66">
                  <c:v>11172.552272727269</c:v>
                </c:pt>
                <c:pt idx="67">
                  <c:v>11019.945454545454</c:v>
                </c:pt>
                <c:pt idx="68">
                  <c:v>10550.238636363636</c:v>
                </c:pt>
                <c:pt idx="69">
                  <c:v>10128.931818181816</c:v>
                </c:pt>
                <c:pt idx="70">
                  <c:v>9898.125</c:v>
                </c:pt>
                <c:pt idx="71">
                  <c:v>9927.7625000000044</c:v>
                </c:pt>
                <c:pt idx="72">
                  <c:v>9591.5999999999985</c:v>
                </c:pt>
                <c:pt idx="73">
                  <c:v>9018.5375000000022</c:v>
                </c:pt>
                <c:pt idx="74">
                  <c:v>8285.2750000000015</c:v>
                </c:pt>
                <c:pt idx="75">
                  <c:v>8330.2125000000015</c:v>
                </c:pt>
                <c:pt idx="76">
                  <c:v>8274.75</c:v>
                </c:pt>
                <c:pt idx="77">
                  <c:v>8057.2875000000022</c:v>
                </c:pt>
                <c:pt idx="78">
                  <c:v>8276.125</c:v>
                </c:pt>
                <c:pt idx="79">
                  <c:v>8360.7624999999971</c:v>
                </c:pt>
                <c:pt idx="80">
                  <c:v>8174.1999999999989</c:v>
                </c:pt>
                <c:pt idx="81">
                  <c:v>8035.0375000000013</c:v>
                </c:pt>
                <c:pt idx="82">
                  <c:v>7798.875</c:v>
                </c:pt>
                <c:pt idx="83">
                  <c:v>7809.3125000000009</c:v>
                </c:pt>
                <c:pt idx="84">
                  <c:v>8175.8500000000022</c:v>
                </c:pt>
                <c:pt idx="85">
                  <c:v>8370.8874999999989</c:v>
                </c:pt>
                <c:pt idx="86">
                  <c:v>8662.1250000000018</c:v>
                </c:pt>
                <c:pt idx="87">
                  <c:v>9182.5625000000018</c:v>
                </c:pt>
                <c:pt idx="88">
                  <c:v>9665.5</c:v>
                </c:pt>
                <c:pt idx="89">
                  <c:v>10153.737500000003</c:v>
                </c:pt>
                <c:pt idx="90">
                  <c:v>10253.975</c:v>
                </c:pt>
                <c:pt idx="91">
                  <c:v>10517.212500000001</c:v>
                </c:pt>
                <c:pt idx="92">
                  <c:v>10548.05</c:v>
                </c:pt>
                <c:pt idx="93">
                  <c:v>10628.987499999997</c:v>
                </c:pt>
                <c:pt idx="94">
                  <c:v>10737.124999999991</c:v>
                </c:pt>
                <c:pt idx="95">
                  <c:v>10386.662500000008</c:v>
                </c:pt>
                <c:pt idx="96">
                  <c:v>10254.399999999998</c:v>
                </c:pt>
                <c:pt idx="97">
                  <c:v>10206.237499999999</c:v>
                </c:pt>
                <c:pt idx="98">
                  <c:v>10049.475000000002</c:v>
                </c:pt>
                <c:pt idx="99">
                  <c:v>9966.3124999999964</c:v>
                </c:pt>
                <c:pt idx="100">
                  <c:v>9898.4500000000007</c:v>
                </c:pt>
                <c:pt idx="101">
                  <c:v>9596.9874999999956</c:v>
                </c:pt>
                <c:pt idx="102">
                  <c:v>9219.625</c:v>
                </c:pt>
                <c:pt idx="103">
                  <c:v>9108.3624999999993</c:v>
                </c:pt>
                <c:pt idx="104">
                  <c:v>8774</c:v>
                </c:pt>
                <c:pt idx="105">
                  <c:v>8674.5374999999985</c:v>
                </c:pt>
                <c:pt idx="106">
                  <c:v>8478.9750000000022</c:v>
                </c:pt>
                <c:pt idx="107">
                  <c:v>8105.3125</c:v>
                </c:pt>
                <c:pt idx="108">
                  <c:v>7911.4499999999989</c:v>
                </c:pt>
                <c:pt idx="109">
                  <c:v>7292.8874999999998</c:v>
                </c:pt>
                <c:pt idx="110">
                  <c:v>6827.6250000000036</c:v>
                </c:pt>
                <c:pt idx="111">
                  <c:v>9060.6140243902482</c:v>
                </c:pt>
                <c:pt idx="112">
                  <c:v>9060.6140243902482</c:v>
                </c:pt>
                <c:pt idx="113">
                  <c:v>9060.6140243902482</c:v>
                </c:pt>
                <c:pt idx="114">
                  <c:v>9060.6140243902482</c:v>
                </c:pt>
                <c:pt idx="115">
                  <c:v>9060.6140243902482</c:v>
                </c:pt>
                <c:pt idx="116">
                  <c:v>9060.6140243902482</c:v>
                </c:pt>
                <c:pt idx="117">
                  <c:v>9060.6140243902482</c:v>
                </c:pt>
                <c:pt idx="118">
                  <c:v>9060.6140243902482</c:v>
                </c:pt>
                <c:pt idx="119">
                  <c:v>9060.6140243902482</c:v>
                </c:pt>
                <c:pt idx="120">
                  <c:v>9060.6140243902482</c:v>
                </c:pt>
                <c:pt idx="121">
                  <c:v>9060.6140243902482</c:v>
                </c:pt>
                <c:pt idx="122">
                  <c:v>9060.6140243902482</c:v>
                </c:pt>
                <c:pt idx="123">
                  <c:v>9060.6140243902482</c:v>
                </c:pt>
                <c:pt idx="124">
                  <c:v>9060.6140243902482</c:v>
                </c:pt>
                <c:pt idx="125">
                  <c:v>9060.6140243902482</c:v>
                </c:pt>
                <c:pt idx="126">
                  <c:v>9060.6140243902482</c:v>
                </c:pt>
                <c:pt idx="127">
                  <c:v>9060.6140243902482</c:v>
                </c:pt>
                <c:pt idx="128">
                  <c:v>9060.6140243902482</c:v>
                </c:pt>
                <c:pt idx="129">
                  <c:v>9060.6140243902482</c:v>
                </c:pt>
                <c:pt idx="130">
                  <c:v>9060.6140243902482</c:v>
                </c:pt>
                <c:pt idx="131">
                  <c:v>9060.6140243902482</c:v>
                </c:pt>
                <c:pt idx="132">
                  <c:v>9060.6140243902482</c:v>
                </c:pt>
                <c:pt idx="133">
                  <c:v>9060.6140243902482</c:v>
                </c:pt>
                <c:pt idx="134">
                  <c:v>9060.6140243902482</c:v>
                </c:pt>
                <c:pt idx="135">
                  <c:v>9060.6140243902482</c:v>
                </c:pt>
                <c:pt idx="136">
                  <c:v>9060.6140243902482</c:v>
                </c:pt>
                <c:pt idx="137">
                  <c:v>9060.6140243902482</c:v>
                </c:pt>
                <c:pt idx="138">
                  <c:v>9060.6140243902482</c:v>
                </c:pt>
                <c:pt idx="139">
                  <c:v>9060.6140243902482</c:v>
                </c:pt>
                <c:pt idx="140">
                  <c:v>9060.6140243902482</c:v>
                </c:pt>
                <c:pt idx="141">
                  <c:v>9060.6140243902482</c:v>
                </c:pt>
                <c:pt idx="142">
                  <c:v>9060.6140243902482</c:v>
                </c:pt>
                <c:pt idx="143">
                  <c:v>9060.6140243902482</c:v>
                </c:pt>
                <c:pt idx="144">
                  <c:v>9060.6140243902482</c:v>
                </c:pt>
                <c:pt idx="145">
                  <c:v>9060.6140243902482</c:v>
                </c:pt>
                <c:pt idx="146">
                  <c:v>9060.6140243902482</c:v>
                </c:pt>
                <c:pt idx="147">
                  <c:v>9060.6140243902482</c:v>
                </c:pt>
                <c:pt idx="148">
                  <c:v>9060.6140243902482</c:v>
                </c:pt>
                <c:pt idx="149">
                  <c:v>9060.6140243902482</c:v>
                </c:pt>
                <c:pt idx="150">
                  <c:v>9060.6140243902482</c:v>
                </c:pt>
                <c:pt idx="151">
                  <c:v>9060.6140243902482</c:v>
                </c:pt>
                <c:pt idx="152">
                  <c:v>9060.6140243902482</c:v>
                </c:pt>
                <c:pt idx="153">
                  <c:v>9060.6140243902482</c:v>
                </c:pt>
                <c:pt idx="154">
                  <c:v>9060.6140243902482</c:v>
                </c:pt>
                <c:pt idx="155">
                  <c:v>9060.6140243902482</c:v>
                </c:pt>
                <c:pt idx="156">
                  <c:v>9060.6140243902482</c:v>
                </c:pt>
                <c:pt idx="157">
                  <c:v>9060.6140243902482</c:v>
                </c:pt>
                <c:pt idx="158">
                  <c:v>9060.6140243902482</c:v>
                </c:pt>
                <c:pt idx="159">
                  <c:v>9060.6140243902482</c:v>
                </c:pt>
                <c:pt idx="160">
                  <c:v>9060.6140243902482</c:v>
                </c:pt>
                <c:pt idx="161">
                  <c:v>9060.6140243902482</c:v>
                </c:pt>
                <c:pt idx="162">
                  <c:v>9060.6140243902482</c:v>
                </c:pt>
                <c:pt idx="163">
                  <c:v>9060.6140243902482</c:v>
                </c:pt>
                <c:pt idx="164">
                  <c:v>9060.6140243902482</c:v>
                </c:pt>
                <c:pt idx="165">
                  <c:v>9060.6140243902482</c:v>
                </c:pt>
                <c:pt idx="166">
                  <c:v>9060.6140243902482</c:v>
                </c:pt>
                <c:pt idx="167">
                  <c:v>9060.6140243902482</c:v>
                </c:pt>
                <c:pt idx="168">
                  <c:v>9060.6140243902482</c:v>
                </c:pt>
                <c:pt idx="169">
                  <c:v>9060.6140243902482</c:v>
                </c:pt>
                <c:pt idx="170">
                  <c:v>9060.6140243902482</c:v>
                </c:pt>
                <c:pt idx="171">
                  <c:v>9060.6140243902482</c:v>
                </c:pt>
                <c:pt idx="172">
                  <c:v>9060.6140243902482</c:v>
                </c:pt>
                <c:pt idx="173">
                  <c:v>9060.6140243902482</c:v>
                </c:pt>
                <c:pt idx="174">
                  <c:v>9060.6140243902482</c:v>
                </c:pt>
                <c:pt idx="175">
                  <c:v>9060.6140243902482</c:v>
                </c:pt>
                <c:pt idx="176">
                  <c:v>9060.6140243902482</c:v>
                </c:pt>
                <c:pt idx="177">
                  <c:v>9060.6140243902482</c:v>
                </c:pt>
                <c:pt idx="178">
                  <c:v>9060.6140243902482</c:v>
                </c:pt>
                <c:pt idx="179">
                  <c:v>9060.6140243902482</c:v>
                </c:pt>
                <c:pt idx="180">
                  <c:v>9060.6140243902482</c:v>
                </c:pt>
                <c:pt idx="181">
                  <c:v>9060.6140243902482</c:v>
                </c:pt>
                <c:pt idx="182">
                  <c:v>9060.6140243902482</c:v>
                </c:pt>
                <c:pt idx="183">
                  <c:v>9060.6140243902482</c:v>
                </c:pt>
                <c:pt idx="184">
                  <c:v>9060.6140243902482</c:v>
                </c:pt>
                <c:pt idx="185">
                  <c:v>9060.6140243902482</c:v>
                </c:pt>
                <c:pt idx="186">
                  <c:v>9060.6140243902482</c:v>
                </c:pt>
                <c:pt idx="187">
                  <c:v>9060.6140243902482</c:v>
                </c:pt>
                <c:pt idx="188">
                  <c:v>9060.6140243902482</c:v>
                </c:pt>
                <c:pt idx="189">
                  <c:v>9060.6140243902482</c:v>
                </c:pt>
                <c:pt idx="190">
                  <c:v>9060.6140243902482</c:v>
                </c:pt>
                <c:pt idx="191">
                  <c:v>9060.6140243902482</c:v>
                </c:pt>
                <c:pt idx="192">
                  <c:v>9060.6140243902482</c:v>
                </c:pt>
                <c:pt idx="193">
                  <c:v>9060.6140243902482</c:v>
                </c:pt>
                <c:pt idx="194">
                  <c:v>9060.6140243902482</c:v>
                </c:pt>
                <c:pt idx="195">
                  <c:v>9060.6140243902482</c:v>
                </c:pt>
                <c:pt idx="196">
                  <c:v>9060.6140243902482</c:v>
                </c:pt>
                <c:pt idx="197">
                  <c:v>9060.6140243902482</c:v>
                </c:pt>
                <c:pt idx="198">
                  <c:v>9060.6140243902482</c:v>
                </c:pt>
                <c:pt idx="199">
                  <c:v>9060.6140243902482</c:v>
                </c:pt>
                <c:pt idx="200">
                  <c:v>9060.6140243902482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96384"/>
        <c:axId val="147396776"/>
      </c:lineChart>
      <c:catAx>
        <c:axId val="1473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6776"/>
        <c:crosses val="autoZero"/>
        <c:auto val="1"/>
        <c:lblAlgn val="ctr"/>
        <c:lblOffset val="100"/>
        <c:noMultiLvlLbl val="0"/>
      </c:catAx>
      <c:valAx>
        <c:axId val="147396776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73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9583087126546"/>
          <c:y val="3.4351451686045906E-2"/>
          <c:w val="0.85746525929426176"/>
          <c:h val="0.78402937695883612"/>
        </c:manualLayout>
      </c:layout>
      <c:lineChart>
        <c:grouping val="standard"/>
        <c:varyColors val="0"/>
        <c:ser>
          <c:idx val="2"/>
          <c:order val="0"/>
          <c:tx>
            <c:strRef>
              <c:f>'G29, G30'!$A$80</c:f>
              <c:strCache>
                <c:ptCount val="1"/>
                <c:pt idx="0">
                  <c:v>60 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13B5EA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9.9925925925925928E-3"/>
                  <c:y val="-0.1573129340277777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800"/>
                  </a:pPr>
                  <a:endParaRPr lang="sk-SK"/>
                </a:p>
              </c:txPr>
            </c:trendlineLbl>
          </c:trendline>
          <c:cat>
            <c:numRef>
              <c:f>'G29, G30'!$B$19:$AZ$19</c:f>
              <c:numCache>
                <c:formatCode>0_ ;\-0\ 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'G29, G30'!$B$80:$AZ$80</c:f>
              <c:numCache>
                <c:formatCode>0.00%</c:formatCode>
                <c:ptCount val="51"/>
                <c:pt idx="0">
                  <c:v>1.8894413492377419E-2</c:v>
                </c:pt>
                <c:pt idx="1">
                  <c:v>1.8457054772377416E-2</c:v>
                </c:pt>
                <c:pt idx="2">
                  <c:v>1.8029819819915222E-2</c:v>
                </c:pt>
                <c:pt idx="3">
                  <c:v>1.7612474294929625E-2</c:v>
                </c:pt>
                <c:pt idx="4">
                  <c:v>1.7204789281749885E-2</c:v>
                </c:pt>
                <c:pt idx="5">
                  <c:v>1.6806541163533802E-2</c:v>
                </c:pt>
                <c:pt idx="6">
                  <c:v>1.6417511499613398E-2</c:v>
                </c:pt>
                <c:pt idx="7">
                  <c:v>1.6037486905679695E-2</c:v>
                </c:pt>
                <c:pt idx="8">
                  <c:v>1.5666258936739848E-2</c:v>
                </c:pt>
                <c:pt idx="9">
                  <c:v>1.5303623972784744E-2</c:v>
                </c:pt>
                <c:pt idx="10">
                  <c:v>1.494938310710237E-2</c:v>
                </c:pt>
                <c:pt idx="11">
                  <c:v>1.4603342037177143E-2</c:v>
                </c:pt>
                <c:pt idx="12">
                  <c:v>1.4265310958113552E-2</c:v>
                </c:pt>
                <c:pt idx="13">
                  <c:v>1.3935104458527862E-2</c:v>
                </c:pt>
                <c:pt idx="14">
                  <c:v>1.3612541418849034E-2</c:v>
                </c:pt>
                <c:pt idx="15">
                  <c:v>1.3297444911974307E-2</c:v>
                </c:pt>
                <c:pt idx="16">
                  <c:v>1.2989642106223397E-2</c:v>
                </c:pt>
                <c:pt idx="17">
                  <c:v>1.2688964170540031E-2</c:v>
                </c:pt>
                <c:pt idx="18">
                  <c:v>1.2395246181887256E-2</c:v>
                </c:pt>
                <c:pt idx="19">
                  <c:v>1.2108327034786859E-2</c:v>
                </c:pt>
                <c:pt idx="20">
                  <c:v>1.1828049352951843E-2</c:v>
                </c:pt>
                <c:pt idx="21">
                  <c:v>1.1554259402965257E-2</c:v>
                </c:pt>
                <c:pt idx="22">
                  <c:v>1.1286807009956653E-2</c:v>
                </c:pt>
                <c:pt idx="23">
                  <c:v>1.1025545475230891E-2</c:v>
                </c:pt>
                <c:pt idx="24">
                  <c:v>1.0770331495802834E-2</c:v>
                </c:pt>
                <c:pt idx="25">
                  <c:v>1.0521025085795357E-2</c:v>
                </c:pt>
                <c:pt idx="26">
                  <c:v>1.0277489499656747E-2</c:v>
                </c:pt>
                <c:pt idx="27">
                  <c:v>1.0039591157154783E-2</c:v>
                </c:pt>
                <c:pt idx="28">
                  <c:v>9.8071995701077466E-3</c:v>
                </c:pt>
                <c:pt idx="29">
                  <c:v>9.5801872708109921E-3</c:v>
                </c:pt>
                <c:pt idx="30">
                  <c:v>9.3584297421206962E-3</c:v>
                </c:pt>
                <c:pt idx="31">
                  <c:v>9.141805349155277E-3</c:v>
                </c:pt>
                <c:pt idx="32">
                  <c:v>8.9301952725784773E-3</c:v>
                </c:pt>
                <c:pt idx="33">
                  <c:v>8.7234834434263397E-3</c:v>
                </c:pt>
                <c:pt idx="34">
                  <c:v>8.5215564794431826E-3</c:v>
                </c:pt>
                <c:pt idx="35">
                  <c:v>8.3243036228906053E-3</c:v>
                </c:pt>
                <c:pt idx="36">
                  <c:v>8.1316166797966802E-3</c:v>
                </c:pt>
                <c:pt idx="37">
                  <c:v>7.943389960611013E-3</c:v>
                </c:pt>
                <c:pt idx="38">
                  <c:v>7.7595202222338327E-3</c:v>
                </c:pt>
                <c:pt idx="39">
                  <c:v>7.5799066113864015E-3</c:v>
                </c:pt>
                <c:pt idx="40">
                  <c:v>7.4044506092927698E-3</c:v>
                </c:pt>
                <c:pt idx="41">
                  <c:v>7.2330559776419921E-3</c:v>
                </c:pt>
                <c:pt idx="42">
                  <c:v>7.0656287058007087E-3</c:v>
                </c:pt>
                <c:pt idx="43">
                  <c:v>6.9020769592481662E-3</c:v>
                </c:pt>
                <c:pt idx="44">
                  <c:v>6.7423110292045042E-3</c:v>
                </c:pt>
                <c:pt idx="45">
                  <c:v>6.5862432834253391E-3</c:v>
                </c:pt>
                <c:pt idx="46">
                  <c:v>6.4337881181348346E-3</c:v>
                </c:pt>
                <c:pt idx="47">
                  <c:v>6.2848619110718916E-3</c:v>
                </c:pt>
                <c:pt idx="48">
                  <c:v>6.1393829756229068E-3</c:v>
                </c:pt>
                <c:pt idx="49">
                  <c:v>5.9972715160165266E-3</c:v>
                </c:pt>
                <c:pt idx="50">
                  <c:v>5.8584495835550809E-3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'G29, G30'!$A$20</c:f>
              <c:strCache>
                <c:ptCount val="1"/>
                <c:pt idx="0">
                  <c:v>0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layout>
                <c:manualLayout>
                  <c:x val="-0.24886234567901236"/>
                  <c:y val="-0.1815620659722222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800"/>
                  </a:pPr>
                  <a:endParaRPr lang="sk-SK"/>
                </a:p>
              </c:txPr>
            </c:trendlineLbl>
          </c:trendline>
          <c:cat>
            <c:numRef>
              <c:f>'G29, G30'!$B$19:$AZ$19</c:f>
              <c:numCache>
                <c:formatCode>0_ ;\-0\ 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'G29, G30'!$B$20:$AZ$20</c:f>
              <c:numCache>
                <c:formatCode>0.00%</c:formatCode>
                <c:ptCount val="51"/>
                <c:pt idx="0">
                  <c:v>1.0961815246437233E-2</c:v>
                </c:pt>
                <c:pt idx="1">
                  <c:v>1.0538532974127404E-2</c:v>
                </c:pt>
                <c:pt idx="2">
                  <c:v>1.0131595429221185E-2</c:v>
                </c:pt>
                <c:pt idx="3">
                  <c:v>9.7403714723316593E-3</c:v>
                </c:pt>
                <c:pt idx="4">
                  <c:v>9.3642543350454417E-3</c:v>
                </c:pt>
                <c:pt idx="5">
                  <c:v>9.0026606788567842E-3</c:v>
                </c:pt>
                <c:pt idx="6">
                  <c:v>8.655029690438203E-3</c:v>
                </c:pt>
                <c:pt idx="7">
                  <c:v>8.3208222118486379E-3</c:v>
                </c:pt>
                <c:pt idx="8">
                  <c:v>7.9995199043259753E-3</c:v>
                </c:pt>
                <c:pt idx="9">
                  <c:v>7.6906244443708969E-3</c:v>
                </c:pt>
                <c:pt idx="10">
                  <c:v>7.3936567508721667E-3</c:v>
                </c:pt>
                <c:pt idx="11">
                  <c:v>7.1081562420759383E-3</c:v>
                </c:pt>
                <c:pt idx="12">
                  <c:v>6.8336801212476811E-3</c:v>
                </c:pt>
                <c:pt idx="13">
                  <c:v>6.5698026899161906E-3</c:v>
                </c:pt>
                <c:pt idx="14">
                  <c:v>6.3161146876377534E-3</c:v>
                </c:pt>
                <c:pt idx="15">
                  <c:v>6.0722226572533034E-3</c:v>
                </c:pt>
                <c:pt idx="16">
                  <c:v>5.8377483346570723E-3</c:v>
                </c:pt>
                <c:pt idx="17">
                  <c:v>5.6123280621279571E-3</c:v>
                </c:pt>
                <c:pt idx="18">
                  <c:v>5.3956122243147024E-3</c:v>
                </c:pt>
                <c:pt idx="19">
                  <c:v>5.1872647060008806E-3</c:v>
                </c:pt>
                <c:pt idx="20">
                  <c:v>4.9869623708066928E-3</c:v>
                </c:pt>
                <c:pt idx="21">
                  <c:v>4.7943945600215218E-3</c:v>
                </c:pt>
                <c:pt idx="22">
                  <c:v>4.6092626107875311E-3</c:v>
                </c:pt>
                <c:pt idx="23">
                  <c:v>4.4312793928893545E-3</c:v>
                </c:pt>
                <c:pt idx="24">
                  <c:v>4.2601688634292308E-3</c:v>
                </c:pt>
                <c:pt idx="25">
                  <c:v>4.0956656386990026E-3</c:v>
                </c:pt>
                <c:pt idx="26">
                  <c:v>3.9375145825833058E-3</c:v>
                </c:pt>
                <c:pt idx="27">
                  <c:v>3.7854704108563064E-3</c:v>
                </c:pt>
                <c:pt idx="28">
                  <c:v>3.6392973107587565E-3</c:v>
                </c:pt>
                <c:pt idx="29">
                  <c:v>3.4987685752639955E-3</c:v>
                </c:pt>
                <c:pt idx="30">
                  <c:v>3.3636662514673248E-3</c:v>
                </c:pt>
                <c:pt idx="31">
                  <c:v>3.2337808025517602E-3</c:v>
                </c:pt>
                <c:pt idx="32">
                  <c:v>3.1089107828074576E-3</c:v>
                </c:pt>
                <c:pt idx="33">
                  <c:v>2.9888625251995298E-3</c:v>
                </c:pt>
                <c:pt idx="34">
                  <c:v>2.8734498410002279E-3</c:v>
                </c:pt>
                <c:pt idx="35">
                  <c:v>2.7624937310200149E-3</c:v>
                </c:pt>
                <c:pt idx="36">
                  <c:v>2.6558221079886145E-3</c:v>
                </c:pt>
                <c:pt idx="37">
                  <c:v>2.5532695296567481E-3</c:v>
                </c:pt>
                <c:pt idx="38">
                  <c:v>2.4546769422033312E-3</c:v>
                </c:pt>
                <c:pt idx="39">
                  <c:v>2.3598914335513708E-3</c:v>
                </c:pt>
                <c:pt idx="40">
                  <c:v>2.2687659962090079E-3</c:v>
                </c:pt>
                <c:pt idx="41">
                  <c:v>2.1811592992683031E-3</c:v>
                </c:pt>
                <c:pt idx="42">
                  <c:v>2.096935469208428E-3</c:v>
                </c:pt>
                <c:pt idx="43">
                  <c:v>2.0159638791625088E-3</c:v>
                </c:pt>
                <c:pt idx="44">
                  <c:v>1.9381189463222581E-3</c:v>
                </c:pt>
                <c:pt idx="45">
                  <c:v>1.863279937165207E-3</c:v>
                </c:pt>
                <c:pt idx="46">
                  <c:v>1.7913307802033666E-3</c:v>
                </c:pt>
                <c:pt idx="47">
                  <c:v>1.7221598859621786E-3</c:v>
                </c:pt>
                <c:pt idx="48">
                  <c:v>1.6556599739108574E-3</c:v>
                </c:pt>
                <c:pt idx="49">
                  <c:v>1.5917279060759294E-3</c:v>
                </c:pt>
                <c:pt idx="50">
                  <c:v>1.5302645270793014E-3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'G29, G30'!$A$50</c:f>
              <c:strCache>
                <c:ptCount val="1"/>
                <c:pt idx="0">
                  <c:v>30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6028672839506177"/>
                  <c:y val="-5.478255208333333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800"/>
                  </a:pPr>
                  <a:endParaRPr lang="sk-SK"/>
                </a:p>
              </c:txPr>
            </c:trendlineLbl>
          </c:trendline>
          <c:cat>
            <c:numRef>
              <c:f>'G29, G30'!$B$19:$AZ$19</c:f>
              <c:numCache>
                <c:formatCode>0_ ;\-0\ 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'G29, G30'!$B$50:$AZ$50</c:f>
              <c:numCache>
                <c:formatCode>0.00%</c:formatCode>
                <c:ptCount val="51"/>
                <c:pt idx="0">
                  <c:v>9.9645470620007251E-4</c:v>
                </c:pt>
                <c:pt idx="1">
                  <c:v>9.8577253721219248E-4</c:v>
                </c:pt>
                <c:pt idx="2">
                  <c:v>9.7520488294693076E-4</c:v>
                </c:pt>
                <c:pt idx="3">
                  <c:v>9.6475051578640589E-4</c:v>
                </c:pt>
                <c:pt idx="4">
                  <c:v>9.5440822127301587E-4</c:v>
                </c:pt>
                <c:pt idx="5">
                  <c:v>9.4417679796834561E-4</c:v>
                </c:pt>
                <c:pt idx="6">
                  <c:v>9.3405505731362448E-4</c:v>
                </c:pt>
                <c:pt idx="7">
                  <c:v>9.240418234916269E-4</c:v>
                </c:pt>
                <c:pt idx="8">
                  <c:v>9.1413593329010292E-4</c:v>
                </c:pt>
                <c:pt idx="9">
                  <c:v>9.0433623596664254E-4</c:v>
                </c:pt>
                <c:pt idx="10">
                  <c:v>8.9464159311498589E-4</c:v>
                </c:pt>
                <c:pt idx="11">
                  <c:v>8.8505087853279715E-4</c:v>
                </c:pt>
                <c:pt idx="12">
                  <c:v>8.7556297809082684E-4</c:v>
                </c:pt>
                <c:pt idx="13">
                  <c:v>8.6617678960347686E-4</c:v>
                </c:pt>
                <c:pt idx="14">
                  <c:v>8.5689122270078103E-4</c:v>
                </c:pt>
                <c:pt idx="15">
                  <c:v>8.4770519870173045E-4</c:v>
                </c:pt>
                <c:pt idx="16">
                  <c:v>8.3861765048895572E-4</c:v>
                </c:pt>
                <c:pt idx="17">
                  <c:v>8.2962752238478256E-4</c:v>
                </c:pt>
                <c:pt idx="18">
                  <c:v>8.2073377002858563E-4</c:v>
                </c:pt>
                <c:pt idx="19">
                  <c:v>8.1193536025545964E-4</c:v>
                </c:pt>
                <c:pt idx="20">
                  <c:v>8.0323127097621982E-4</c:v>
                </c:pt>
                <c:pt idx="21">
                  <c:v>7.9462049105864503E-4</c:v>
                </c:pt>
                <c:pt idx="22">
                  <c:v>7.8610202021003699E-4</c:v>
                </c:pt>
                <c:pt idx="23">
                  <c:v>7.7767486886101082E-4</c:v>
                </c:pt>
                <c:pt idx="24">
                  <c:v>7.6933805805052971E-4</c:v>
                </c:pt>
                <c:pt idx="25">
                  <c:v>7.6109061931219947E-4</c:v>
                </c:pt>
                <c:pt idx="26">
                  <c:v>7.5293159456175506E-4</c:v>
                </c:pt>
                <c:pt idx="27">
                  <c:v>7.4486003598575449E-4</c:v>
                </c:pt>
                <c:pt idx="28">
                  <c:v>7.3687500593149001E-4</c:v>
                </c:pt>
                <c:pt idx="29">
                  <c:v>7.2897557679805504E-4</c:v>
                </c:pt>
                <c:pt idx="30">
                  <c:v>7.2116083092857918E-4</c:v>
                </c:pt>
                <c:pt idx="31">
                  <c:v>7.1342986050364264E-4</c:v>
                </c:pt>
                <c:pt idx="32">
                  <c:v>7.0578176743580842E-4</c:v>
                </c:pt>
                <c:pt idx="33">
                  <c:v>6.9821566326528663E-4</c:v>
                </c:pt>
                <c:pt idx="34">
                  <c:v>6.9073066905674205E-4</c:v>
                </c:pt>
                <c:pt idx="35">
                  <c:v>6.8332591529717023E-4</c:v>
                </c:pt>
                <c:pt idx="36">
                  <c:v>6.7600054179490587E-4</c:v>
                </c:pt>
                <c:pt idx="37">
                  <c:v>6.687536975796889E-4</c:v>
                </c:pt>
                <c:pt idx="38">
                  <c:v>6.6158454080380246E-4</c:v>
                </c:pt>
                <c:pt idx="39">
                  <c:v>6.5449223864429162E-4</c:v>
                </c:pt>
                <c:pt idx="40">
                  <c:v>6.4747596720620922E-4</c:v>
                </c:pt>
                <c:pt idx="41">
                  <c:v>6.4053491142689988E-4</c:v>
                </c:pt>
                <c:pt idx="42">
                  <c:v>6.3366826498132897E-4</c:v>
                </c:pt>
                <c:pt idx="43">
                  <c:v>6.2687523018840755E-4</c:v>
                </c:pt>
                <c:pt idx="44">
                  <c:v>6.2015501791832129E-4</c:v>
                </c:pt>
                <c:pt idx="45">
                  <c:v>6.1350684750087405E-4</c:v>
                </c:pt>
                <c:pt idx="46">
                  <c:v>6.069299466347828E-4</c:v>
                </c:pt>
                <c:pt idx="47">
                  <c:v>6.0042355129797536E-4</c:v>
                </c:pt>
                <c:pt idx="48">
                  <c:v>5.939869056588305E-4</c:v>
                </c:pt>
                <c:pt idx="49">
                  <c:v>5.8761926198836779E-4</c:v>
                </c:pt>
                <c:pt idx="50">
                  <c:v>5.8131988057339877E-4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627336"/>
        <c:axId val="311627728"/>
      </c:lineChart>
      <c:catAx>
        <c:axId val="311627336"/>
        <c:scaling>
          <c:orientation val="minMax"/>
        </c:scaling>
        <c:delete val="0"/>
        <c:axPos val="b"/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311627728"/>
        <c:crosses val="autoZero"/>
        <c:auto val="1"/>
        <c:lblAlgn val="ctr"/>
        <c:lblOffset val="100"/>
        <c:noMultiLvlLbl val="0"/>
      </c:catAx>
      <c:valAx>
        <c:axId val="311627728"/>
        <c:scaling>
          <c:orientation val="minMax"/>
          <c:max val="2.1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11627336"/>
        <c:crosses val="autoZero"/>
        <c:crossBetween val="between"/>
        <c:majorUnit val="3.0000000000000009E-3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893679172456384"/>
          <c:y val="5.9948374221817313E-2"/>
          <c:w val="0.29081951520765781"/>
          <c:h val="0.1922986486193358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444444444442"/>
          <c:y val="2.4186272612977337E-2"/>
          <c:w val="0.87264740740740743"/>
          <c:h val="0.85868194444444446"/>
        </c:manualLayout>
      </c:layout>
      <c:lineChart>
        <c:grouping val="standard"/>
        <c:varyColors val="0"/>
        <c:ser>
          <c:idx val="0"/>
          <c:order val="0"/>
          <c:tx>
            <c:v>2010</c:v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'G29, G30'!$A$20:$A$120</c:f>
              <c:numCache>
                <c:formatCode>0_ ;\-0\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'G29, G30'!$B$20:$B$120</c:f>
              <c:numCache>
                <c:formatCode>0.00%</c:formatCode>
                <c:ptCount val="101"/>
                <c:pt idx="0">
                  <c:v>1.0961815246437233E-2</c:v>
                </c:pt>
                <c:pt idx="1">
                  <c:v>1.3874635156231479E-3</c:v>
                </c:pt>
                <c:pt idx="2">
                  <c:v>4.7048491713210319E-4</c:v>
                </c:pt>
                <c:pt idx="3">
                  <c:v>3.6232227192949107E-4</c:v>
                </c:pt>
                <c:pt idx="4">
                  <c:v>2.5744915320794241E-4</c:v>
                </c:pt>
                <c:pt idx="5">
                  <c:v>2.1935792270567464E-4</c:v>
                </c:pt>
                <c:pt idx="6">
                  <c:v>1.996418644769493E-4</c:v>
                </c:pt>
                <c:pt idx="7">
                  <c:v>1.8169339186260017E-4</c:v>
                </c:pt>
                <c:pt idx="8">
                  <c:v>1.8114385618937513E-4</c:v>
                </c:pt>
                <c:pt idx="9">
                  <c:v>1.9036763505298884E-4</c:v>
                </c:pt>
                <c:pt idx="10">
                  <c:v>1.9065285083043514E-4</c:v>
                </c:pt>
                <c:pt idx="11">
                  <c:v>1.8353809827392279E-4</c:v>
                </c:pt>
                <c:pt idx="12">
                  <c:v>1.8418259409215838E-4</c:v>
                </c:pt>
                <c:pt idx="13">
                  <c:v>1.9895362603981277E-4</c:v>
                </c:pt>
                <c:pt idx="14">
                  <c:v>2.2404219179020636E-4</c:v>
                </c:pt>
                <c:pt idx="15">
                  <c:v>2.5658752992216514E-4</c:v>
                </c:pt>
                <c:pt idx="16">
                  <c:v>3.0497446939546809E-4</c:v>
                </c:pt>
                <c:pt idx="17">
                  <c:v>3.8715324875085932E-4</c:v>
                </c:pt>
                <c:pt idx="18">
                  <c:v>5.1684108475349251E-4</c:v>
                </c:pt>
                <c:pt idx="19">
                  <c:v>6.7992438830369165E-4</c:v>
                </c:pt>
                <c:pt idx="20">
                  <c:v>8.2188689297180996E-4</c:v>
                </c:pt>
                <c:pt idx="21">
                  <c:v>8.8932846365564566E-4</c:v>
                </c:pt>
                <c:pt idx="22">
                  <c:v>8.8756300221780695E-4</c:v>
                </c:pt>
                <c:pt idx="23">
                  <c:v>8.6602851647786657E-4</c:v>
                </c:pt>
                <c:pt idx="24">
                  <c:v>8.6539894890499502E-4</c:v>
                </c:pt>
                <c:pt idx="25">
                  <c:v>8.958606515165014E-4</c:v>
                </c:pt>
                <c:pt idx="26">
                  <c:v>9.4292071416157057E-4</c:v>
                </c:pt>
                <c:pt idx="27">
                  <c:v>9.8235962714110113E-4</c:v>
                </c:pt>
                <c:pt idx="28">
                  <c:v>9.9893560542376413E-4</c:v>
                </c:pt>
                <c:pt idx="29">
                  <c:v>9.9739045622497611E-4</c:v>
                </c:pt>
                <c:pt idx="30">
                  <c:v>9.9645470620007251E-4</c:v>
                </c:pt>
                <c:pt idx="31">
                  <c:v>1.0150324005203967E-3</c:v>
                </c:pt>
                <c:pt idx="32">
                  <c:v>1.0639195166419506E-3</c:v>
                </c:pt>
                <c:pt idx="33">
                  <c:v>1.1452196764515611E-3</c:v>
                </c:pt>
                <c:pt idx="34">
                  <c:v>1.2558571648480354E-3</c:v>
                </c:pt>
                <c:pt idx="35">
                  <c:v>1.392704737375213E-3</c:v>
                </c:pt>
                <c:pt idx="36">
                  <c:v>1.5572022493890415E-3</c:v>
                </c:pt>
                <c:pt idx="37">
                  <c:v>1.7566818676566824E-3</c:v>
                </c:pt>
                <c:pt idx="38">
                  <c:v>2.0009729244090868E-3</c:v>
                </c:pt>
                <c:pt idx="39">
                  <c:v>2.2955877678405442E-3</c:v>
                </c:pt>
                <c:pt idx="40">
                  <c:v>2.6348618641118416E-3</c:v>
                </c:pt>
                <c:pt idx="41">
                  <c:v>2.9998019335146079E-3</c:v>
                </c:pt>
                <c:pt idx="42">
                  <c:v>3.3649021903704164E-3</c:v>
                </c:pt>
                <c:pt idx="43">
                  <c:v>3.7127941820256877E-3</c:v>
                </c:pt>
                <c:pt idx="44">
                  <c:v>4.0478254798636286E-3</c:v>
                </c:pt>
                <c:pt idx="45">
                  <c:v>4.3988420252258752E-3</c:v>
                </c:pt>
                <c:pt idx="46">
                  <c:v>4.8099518809205932E-3</c:v>
                </c:pt>
                <c:pt idx="47">
                  <c:v>5.3256841577705412E-3</c:v>
                </c:pt>
                <c:pt idx="48">
                  <c:v>5.9765330124959912E-3</c:v>
                </c:pt>
                <c:pt idx="49">
                  <c:v>6.7674052658943636E-3</c:v>
                </c:pt>
                <c:pt idx="50">
                  <c:v>7.6717834684402082E-3</c:v>
                </c:pt>
                <c:pt idx="51">
                  <c:v>8.637043169067677E-3</c:v>
                </c:pt>
                <c:pt idx="52">
                  <c:v>9.6040909953793666E-3</c:v>
                </c:pt>
                <c:pt idx="53">
                  <c:v>1.0534680510477129E-2</c:v>
                </c:pt>
                <c:pt idx="54">
                  <c:v>1.1431147100211597E-2</c:v>
                </c:pt>
                <c:pt idx="55">
                  <c:v>1.2336835197261222E-2</c:v>
                </c:pt>
                <c:pt idx="56">
                  <c:v>1.3318551528904134E-2</c:v>
                </c:pt>
                <c:pt idx="57">
                  <c:v>1.4441721898966772E-2</c:v>
                </c:pt>
                <c:pt idx="58">
                  <c:v>1.5748439558260548E-2</c:v>
                </c:pt>
                <c:pt idx="59">
                  <c:v>1.7243926955012052E-2</c:v>
                </c:pt>
                <c:pt idx="60">
                  <c:v>1.8894413492377419E-2</c:v>
                </c:pt>
                <c:pt idx="61">
                  <c:v>2.0638500249396105E-2</c:v>
                </c:pt>
                <c:pt idx="62">
                  <c:v>2.2410649033227235E-2</c:v>
                </c:pt>
                <c:pt idx="63">
                  <c:v>2.4168967105252352E-2</c:v>
                </c:pt>
                <c:pt idx="64">
                  <c:v>2.5915155135719233E-2</c:v>
                </c:pt>
                <c:pt idx="65">
                  <c:v>2.7697585314075259E-2</c:v>
                </c:pt>
                <c:pt idx="66">
                  <c:v>2.9597397066600042E-2</c:v>
                </c:pt>
                <c:pt idx="67">
                  <c:v>3.1705213729685412E-2</c:v>
                </c:pt>
                <c:pt idx="68">
                  <c:v>3.409795060340174E-2</c:v>
                </c:pt>
                <c:pt idx="69">
                  <c:v>3.6822633688218323E-2</c:v>
                </c:pt>
                <c:pt idx="70">
                  <c:v>3.989096744024527E-2</c:v>
                </c:pt>
                <c:pt idx="71">
                  <c:v>4.3286105220437111E-2</c:v>
                </c:pt>
                <c:pt idx="72">
                  <c:v>4.6980617090435696E-2</c:v>
                </c:pt>
                <c:pt idx="73">
                  <c:v>5.0961115144317046E-2</c:v>
                </c:pt>
                <c:pt idx="74">
                  <c:v>5.5251695322415001E-2</c:v>
                </c:pt>
                <c:pt idx="75">
                  <c:v>5.9927862900946358E-2</c:v>
                </c:pt>
                <c:pt idx="76">
                  <c:v>6.5115944481565768E-2</c:v>
                </c:pt>
                <c:pt idx="77">
                  <c:v>7.0978241408565609E-2</c:v>
                </c:pt>
                <c:pt idx="78">
                  <c:v>7.7688290453789249E-2</c:v>
                </c:pt>
                <c:pt idx="79">
                  <c:v>8.5402142243458892E-2</c:v>
                </c:pt>
                <c:pt idx="80">
                  <c:v>9.4231411500884918E-2</c:v>
                </c:pt>
                <c:pt idx="81">
                  <c:v>0.10422342771488478</c:v>
                </c:pt>
                <c:pt idx="82">
                  <c:v>0.11535326599612773</c:v>
                </c:pt>
                <c:pt idx="83">
                  <c:v>0.12753051095019613</c:v>
                </c:pt>
                <c:pt idx="84">
                  <c:v>0.14061924726401198</c:v>
                </c:pt>
                <c:pt idx="85">
                  <c:v>0.15446392097505235</c:v>
                </c:pt>
                <c:pt idx="86">
                  <c:v>0.16890947873132742</c:v>
                </c:pt>
                <c:pt idx="87">
                  <c:v>0.18380483095643252</c:v>
                </c:pt>
                <c:pt idx="88">
                  <c:v>0.19898505966573668</c:v>
                </c:pt>
                <c:pt idx="89">
                  <c:v>0.21423673980527425</c:v>
                </c:pt>
                <c:pt idx="90">
                  <c:v>0.22930906723564565</c:v>
                </c:pt>
                <c:pt idx="91">
                  <c:v>0.24378848257597227</c:v>
                </c:pt>
                <c:pt idx="92">
                  <c:v>0.25719493351398465</c:v>
                </c:pt>
                <c:pt idx="93">
                  <c:v>0.2690230238318827</c:v>
                </c:pt>
                <c:pt idx="94">
                  <c:v>0.27883830808835602</c:v>
                </c:pt>
                <c:pt idx="95">
                  <c:v>0.28638222762045068</c:v>
                </c:pt>
                <c:pt idx="96">
                  <c:v>0.2916491074725116</c:v>
                </c:pt>
                <c:pt idx="97">
                  <c:v>0.2949037626243371</c:v>
                </c:pt>
                <c:pt idx="98">
                  <c:v>0.29662760338567395</c:v>
                </c:pt>
                <c:pt idx="99">
                  <c:v>0.29740441807184953</c:v>
                </c:pt>
                <c:pt idx="100">
                  <c:v>0.30357855178119925</c:v>
                </c:pt>
              </c:numCache>
            </c:numRef>
          </c:val>
          <c:smooth val="0"/>
        </c:ser>
        <c:ser>
          <c:idx val="1"/>
          <c:order val="1"/>
          <c:tx>
            <c:v>2060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'G29, G30'!$A$20:$A$120</c:f>
              <c:numCache>
                <c:formatCode>0_ ;\-0\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'G29, G30'!$AZ$20:$AZ$120</c:f>
              <c:numCache>
                <c:formatCode>0.00%</c:formatCode>
                <c:ptCount val="101"/>
                <c:pt idx="0">
                  <c:v>1.5302645270793014E-3</c:v>
                </c:pt>
                <c:pt idx="1">
                  <c:v>2.4331704831553289E-4</c:v>
                </c:pt>
                <c:pt idx="2">
                  <c:v>7.7801491760460406E-5</c:v>
                </c:pt>
                <c:pt idx="3">
                  <c:v>5.3163052930129042E-5</c:v>
                </c:pt>
                <c:pt idx="4">
                  <c:v>3.4732899120149941E-5</c:v>
                </c:pt>
                <c:pt idx="5">
                  <c:v>2.8225514608969768E-5</c:v>
                </c:pt>
                <c:pt idx="6">
                  <c:v>2.4078916036774638E-5</c:v>
                </c:pt>
                <c:pt idx="7">
                  <c:v>2.1331227125022416E-5</c:v>
                </c:pt>
                <c:pt idx="8">
                  <c:v>2.1949140345324103E-5</c:v>
                </c:pt>
                <c:pt idx="9">
                  <c:v>2.5153114320516298E-5</c:v>
                </c:pt>
                <c:pt idx="10">
                  <c:v>2.9379865122020253E-5</c:v>
                </c:pt>
                <c:pt idx="11">
                  <c:v>3.5331939633254963E-5</c:v>
                </c:pt>
                <c:pt idx="12">
                  <c:v>4.5535748950434199E-5</c:v>
                </c:pt>
                <c:pt idx="13">
                  <c:v>6.0741134576637825E-5</c:v>
                </c:pt>
                <c:pt idx="14">
                  <c:v>7.7281275512715785E-5</c:v>
                </c:pt>
                <c:pt idx="15">
                  <c:v>9.0960008931143649E-5</c:v>
                </c:pt>
                <c:pt idx="16">
                  <c:v>1.0446793158059809E-4</c:v>
                </c:pt>
                <c:pt idx="17">
                  <c:v>1.2651021071210641E-4</c:v>
                </c:pt>
                <c:pt idx="18">
                  <c:v>1.6577085458775839E-4</c:v>
                </c:pt>
                <c:pt idx="19">
                  <c:v>2.24832540218532E-4</c:v>
                </c:pt>
                <c:pt idx="20">
                  <c:v>2.9350488241639461E-4</c:v>
                </c:pt>
                <c:pt idx="21">
                  <c:v>3.5207038749361327E-4</c:v>
                </c:pt>
                <c:pt idx="22">
                  <c:v>3.8923558241755807E-4</c:v>
                </c:pt>
                <c:pt idx="23">
                  <c:v>4.1138101689395558E-4</c:v>
                </c:pt>
                <c:pt idx="24">
                  <c:v>4.3170285436998357E-4</c:v>
                </c:pt>
                <c:pt idx="25">
                  <c:v>4.5765256617205831E-4</c:v>
                </c:pt>
                <c:pt idx="26">
                  <c:v>4.880382895786145E-4</c:v>
                </c:pt>
                <c:pt idx="27">
                  <c:v>5.1708785308355037E-4</c:v>
                </c:pt>
                <c:pt idx="28">
                  <c:v>5.4072259145484137E-4</c:v>
                </c:pt>
                <c:pt idx="29">
                  <c:v>5.6030423457528028E-4</c:v>
                </c:pt>
                <c:pt idx="30">
                  <c:v>5.8131988057339877E-4</c:v>
                </c:pt>
                <c:pt idx="31">
                  <c:v>6.0933372372467653E-4</c:v>
                </c:pt>
                <c:pt idx="32">
                  <c:v>6.4701100005214163E-4</c:v>
                </c:pt>
                <c:pt idx="33">
                  <c:v>6.9371446520174855E-4</c:v>
                </c:pt>
                <c:pt idx="34">
                  <c:v>7.4721664178165363E-4</c:v>
                </c:pt>
                <c:pt idx="35">
                  <c:v>8.0626375107803764E-4</c:v>
                </c:pt>
                <c:pt idx="36">
                  <c:v>8.723075414118624E-4</c:v>
                </c:pt>
                <c:pt idx="37">
                  <c:v>9.4920814640434437E-4</c:v>
                </c:pt>
                <c:pt idx="38">
                  <c:v>1.0411204195887565E-3</c:v>
                </c:pt>
                <c:pt idx="39">
                  <c:v>1.1498325108659987E-3</c:v>
                </c:pt>
                <c:pt idx="40">
                  <c:v>1.2729694793012052E-3</c:v>
                </c:pt>
                <c:pt idx="41">
                  <c:v>1.4042030722525157E-3</c:v>
                </c:pt>
                <c:pt idx="42">
                  <c:v>1.5359055341137627E-3</c:v>
                </c:pt>
                <c:pt idx="43">
                  <c:v>1.6631910188802811E-3</c:v>
                </c:pt>
                <c:pt idx="44">
                  <c:v>1.7869247003055486E-3</c:v>
                </c:pt>
                <c:pt idx="45">
                  <c:v>1.9137259114195685E-3</c:v>
                </c:pt>
                <c:pt idx="46">
                  <c:v>2.0530864514171467E-3</c:v>
                </c:pt>
                <c:pt idx="47">
                  <c:v>2.2133690320160107E-3</c:v>
                </c:pt>
                <c:pt idx="48">
                  <c:v>2.3984934190232924E-3</c:v>
                </c:pt>
                <c:pt idx="49">
                  <c:v>2.606391231780266E-3</c:v>
                </c:pt>
                <c:pt idx="50">
                  <c:v>2.8297629248415094E-3</c:v>
                </c:pt>
                <c:pt idx="51">
                  <c:v>3.0591332345053677E-3</c:v>
                </c:pt>
                <c:pt idx="52">
                  <c:v>3.2872322325613406E-3</c:v>
                </c:pt>
                <c:pt idx="53">
                  <c:v>3.5127810970627081E-3</c:v>
                </c:pt>
                <c:pt idx="54">
                  <c:v>3.7418674313722858E-3</c:v>
                </c:pt>
                <c:pt idx="55">
                  <c:v>3.9864405032488184E-3</c:v>
                </c:pt>
                <c:pt idx="56">
                  <c:v>4.2609498431753629E-3</c:v>
                </c:pt>
                <c:pt idx="57">
                  <c:v>4.5786912235111716E-3</c:v>
                </c:pt>
                <c:pt idx="58">
                  <c:v>4.9490211570008399E-3</c:v>
                </c:pt>
                <c:pt idx="59">
                  <c:v>5.3759764655009748E-3</c:v>
                </c:pt>
                <c:pt idx="60">
                  <c:v>5.8584495835550809E-3</c:v>
                </c:pt>
                <c:pt idx="61">
                  <c:v>6.3918350065923077E-3</c:v>
                </c:pt>
                <c:pt idx="62">
                  <c:v>6.9707381306847302E-3</c:v>
                </c:pt>
                <c:pt idx="63">
                  <c:v>7.5919449700852038E-3</c:v>
                </c:pt>
                <c:pt idx="64">
                  <c:v>8.2566753048724517E-3</c:v>
                </c:pt>
                <c:pt idx="65">
                  <c:v>8.9714066602190785E-3</c:v>
                </c:pt>
                <c:pt idx="66">
                  <c:v>9.7471597472922125E-3</c:v>
                </c:pt>
                <c:pt idx="67">
                  <c:v>1.059773418380139E-2</c:v>
                </c:pt>
                <c:pt idx="68">
                  <c:v>1.1537695675050311E-2</c:v>
                </c:pt>
                <c:pt idx="69">
                  <c:v>1.2580900687107916E-2</c:v>
                </c:pt>
                <c:pt idx="70">
                  <c:v>1.3740124572169261E-2</c:v>
                </c:pt>
                <c:pt idx="71">
                  <c:v>1.5028060337378133E-2</c:v>
                </c:pt>
                <c:pt idx="72">
                  <c:v>1.6459640741425776E-2</c:v>
                </c:pt>
                <c:pt idx="73">
                  <c:v>1.8055343519993956E-2</c:v>
                </c:pt>
                <c:pt idx="74">
                  <c:v>1.9844925517063558E-2</c:v>
                </c:pt>
                <c:pt idx="75">
                  <c:v>2.1870958627748707E-2</c:v>
                </c:pt>
                <c:pt idx="76">
                  <c:v>2.4191619491849642E-2</c:v>
                </c:pt>
                <c:pt idx="77">
                  <c:v>2.6882343367765127E-2</c:v>
                </c:pt>
                <c:pt idx="78">
                  <c:v>3.003606883575324E-2</c:v>
                </c:pt>
                <c:pt idx="79">
                  <c:v>3.3761780704396366E-2</c:v>
                </c:pt>
                <c:pt idx="80">
                  <c:v>3.8180905499895598E-2</c:v>
                </c:pt>
                <c:pt idx="81">
                  <c:v>4.3420942512857427E-2</c:v>
                </c:pt>
                <c:pt idx="82">
                  <c:v>4.9605721690580938E-2</c:v>
                </c:pt>
                <c:pt idx="83">
                  <c:v>5.6842079749795771E-2</c:v>
                </c:pt>
                <c:pt idx="84">
                  <c:v>6.5203659688264234E-2</c:v>
                </c:pt>
                <c:pt idx="85">
                  <c:v>7.4713870733862209E-2</c:v>
                </c:pt>
                <c:pt idx="86">
                  <c:v>8.5331390527152523E-2</c:v>
                </c:pt>
                <c:pt idx="87">
                  <c:v>9.6942288672720645E-2</c:v>
                </c:pt>
                <c:pt idx="88">
                  <c:v>0.10936226725436857</c:v>
                </c:pt>
                <c:pt idx="89">
                  <c:v>0.12232557895393467</c:v>
                </c:pt>
                <c:pt idx="90">
                  <c:v>0.13691370755796714</c:v>
                </c:pt>
                <c:pt idx="91">
                  <c:v>0.15246193054393059</c:v>
                </c:pt>
                <c:pt idx="92">
                  <c:v>0.16878530498960778</c:v>
                </c:pt>
                <c:pt idx="93">
                  <c:v>0.1856300525297323</c:v>
                </c:pt>
                <c:pt idx="94">
                  <c:v>0.20270375101838917</c:v>
                </c:pt>
                <c:pt idx="95">
                  <c:v>0.21972310764939543</c:v>
                </c:pt>
                <c:pt idx="96">
                  <c:v>0.23646695087453576</c:v>
                </c:pt>
                <c:pt idx="97">
                  <c:v>0.25281695234348889</c:v>
                </c:pt>
                <c:pt idx="98">
                  <c:v>0.26876936199734619</c:v>
                </c:pt>
                <c:pt idx="99">
                  <c:v>0.28440740579636381</c:v>
                </c:pt>
                <c:pt idx="100">
                  <c:v>0.30357855178119925</c:v>
                </c:pt>
              </c:numCache>
            </c:numRef>
          </c:val>
          <c:smooth val="0"/>
        </c:ser>
        <c:ser>
          <c:idx val="2"/>
          <c:order val="2"/>
          <c:tx>
            <c:v>2150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'G29, G30'!$A$20:$A$120</c:f>
              <c:numCache>
                <c:formatCode>0_ ;\-0\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'G29, G30'!$EL$20:$EL$120</c:f>
              <c:numCache>
                <c:formatCode>0.00%</c:formatCode>
                <c:ptCount val="101"/>
                <c:pt idx="0">
                  <c:v>4.4213792664976265E-5</c:v>
                </c:pt>
                <c:pt idx="1">
                  <c:v>1.0599473196081538E-5</c:v>
                </c:pt>
                <c:pt idx="2">
                  <c:v>3.0491860077860281E-6</c:v>
                </c:pt>
                <c:pt idx="3">
                  <c:v>1.6801060661995821E-6</c:v>
                </c:pt>
                <c:pt idx="4">
                  <c:v>9.4369196216951811E-7</c:v>
                </c:pt>
                <c:pt idx="5">
                  <c:v>7.0424090662492642E-7</c:v>
                </c:pt>
                <c:pt idx="6">
                  <c:v>5.3472501301321756E-7</c:v>
                </c:pt>
                <c:pt idx="7">
                  <c:v>4.5126735069812293E-7</c:v>
                </c:pt>
                <c:pt idx="8">
                  <c:v>4.9150342379256164E-7</c:v>
                </c:pt>
                <c:pt idx="9">
                  <c:v>6.5824767633379742E-7</c:v>
                </c:pt>
                <c:pt idx="10">
                  <c:v>1.0141483465691653E-6</c:v>
                </c:pt>
                <c:pt idx="11">
                  <c:v>1.8203786523100607E-6</c:v>
                </c:pt>
                <c:pt idx="12">
                  <c:v>3.6807769579412104E-6</c:v>
                </c:pt>
                <c:pt idx="13">
                  <c:v>7.1779226424197193E-6</c:v>
                </c:pt>
                <c:pt idx="14">
                  <c:v>1.1376648108434669E-5</c:v>
                </c:pt>
                <c:pt idx="15">
                  <c:v>1.4065572103194891E-5</c:v>
                </c:pt>
                <c:pt idx="16">
                  <c:v>1.5187214147865158E-5</c:v>
                </c:pt>
                <c:pt idx="17">
                  <c:v>1.6895163040727329E-5</c:v>
                </c:pt>
                <c:pt idx="18">
                  <c:v>2.1408204322482825E-5</c:v>
                </c:pt>
                <c:pt idx="19">
                  <c:v>3.0674433706975307E-5</c:v>
                </c:pt>
                <c:pt idx="20">
                  <c:v>4.5989768762625921E-5</c:v>
                </c:pt>
                <c:pt idx="21">
                  <c:v>6.6412625358841642E-5</c:v>
                </c:pt>
                <c:pt idx="22">
                  <c:v>8.8274761916745003E-5</c:v>
                </c:pt>
                <c:pt idx="23">
                  <c:v>1.0772734235623915E-4</c:v>
                </c:pt>
                <c:pt idx="24">
                  <c:v>1.2346058270349241E-4</c:v>
                </c:pt>
                <c:pt idx="25">
                  <c:v>1.3660534557644795E-4</c:v>
                </c:pt>
                <c:pt idx="26">
                  <c:v>1.4914736747777691E-4</c:v>
                </c:pt>
                <c:pt idx="27">
                  <c:v>1.6288955257163408E-4</c:v>
                </c:pt>
                <c:pt idx="28">
                  <c:v>1.791270418492698E-4</c:v>
                </c:pt>
                <c:pt idx="29">
                  <c:v>1.9844015535548667E-4</c:v>
                </c:pt>
                <c:pt idx="30">
                  <c:v>2.2036310294670954E-4</c:v>
                </c:pt>
                <c:pt idx="31">
                  <c:v>2.4318163384199923E-4</c:v>
                </c:pt>
                <c:pt idx="32">
                  <c:v>2.6431198958722747E-4</c:v>
                </c:pt>
                <c:pt idx="33">
                  <c:v>2.8138844469870899E-4</c:v>
                </c:pt>
                <c:pt idx="34">
                  <c:v>2.9346604183788042E-4</c:v>
                </c:pt>
                <c:pt idx="35">
                  <c:v>3.0143222694576629E-4</c:v>
                </c:pt>
                <c:pt idx="36">
                  <c:v>3.0736464844945669E-4</c:v>
                </c:pt>
                <c:pt idx="37">
                  <c:v>3.1344725123733525E-4</c:v>
                </c:pt>
                <c:pt idx="38">
                  <c:v>3.2119480952464834E-4</c:v>
                </c:pt>
                <c:pt idx="39">
                  <c:v>3.3125909536111216E-4</c:v>
                </c:pt>
                <c:pt idx="40">
                  <c:v>3.4365782892775069E-4</c:v>
                </c:pt>
                <c:pt idx="41">
                  <c:v>3.5812705189300706E-4</c:v>
                </c:pt>
                <c:pt idx="42">
                  <c:v>3.7434342877302784E-4</c:v>
                </c:pt>
                <c:pt idx="43">
                  <c:v>3.9190101881898879E-4</c:v>
                </c:pt>
                <c:pt idx="44">
                  <c:v>4.1010805745738446E-4</c:v>
                </c:pt>
                <c:pt idx="45">
                  <c:v>4.2781322530481976E-4</c:v>
                </c:pt>
                <c:pt idx="46">
                  <c:v>4.4349318102179385E-4</c:v>
                </c:pt>
                <c:pt idx="47">
                  <c:v>4.5569576210708593E-4</c:v>
                </c:pt>
                <c:pt idx="48">
                  <c:v>4.6368079282451975E-4</c:v>
                </c:pt>
                <c:pt idx="49">
                  <c:v>4.67897757441891E-4</c:v>
                </c:pt>
                <c:pt idx="50">
                  <c:v>4.6998796846760467E-4</c:v>
                </c:pt>
                <c:pt idx="51">
                  <c:v>4.7230042435404993E-4</c:v>
                </c:pt>
                <c:pt idx="52">
                  <c:v>4.7720370141991845E-4</c:v>
                </c:pt>
                <c:pt idx="53">
                  <c:v>4.8652434811088718E-4</c:v>
                </c:pt>
                <c:pt idx="54">
                  <c:v>5.0128631372245295E-4</c:v>
                </c:pt>
                <c:pt idx="55">
                  <c:v>5.217614988612722E-4</c:v>
                </c:pt>
                <c:pt idx="56">
                  <c:v>5.477664012778639E-4</c:v>
                </c:pt>
                <c:pt idx="57">
                  <c:v>5.791107662699908E-4</c:v>
                </c:pt>
                <c:pt idx="58">
                  <c:v>6.1606497522434999E-4</c:v>
                </c:pt>
                <c:pt idx="59">
                  <c:v>6.5968330093130233E-4</c:v>
                </c:pt>
                <c:pt idx="60">
                  <c:v>7.1185477646502763E-4</c:v>
                </c:pt>
                <c:pt idx="61">
                  <c:v>7.7505212925084303E-4</c:v>
                </c:pt>
                <c:pt idx="62">
                  <c:v>8.5184890303040077E-4</c:v>
                </c:pt>
                <c:pt idx="63">
                  <c:v>9.4433042220446524E-4</c:v>
                </c:pt>
                <c:pt idx="64">
                  <c:v>1.0535562166196621E-3</c:v>
                </c:pt>
                <c:pt idx="65">
                  <c:v>1.1792722653254264E-3</c:v>
                </c:pt>
                <c:pt idx="66">
                  <c:v>1.3200862296277344E-3</c:v>
                </c:pt>
                <c:pt idx="67">
                  <c:v>1.4742163679922139E-3</c:v>
                </c:pt>
                <c:pt idx="68">
                  <c:v>1.6406748608485259E-3</c:v>
                </c:pt>
                <c:pt idx="69">
                  <c:v>1.8204809122929723E-3</c:v>
                </c:pt>
                <c:pt idx="70">
                  <c:v>2.0174354705864185E-3</c:v>
                </c:pt>
                <c:pt idx="71">
                  <c:v>2.2382102731944493E-3</c:v>
                </c:pt>
                <c:pt idx="72">
                  <c:v>2.4918580250565619E-3</c:v>
                </c:pt>
                <c:pt idx="73">
                  <c:v>2.7891126471429354E-3</c:v>
                </c:pt>
                <c:pt idx="74">
                  <c:v>3.1419294580418604E-3</c:v>
                </c:pt>
                <c:pt idx="75">
                  <c:v>3.5636748361537259E-3</c:v>
                </c:pt>
                <c:pt idx="76">
                  <c:v>4.0702831355233574E-3</c:v>
                </c:pt>
                <c:pt idx="77">
                  <c:v>4.6825510900860082E-3</c:v>
                </c:pt>
                <c:pt idx="78">
                  <c:v>5.4295100084318917E-3</c:v>
                </c:pt>
                <c:pt idx="79">
                  <c:v>6.3525367832900663E-3</c:v>
                </c:pt>
                <c:pt idx="80">
                  <c:v>7.5096063706501471E-3</c:v>
                </c:pt>
                <c:pt idx="81">
                  <c:v>8.9788404700823672E-3</c:v>
                </c:pt>
                <c:pt idx="82">
                  <c:v>1.0860133182978285E-2</c:v>
                </c:pt>
                <c:pt idx="83">
                  <c:v>1.3273043186143281E-2</c:v>
                </c:pt>
                <c:pt idx="84">
                  <c:v>1.6348613921864857E-2</c:v>
                </c:pt>
                <c:pt idx="85">
                  <c:v>2.0213185600751988E-2</c:v>
                </c:pt>
                <c:pt idx="86">
                  <c:v>2.4964763996005293E-2</c:v>
                </c:pt>
                <c:pt idx="87">
                  <c:v>3.0647474533540491E-2</c:v>
                </c:pt>
                <c:pt idx="88">
                  <c:v>3.7235069552940696E-2</c:v>
                </c:pt>
                <c:pt idx="89">
                  <c:v>4.4610724083006328E-2</c:v>
                </c:pt>
                <c:pt idx="90">
                  <c:v>5.4111951560823844E-2</c:v>
                </c:pt>
                <c:pt idx="91">
                  <c:v>6.5498028773259095E-2</c:v>
                </c:pt>
                <c:pt idx="92">
                  <c:v>7.9079631224018551E-2</c:v>
                </c:pt>
                <c:pt idx="93">
                  <c:v>9.519062875069087E-2</c:v>
                </c:pt>
                <c:pt idx="94">
                  <c:v>0.114176995069454</c:v>
                </c:pt>
                <c:pt idx="95">
                  <c:v>0.13637951406343748</c:v>
                </c:pt>
                <c:pt idx="96">
                  <c:v>0.16210935985499608</c:v>
                </c:pt>
                <c:pt idx="97">
                  <c:v>0.1916164421557138</c:v>
                </c:pt>
                <c:pt idx="98">
                  <c:v>0.22505181298631419</c:v>
                </c:pt>
                <c:pt idx="99">
                  <c:v>0.2624273978677385</c:v>
                </c:pt>
                <c:pt idx="100">
                  <c:v>0.30357855178119969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628512"/>
        <c:axId val="311628904"/>
      </c:lineChart>
      <c:catAx>
        <c:axId val="311628512"/>
        <c:scaling>
          <c:orientation val="minMax"/>
        </c:scaling>
        <c:delete val="0"/>
        <c:axPos val="b"/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sk-SK"/>
          </a:p>
        </c:txPr>
        <c:crossAx val="311628904"/>
        <c:crosses val="autoZero"/>
        <c:auto val="1"/>
        <c:lblAlgn val="ctr"/>
        <c:lblOffset val="100"/>
        <c:noMultiLvlLbl val="0"/>
      </c:catAx>
      <c:valAx>
        <c:axId val="311628904"/>
        <c:scaling>
          <c:orientation val="minMax"/>
          <c:max val="0.33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900"/>
            </a:pPr>
            <a:endParaRPr lang="sk-SK"/>
          </a:p>
        </c:txPr>
        <c:crossAx val="311628512"/>
        <c:crosses val="autoZero"/>
        <c:crossBetween val="between"/>
        <c:majorUnit val="3.0000000000000006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54297039400686"/>
          <c:y val="0.44780605743784102"/>
          <c:w val="0.27877505107779887"/>
          <c:h val="0.28730595397566999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1181102362205"/>
          <c:y val="5.0925925925925923E-2"/>
          <c:w val="0.8552974628171478"/>
          <c:h val="0.9218722659667542"/>
        </c:manualLayout>
      </c:layout>
      <c:lineChart>
        <c:grouping val="standard"/>
        <c:varyColors val="0"/>
        <c:ser>
          <c:idx val="0"/>
          <c:order val="0"/>
          <c:tx>
            <c:strRef>
              <c:f>'G04'!$A$2</c:f>
              <c:strCache>
                <c:ptCount val="1"/>
                <c:pt idx="0">
                  <c:v>Scenár bez zmien</c:v>
                </c:pt>
              </c:strCache>
            </c:strRef>
          </c:tx>
          <c:spPr>
            <a:ln w="22225" cap="rnd">
              <a:solidFill>
                <a:srgbClr val="5B9BD5"/>
              </a:solidFill>
              <a:round/>
            </a:ln>
            <a:effectLst/>
          </c:spPr>
          <c:marker>
            <c:symbol val="none"/>
          </c:marker>
          <c:cat>
            <c:numRef>
              <c:f>'G04'!$B$1:$AZ$1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'G04'!$B$2:$AZ$2</c:f>
              <c:numCache>
                <c:formatCode>0.00%</c:formatCode>
                <c:ptCount val="51"/>
                <c:pt idx="0">
                  <c:v>-1.3589652762948082E-3</c:v>
                </c:pt>
                <c:pt idx="1">
                  <c:v>-1.3408736280279643E-3</c:v>
                </c:pt>
                <c:pt idx="2">
                  <c:v>-1.3133297270209255E-3</c:v>
                </c:pt>
                <c:pt idx="3">
                  <c:v>-1.2853109306069348E-3</c:v>
                </c:pt>
                <c:pt idx="4">
                  <c:v>-1.2610704354323941E-3</c:v>
                </c:pt>
                <c:pt idx="5">
                  <c:v>-1.2415405316924684E-3</c:v>
                </c:pt>
                <c:pt idx="6">
                  <c:v>-1.2123280242401242E-3</c:v>
                </c:pt>
                <c:pt idx="7">
                  <c:v>-1.1859137573862247E-3</c:v>
                </c:pt>
                <c:pt idx="8">
                  <c:v>-1.1633959758608017E-3</c:v>
                </c:pt>
                <c:pt idx="9">
                  <c:v>-1.1466557905299708E-3</c:v>
                </c:pt>
                <c:pt idx="10">
                  <c:v>-1.137751984449631E-3</c:v>
                </c:pt>
                <c:pt idx="11">
                  <c:v>-1.1195801787806377E-3</c:v>
                </c:pt>
                <c:pt idx="12">
                  <c:v>-1.1020315303855704E-3</c:v>
                </c:pt>
                <c:pt idx="13">
                  <c:v>-1.0856041357136447E-3</c:v>
                </c:pt>
                <c:pt idx="14">
                  <c:v>-1.0821603586808003E-3</c:v>
                </c:pt>
                <c:pt idx="15">
                  <c:v>-1.0695086370568515E-3</c:v>
                </c:pt>
                <c:pt idx="16">
                  <c:v>-1.0619141287265866E-3</c:v>
                </c:pt>
                <c:pt idx="17">
                  <c:v>-1.0531788164295469E-3</c:v>
                </c:pt>
                <c:pt idx="18">
                  <c:v>-1.0562392624334674E-3</c:v>
                </c:pt>
                <c:pt idx="19">
                  <c:v>-1.0483759247444059E-3</c:v>
                </c:pt>
                <c:pt idx="20">
                  <c:v>-1.0413464342820811E-3</c:v>
                </c:pt>
                <c:pt idx="21">
                  <c:v>-1.0351324436980733E-3</c:v>
                </c:pt>
                <c:pt idx="22">
                  <c:v>-1.0303223855868931E-3</c:v>
                </c:pt>
                <c:pt idx="23">
                  <c:v>-1.0352098617938846E-3</c:v>
                </c:pt>
                <c:pt idx="24">
                  <c:v>-1.0326925389014139E-3</c:v>
                </c:pt>
                <c:pt idx="25">
                  <c:v>-1.030619036374717E-3</c:v>
                </c:pt>
                <c:pt idx="26">
                  <c:v>-1.0275101897574913E-3</c:v>
                </c:pt>
                <c:pt idx="27">
                  <c:v>-1.0300613361658073E-3</c:v>
                </c:pt>
                <c:pt idx="28">
                  <c:v>-1.0249747857130364E-3</c:v>
                </c:pt>
                <c:pt idx="29">
                  <c:v>-1.0201283258532412E-3</c:v>
                </c:pt>
                <c:pt idx="30">
                  <c:v>-1.0159560143121994E-3</c:v>
                </c:pt>
                <c:pt idx="31">
                  <c:v>-1.0106247544442195E-3</c:v>
                </c:pt>
                <c:pt idx="32">
                  <c:v>-1.0172218605698931E-3</c:v>
                </c:pt>
                <c:pt idx="33">
                  <c:v>-1.0148498413216126E-3</c:v>
                </c:pt>
                <c:pt idx="34">
                  <c:v>-1.0128042862171116E-3</c:v>
                </c:pt>
                <c:pt idx="35">
                  <c:v>-1.0111525008156745E-3</c:v>
                </c:pt>
                <c:pt idx="36">
                  <c:v>-1.0092517760330322E-3</c:v>
                </c:pt>
                <c:pt idx="37">
                  <c:v>-1.0182115198538722E-3</c:v>
                </c:pt>
                <c:pt idx="38">
                  <c:v>-1.017402881508721E-3</c:v>
                </c:pt>
                <c:pt idx="39">
                  <c:v>-1.0157872890958718E-3</c:v>
                </c:pt>
                <c:pt idx="40">
                  <c:v>-1.0130992898517135E-3</c:v>
                </c:pt>
                <c:pt idx="41">
                  <c:v>-1.0093015116575685E-3</c:v>
                </c:pt>
                <c:pt idx="42">
                  <c:v>-1.0181542205983214E-3</c:v>
                </c:pt>
                <c:pt idx="43">
                  <c:v>-1.0174550392374943E-3</c:v>
                </c:pt>
                <c:pt idx="44">
                  <c:v>-1.0161740662057309E-3</c:v>
                </c:pt>
                <c:pt idx="45">
                  <c:v>-1.0151846061555508E-3</c:v>
                </c:pt>
                <c:pt idx="46">
                  <c:v>-1.0148733551787782E-3</c:v>
                </c:pt>
                <c:pt idx="47">
                  <c:v>-1.0148062096593182E-3</c:v>
                </c:pt>
                <c:pt idx="48">
                  <c:v>-1.0280429898851021E-3</c:v>
                </c:pt>
                <c:pt idx="49">
                  <c:v>-1.0303601113728668E-3</c:v>
                </c:pt>
                <c:pt idx="50">
                  <c:v>-1.0303499925887372E-3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'G04'!$A$3</c:f>
              <c:strCache>
                <c:ptCount val="1"/>
                <c:pt idx="0">
                  <c:v>1. Zvýšenie sadzieb poistného výsluhového zabezpečenia</c:v>
                </c:pt>
              </c:strCache>
            </c:strRef>
          </c:tx>
          <c:spPr>
            <a:ln w="2222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numRef>
              <c:f>'G04'!$B$1:$AZ$1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'G04'!$B$3:$AZ$3</c:f>
              <c:numCache>
                <c:formatCode>0.00%</c:formatCode>
                <c:ptCount val="51"/>
                <c:pt idx="0">
                  <c:v>-1.358965276294808E-3</c:v>
                </c:pt>
                <c:pt idx="1">
                  <c:v>-1.2595718254759356E-3</c:v>
                </c:pt>
                <c:pt idx="2">
                  <c:v>-1.2317112988158439E-3</c:v>
                </c:pt>
                <c:pt idx="3">
                  <c:v>-1.2035737007137729E-3</c:v>
                </c:pt>
                <c:pt idx="4">
                  <c:v>-1.179259239961834E-3</c:v>
                </c:pt>
                <c:pt idx="5">
                  <c:v>-1.1598160042918053E-3</c:v>
                </c:pt>
                <c:pt idx="6">
                  <c:v>-1.1307519191444447E-3</c:v>
                </c:pt>
                <c:pt idx="7">
                  <c:v>-1.1045355490119379E-3</c:v>
                </c:pt>
                <c:pt idx="8">
                  <c:v>-1.0821647760763005E-3</c:v>
                </c:pt>
                <c:pt idx="9">
                  <c:v>-1.0655639102746619E-3</c:v>
                </c:pt>
                <c:pt idx="10">
                  <c:v>-1.0568178737945526E-3</c:v>
                </c:pt>
                <c:pt idx="11">
                  <c:v>-1.0388382189154646E-3</c:v>
                </c:pt>
                <c:pt idx="12">
                  <c:v>-1.0215112586900706E-3</c:v>
                </c:pt>
                <c:pt idx="13">
                  <c:v>-1.0053100281017763E-3</c:v>
                </c:pt>
                <c:pt idx="14">
                  <c:v>-1.0020451903163716E-3</c:v>
                </c:pt>
                <c:pt idx="15">
                  <c:v>-9.895000927003972E-4</c:v>
                </c:pt>
                <c:pt idx="16">
                  <c:v>-9.8195215786860395E-4</c:v>
                </c:pt>
                <c:pt idx="17">
                  <c:v>-9.7318236314284171E-4</c:v>
                </c:pt>
                <c:pt idx="18">
                  <c:v>-9.7608676272310443E-4</c:v>
                </c:pt>
                <c:pt idx="19">
                  <c:v>-9.6804080349883483E-4</c:v>
                </c:pt>
                <c:pt idx="20">
                  <c:v>-9.6080155308202306E-4</c:v>
                </c:pt>
                <c:pt idx="21">
                  <c:v>-9.5434388220554719E-4</c:v>
                </c:pt>
                <c:pt idx="22">
                  <c:v>-9.4924608177188684E-4</c:v>
                </c:pt>
                <c:pt idx="23">
                  <c:v>-9.537961206172366E-4</c:v>
                </c:pt>
                <c:pt idx="24">
                  <c:v>-9.5090036242102317E-4</c:v>
                </c:pt>
                <c:pt idx="25">
                  <c:v>-9.4842023684557338E-4</c:v>
                </c:pt>
                <c:pt idx="26">
                  <c:v>-9.4487623442224907E-4</c:v>
                </c:pt>
                <c:pt idx="27">
                  <c:v>-9.4696749127963736E-4</c:v>
                </c:pt>
                <c:pt idx="28">
                  <c:v>-9.4138724497971546E-4</c:v>
                </c:pt>
                <c:pt idx="29">
                  <c:v>-9.3602362424642508E-4</c:v>
                </c:pt>
                <c:pt idx="30">
                  <c:v>-9.3131476732832656E-4</c:v>
                </c:pt>
                <c:pt idx="31">
                  <c:v>-9.2542612191995777E-4</c:v>
                </c:pt>
                <c:pt idx="32">
                  <c:v>-9.3145324130464505E-4</c:v>
                </c:pt>
                <c:pt idx="33">
                  <c:v>-9.2849266258410515E-4</c:v>
                </c:pt>
                <c:pt idx="34">
                  <c:v>-9.258455477942131E-4</c:v>
                </c:pt>
                <c:pt idx="35">
                  <c:v>-9.2359137472163618E-4</c:v>
                </c:pt>
                <c:pt idx="36">
                  <c:v>-9.2109682424458431E-4</c:v>
                </c:pt>
                <c:pt idx="37">
                  <c:v>-9.2947170311805593E-4</c:v>
                </c:pt>
                <c:pt idx="38">
                  <c:v>-9.2809124853178752E-4</c:v>
                </c:pt>
                <c:pt idx="39">
                  <c:v>-9.2592107012768807E-4</c:v>
                </c:pt>
                <c:pt idx="40">
                  <c:v>-9.2269632947308941E-4</c:v>
                </c:pt>
                <c:pt idx="41">
                  <c:v>-9.1839659234991123E-4</c:v>
                </c:pt>
                <c:pt idx="42">
                  <c:v>-9.2678052837320715E-4</c:v>
                </c:pt>
                <c:pt idx="43">
                  <c:v>-9.2565145370838487E-4</c:v>
                </c:pt>
                <c:pt idx="44">
                  <c:v>-9.2398493957312512E-4</c:v>
                </c:pt>
                <c:pt idx="45">
                  <c:v>-9.2265365133813323E-4</c:v>
                </c:pt>
                <c:pt idx="46">
                  <c:v>-9.2204779267903271E-4</c:v>
                </c:pt>
                <c:pt idx="47">
                  <c:v>-9.2174261706492078E-4</c:v>
                </c:pt>
                <c:pt idx="48">
                  <c:v>-9.3441200261642197E-4</c:v>
                </c:pt>
                <c:pt idx="49">
                  <c:v>-9.362872278065159E-4</c:v>
                </c:pt>
                <c:pt idx="50">
                  <c:v>-9.3592205005533645E-4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'G04'!$A$4</c:f>
              <c:strCache>
                <c:ptCount val="1"/>
                <c:pt idx="0">
                  <c:v>2. Predlžovanie minimálnej služobnej doby+miery náhrad </c:v>
                </c:pt>
              </c:strCache>
            </c:strRef>
          </c:tx>
          <c:spPr>
            <a:ln w="22225" cap="rnd">
              <a:solidFill>
                <a:srgbClr val="A5A5A5"/>
              </a:solidFill>
              <a:round/>
            </a:ln>
            <a:effectLst/>
          </c:spPr>
          <c:marker>
            <c:symbol val="none"/>
          </c:marker>
          <c:cat>
            <c:numRef>
              <c:f>'G04'!$B$1:$AZ$1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'G04'!$B$4:$AZ$4</c:f>
              <c:numCache>
                <c:formatCode>0.00%</c:formatCode>
                <c:ptCount val="51"/>
                <c:pt idx="0">
                  <c:v>-1.3589652762948075E-3</c:v>
                </c:pt>
                <c:pt idx="1">
                  <c:v>-1.2573267732505721E-3</c:v>
                </c:pt>
                <c:pt idx="2">
                  <c:v>-1.2275949013786005E-3</c:v>
                </c:pt>
                <c:pt idx="3">
                  <c:v>-1.194931634084745E-3</c:v>
                </c:pt>
                <c:pt idx="4">
                  <c:v>-1.163579457793142E-3</c:v>
                </c:pt>
                <c:pt idx="5">
                  <c:v>-1.139673156732838E-3</c:v>
                </c:pt>
                <c:pt idx="6">
                  <c:v>-1.104245340197531E-3</c:v>
                </c:pt>
                <c:pt idx="7">
                  <c:v>-1.0754640515759052E-3</c:v>
                </c:pt>
                <c:pt idx="8">
                  <c:v>-1.0477191217849843E-3</c:v>
                </c:pt>
                <c:pt idx="9">
                  <c:v>-1.0302522314775816E-3</c:v>
                </c:pt>
                <c:pt idx="10">
                  <c:v>-1.0241407431739581E-3</c:v>
                </c:pt>
                <c:pt idx="11">
                  <c:v>-1.0052059379815409E-3</c:v>
                </c:pt>
                <c:pt idx="12">
                  <c:v>-9.842398935248956E-4</c:v>
                </c:pt>
                <c:pt idx="13">
                  <c:v>-9.6653240838630967E-4</c:v>
                </c:pt>
                <c:pt idx="14">
                  <c:v>-9.5817046916010968E-4</c:v>
                </c:pt>
                <c:pt idx="15">
                  <c:v>-9.4053711806531281E-4</c:v>
                </c:pt>
                <c:pt idx="16">
                  <c:v>-9.2466541493130847E-4</c:v>
                </c:pt>
                <c:pt idx="17">
                  <c:v>-9.0353353026400955E-4</c:v>
                </c:pt>
                <c:pt idx="18">
                  <c:v>-8.9565740610708265E-4</c:v>
                </c:pt>
                <c:pt idx="19">
                  <c:v>-8.7517480134053521E-4</c:v>
                </c:pt>
                <c:pt idx="20">
                  <c:v>-8.5175525611134279E-4</c:v>
                </c:pt>
                <c:pt idx="21">
                  <c:v>-8.2831533631786683E-4</c:v>
                </c:pt>
                <c:pt idx="22">
                  <c:v>-8.0248488007046996E-4</c:v>
                </c:pt>
                <c:pt idx="23">
                  <c:v>-7.8438487691588393E-4</c:v>
                </c:pt>
                <c:pt idx="24">
                  <c:v>-7.5653002189185481E-4</c:v>
                </c:pt>
                <c:pt idx="25">
                  <c:v>-7.2603576105144624E-4</c:v>
                </c:pt>
                <c:pt idx="26">
                  <c:v>-6.931606333319333E-4</c:v>
                </c:pt>
                <c:pt idx="27">
                  <c:v>-6.6697949275742086E-4</c:v>
                </c:pt>
                <c:pt idx="28">
                  <c:v>-6.3279654628685487E-4</c:v>
                </c:pt>
                <c:pt idx="29">
                  <c:v>-5.9988870522336183E-4</c:v>
                </c:pt>
                <c:pt idx="30">
                  <c:v>-5.6857619895127299E-4</c:v>
                </c:pt>
                <c:pt idx="31">
                  <c:v>-5.3770365817042848E-4</c:v>
                </c:pt>
                <c:pt idx="32">
                  <c:v>-5.2247286397673961E-4</c:v>
                </c:pt>
                <c:pt idx="33">
                  <c:v>-5.002510341550507E-4</c:v>
                </c:pt>
                <c:pt idx="34">
                  <c:v>-4.810713218044775E-4</c:v>
                </c:pt>
                <c:pt idx="35">
                  <c:v>-4.6421833707976099E-4</c:v>
                </c:pt>
                <c:pt idx="36">
                  <c:v>-4.4802646317917071E-4</c:v>
                </c:pt>
                <c:pt idx="37">
                  <c:v>-4.4341816165273981E-4</c:v>
                </c:pt>
                <c:pt idx="38">
                  <c:v>-4.2930441641993806E-4</c:v>
                </c:pt>
                <c:pt idx="39">
                  <c:v>-4.148672020682434E-4</c:v>
                </c:pt>
                <c:pt idx="40">
                  <c:v>-3.9945924395155125E-4</c:v>
                </c:pt>
                <c:pt idx="41">
                  <c:v>-3.8314996812173594E-4</c:v>
                </c:pt>
                <c:pt idx="42">
                  <c:v>-3.7960640214473082E-4</c:v>
                </c:pt>
                <c:pt idx="43">
                  <c:v>-3.6650073228053771E-4</c:v>
                </c:pt>
                <c:pt idx="44">
                  <c:v>-3.5263291016775114E-4</c:v>
                </c:pt>
                <c:pt idx="45">
                  <c:v>-3.3828428436800755E-4</c:v>
                </c:pt>
                <c:pt idx="46">
                  <c:v>-3.2403715319531895E-4</c:v>
                </c:pt>
                <c:pt idx="47">
                  <c:v>-3.0943718464714921E-4</c:v>
                </c:pt>
                <c:pt idx="48">
                  <c:v>-3.0412223913198048E-4</c:v>
                </c:pt>
                <c:pt idx="49">
                  <c:v>-2.8877868511789835E-4</c:v>
                </c:pt>
                <c:pt idx="50">
                  <c:v>-2.7047423131866576E-4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'G04'!$A$5</c:f>
              <c:strCache>
                <c:ptCount val="1"/>
                <c:pt idx="0">
                  <c:v>3.Nový spôsob valorizácie dôchodkov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'G04'!$B$1:$AZ$1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'G04'!$B$5:$AZ$5</c:f>
              <c:numCache>
                <c:formatCode>0.00%</c:formatCode>
                <c:ptCount val="51"/>
                <c:pt idx="0">
                  <c:v>-1.358965276294808E-3</c:v>
                </c:pt>
                <c:pt idx="1">
                  <c:v>-1.2421028441578961E-3</c:v>
                </c:pt>
                <c:pt idx="2">
                  <c:v>-1.1899375577216291E-3</c:v>
                </c:pt>
                <c:pt idx="3">
                  <c:v>-1.1304157132088614E-3</c:v>
                </c:pt>
                <c:pt idx="4">
                  <c:v>-1.0690913711951431E-3</c:v>
                </c:pt>
                <c:pt idx="5">
                  <c:v>-1.0272175352717468E-3</c:v>
                </c:pt>
                <c:pt idx="6">
                  <c:v>-9.7640389465955405E-4</c:v>
                </c:pt>
                <c:pt idx="7">
                  <c:v>-9.3471884271523545E-4</c:v>
                </c:pt>
                <c:pt idx="8">
                  <c:v>-8.9535545073292963E-4</c:v>
                </c:pt>
                <c:pt idx="9">
                  <c:v>-8.6742146198577575E-4</c:v>
                </c:pt>
                <c:pt idx="10">
                  <c:v>-8.5140580468976985E-4</c:v>
                </c:pt>
                <c:pt idx="11">
                  <c:v>-8.2443675666097986E-4</c:v>
                </c:pt>
                <c:pt idx="12">
                  <c:v>-7.9649006814863426E-4</c:v>
                </c:pt>
                <c:pt idx="13">
                  <c:v>-7.7284537218856792E-4</c:v>
                </c:pt>
                <c:pt idx="14">
                  <c:v>-7.5838582632563724E-4</c:v>
                </c:pt>
                <c:pt idx="15">
                  <c:v>-7.3635175706264391E-4</c:v>
                </c:pt>
                <c:pt idx="16">
                  <c:v>-7.1640815331826745E-4</c:v>
                </c:pt>
                <c:pt idx="17">
                  <c:v>-6.9191835544714234E-4</c:v>
                </c:pt>
                <c:pt idx="18">
                  <c:v>-6.7964542366745636E-4</c:v>
                </c:pt>
                <c:pt idx="19">
                  <c:v>-6.5584224221813814E-4</c:v>
                </c:pt>
                <c:pt idx="20">
                  <c:v>-6.2923911500897074E-4</c:v>
                </c:pt>
                <c:pt idx="21">
                  <c:v>-6.029009607497074E-4</c:v>
                </c:pt>
                <c:pt idx="22">
                  <c:v>-5.7422600669322264E-4</c:v>
                </c:pt>
                <c:pt idx="23">
                  <c:v>-5.5271960260746807E-4</c:v>
                </c:pt>
                <c:pt idx="24">
                  <c:v>-5.2255535149903817E-4</c:v>
                </c:pt>
                <c:pt idx="25">
                  <c:v>-4.8997811266526337E-4</c:v>
                </c:pt>
                <c:pt idx="26">
                  <c:v>-4.5531424884707257E-4</c:v>
                </c:pt>
                <c:pt idx="27">
                  <c:v>-4.2711152257986326E-4</c:v>
                </c:pt>
                <c:pt idx="28">
                  <c:v>-3.9222101174955478E-4</c:v>
                </c:pt>
                <c:pt idx="29">
                  <c:v>-3.5909234936807742E-4</c:v>
                </c:pt>
                <c:pt idx="30">
                  <c:v>-3.2803443179328987E-4</c:v>
                </c:pt>
                <c:pt idx="31">
                  <c:v>-2.980357063928008E-4</c:v>
                </c:pt>
                <c:pt idx="32">
                  <c:v>-2.830234708264466E-4</c:v>
                </c:pt>
                <c:pt idx="33">
                  <c:v>-2.6219416663372385E-4</c:v>
                </c:pt>
                <c:pt idx="34">
                  <c:v>-2.4483284944388725E-4</c:v>
                </c:pt>
                <c:pt idx="35">
                  <c:v>-2.2993148908122523E-4</c:v>
                </c:pt>
                <c:pt idx="36">
                  <c:v>-2.1582648819867508E-4</c:v>
                </c:pt>
                <c:pt idx="37">
                  <c:v>-2.1248830353559134E-4</c:v>
                </c:pt>
                <c:pt idx="38">
                  <c:v>-2.0074194876709532E-4</c:v>
                </c:pt>
                <c:pt idx="39">
                  <c:v>-1.888253780994607E-4</c:v>
                </c:pt>
                <c:pt idx="40">
                  <c:v>-1.762387321201553E-4</c:v>
                </c:pt>
                <c:pt idx="41">
                  <c:v>-1.6298625076164772E-4</c:v>
                </c:pt>
                <c:pt idx="42">
                  <c:v>-1.615796845526868E-4</c:v>
                </c:pt>
                <c:pt idx="43">
                  <c:v>-1.5143605692827656E-4</c:v>
                </c:pt>
                <c:pt idx="44">
                  <c:v>-1.4076802822636405E-4</c:v>
                </c:pt>
                <c:pt idx="45">
                  <c:v>-1.2978144169939498E-4</c:v>
                </c:pt>
                <c:pt idx="46">
                  <c:v>-1.1897273500535016E-4</c:v>
                </c:pt>
                <c:pt idx="47">
                  <c:v>-1.0798785749684299E-4</c:v>
                </c:pt>
                <c:pt idx="48">
                  <c:v>-1.0468338753331246E-4</c:v>
                </c:pt>
                <c:pt idx="49">
                  <c:v>-9.2406957567467765E-5</c:v>
                </c:pt>
                <c:pt idx="50">
                  <c:v>-7.7410089522597647E-5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'G04'!$A$6</c:f>
              <c:strCache>
                <c:ptCount val="1"/>
                <c:pt idx="0">
                  <c:v>4. Nový spôsob výpočtu vymeriavacieho základu </c:v>
                </c:pt>
              </c:strCache>
            </c:strRef>
          </c:tx>
          <c:spPr>
            <a:ln w="2222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'G04'!$B$1:$AZ$1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'G04'!$B$6:$AZ$6</c:f>
              <c:numCache>
                <c:formatCode>0.00%</c:formatCode>
                <c:ptCount val="51"/>
                <c:pt idx="0">
                  <c:v>-1.358965276294808E-3</c:v>
                </c:pt>
                <c:pt idx="1">
                  <c:v>-1.2421003036470037E-3</c:v>
                </c:pt>
                <c:pt idx="2">
                  <c:v>-1.189748654093689E-3</c:v>
                </c:pt>
                <c:pt idx="3">
                  <c:v>-1.1300204013247354E-3</c:v>
                </c:pt>
                <c:pt idx="4">
                  <c:v>-1.0685828055204418E-3</c:v>
                </c:pt>
                <c:pt idx="5">
                  <c:v>-1.0260382711927108E-3</c:v>
                </c:pt>
                <c:pt idx="6">
                  <c:v>-9.7484980407811482E-4</c:v>
                </c:pt>
                <c:pt idx="7">
                  <c:v>-9.3194859200698026E-4</c:v>
                </c:pt>
                <c:pt idx="8">
                  <c:v>-8.9165928394921142E-4</c:v>
                </c:pt>
                <c:pt idx="9">
                  <c:v>-8.6211214036651111E-4</c:v>
                </c:pt>
                <c:pt idx="10">
                  <c:v>-8.4403300920076179E-4</c:v>
                </c:pt>
                <c:pt idx="11">
                  <c:v>-8.1545931781251311E-4</c:v>
                </c:pt>
                <c:pt idx="12">
                  <c:v>-7.8630106310034645E-4</c:v>
                </c:pt>
                <c:pt idx="13">
                  <c:v>-7.6095146253695237E-4</c:v>
                </c:pt>
                <c:pt idx="14">
                  <c:v>-7.4495869102289092E-4</c:v>
                </c:pt>
                <c:pt idx="15">
                  <c:v>-7.2121591352314622E-4</c:v>
                </c:pt>
                <c:pt idx="16">
                  <c:v>-6.9974757763995347E-4</c:v>
                </c:pt>
                <c:pt idx="17">
                  <c:v>-6.7413075940863428E-4</c:v>
                </c:pt>
                <c:pt idx="18">
                  <c:v>-6.6004825619718661E-4</c:v>
                </c:pt>
                <c:pt idx="19">
                  <c:v>-6.3453788336491736E-4</c:v>
                </c:pt>
                <c:pt idx="20">
                  <c:v>-6.063770130376717E-4</c:v>
                </c:pt>
                <c:pt idx="21">
                  <c:v>-5.7829540815272271E-4</c:v>
                </c:pt>
                <c:pt idx="22">
                  <c:v>-5.4800909813527987E-4</c:v>
                </c:pt>
                <c:pt idx="23">
                  <c:v>-5.2436656840973482E-4</c:v>
                </c:pt>
                <c:pt idx="24">
                  <c:v>-4.9211587637311178E-4</c:v>
                </c:pt>
                <c:pt idx="25">
                  <c:v>-4.5734739641264184E-4</c:v>
                </c:pt>
                <c:pt idx="26">
                  <c:v>-4.1976248652621792E-4</c:v>
                </c:pt>
                <c:pt idx="27">
                  <c:v>-3.880588215125077E-4</c:v>
                </c:pt>
                <c:pt idx="28">
                  <c:v>-3.5006553655903211E-4</c:v>
                </c:pt>
                <c:pt idx="29">
                  <c:v>-3.1386646998914091E-4</c:v>
                </c:pt>
                <c:pt idx="30">
                  <c:v>-2.7966226255956292E-4</c:v>
                </c:pt>
                <c:pt idx="31">
                  <c:v>-2.464014763490489E-4</c:v>
                </c:pt>
                <c:pt idx="32">
                  <c:v>-2.2664919497637824E-4</c:v>
                </c:pt>
                <c:pt idx="33">
                  <c:v>-2.0170640632344652E-4</c:v>
                </c:pt>
                <c:pt idx="34">
                  <c:v>-1.7997160694248695E-4</c:v>
                </c:pt>
                <c:pt idx="35">
                  <c:v>-1.6061875821763642E-4</c:v>
                </c:pt>
                <c:pt idx="36">
                  <c:v>-1.4229674471751507E-4</c:v>
                </c:pt>
                <c:pt idx="37">
                  <c:v>-1.3362530978140946E-4</c:v>
                </c:pt>
                <c:pt idx="38">
                  <c:v>-1.1780114289159976E-4</c:v>
                </c:pt>
                <c:pt idx="39">
                  <c:v>-1.0220881276339988E-4</c:v>
                </c:pt>
                <c:pt idx="40">
                  <c:v>-8.6240086759483943E-5</c:v>
                </c:pt>
                <c:pt idx="41">
                  <c:v>-6.9948750232614113E-5</c:v>
                </c:pt>
                <c:pt idx="42">
                  <c:v>-6.4135842565787751E-5</c:v>
                </c:pt>
                <c:pt idx="43">
                  <c:v>-5.112342055135213E-5</c:v>
                </c:pt>
                <c:pt idx="44">
                  <c:v>-3.7938574033596429E-5</c:v>
                </c:pt>
                <c:pt idx="45">
                  <c:v>-2.4686318833442179E-5</c:v>
                </c:pt>
                <c:pt idx="46">
                  <c:v>-1.1868506540505886E-5</c:v>
                </c:pt>
                <c:pt idx="47">
                  <c:v>8.46464614406503E-7</c:v>
                </c:pt>
                <c:pt idx="48">
                  <c:v>7.1792588248941955E-6</c:v>
                </c:pt>
                <c:pt idx="49">
                  <c:v>2.0988632406132557E-5</c:v>
                </c:pt>
                <c:pt idx="50">
                  <c:v>3.6848765834183637E-5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46200"/>
        <c:axId val="140146592"/>
      </c:lineChart>
      <c:catAx>
        <c:axId val="14014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6592"/>
        <c:crosses val="autoZero"/>
        <c:auto val="1"/>
        <c:lblAlgn val="ctr"/>
        <c:lblOffset val="100"/>
        <c:noMultiLvlLbl val="0"/>
      </c:catAx>
      <c:valAx>
        <c:axId val="140146592"/>
        <c:scaling>
          <c:orientation val="minMax"/>
          <c:max val="1.0000000000000003E-4"/>
          <c:min val="-1.5000000000000005E-3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62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872769028871391"/>
          <c:y val="0.76446485855934687"/>
          <c:w val="0.72127230971128609"/>
          <c:h val="0.2355351414406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68445841503007E-2"/>
          <c:y val="0.10326490713587488"/>
          <c:w val="0.8772110007988132"/>
          <c:h val="0.75723031688487619"/>
        </c:manualLayout>
      </c:layout>
      <c:lineChart>
        <c:grouping val="standard"/>
        <c:varyColors val="0"/>
        <c:ser>
          <c:idx val="1"/>
          <c:order val="0"/>
          <c:tx>
            <c:strRef>
              <c:f>'G05'!$B$2</c:f>
              <c:strCache>
                <c:ptCount val="1"/>
                <c:pt idx="0">
                  <c:v>Pred reformou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'G05'!$A$3:$A$28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'G05'!$B$3:$B$28</c:f>
              <c:numCache>
                <c:formatCode>0%</c:formatCode>
                <c:ptCount val="26"/>
                <c:pt idx="0">
                  <c:v>0.3</c:v>
                </c:pt>
                <c:pt idx="1">
                  <c:v>0.32</c:v>
                </c:pt>
                <c:pt idx="2">
                  <c:v>0.33999999999999997</c:v>
                </c:pt>
                <c:pt idx="3">
                  <c:v>0.36</c:v>
                </c:pt>
                <c:pt idx="4">
                  <c:v>0.38</c:v>
                </c:pt>
                <c:pt idx="5">
                  <c:v>0.4</c:v>
                </c:pt>
                <c:pt idx="6">
                  <c:v>0.43000000000000005</c:v>
                </c:pt>
                <c:pt idx="7">
                  <c:v>0.46</c:v>
                </c:pt>
                <c:pt idx="8">
                  <c:v>0.49</c:v>
                </c:pt>
                <c:pt idx="9">
                  <c:v>0.52</c:v>
                </c:pt>
                <c:pt idx="10">
                  <c:v>0.55000000000000004</c:v>
                </c:pt>
                <c:pt idx="11">
                  <c:v>0.56000000000000005</c:v>
                </c:pt>
                <c:pt idx="12">
                  <c:v>0.57000000000000006</c:v>
                </c:pt>
                <c:pt idx="13">
                  <c:v>0.58000000000000007</c:v>
                </c:pt>
                <c:pt idx="14">
                  <c:v>0.59000000000000008</c:v>
                </c:pt>
                <c:pt idx="15">
                  <c:v>0.60000000000000009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'G05'!$C$2</c:f>
              <c:strCache>
                <c:ptCount val="1"/>
                <c:pt idx="0">
                  <c:v>Prechodne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'G05'!$A$3:$A$28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'G05'!$C$3:$C$28</c:f>
              <c:numCache>
                <c:formatCode>0%</c:formatCode>
                <c:ptCount val="26"/>
                <c:pt idx="15">
                  <c:v>0.6</c:v>
                </c:pt>
                <c:pt idx="16">
                  <c:v>0.60499999999999998</c:v>
                </c:pt>
                <c:pt idx="17">
                  <c:v>0.61</c:v>
                </c:pt>
                <c:pt idx="18">
                  <c:v>0.61499999999999999</c:v>
                </c:pt>
                <c:pt idx="19">
                  <c:v>0.62</c:v>
                </c:pt>
                <c:pt idx="20">
                  <c:v>0.625</c:v>
                </c:pt>
                <c:pt idx="21">
                  <c:v>0.63</c:v>
                </c:pt>
                <c:pt idx="22">
                  <c:v>0.63500000000000001</c:v>
                </c:pt>
                <c:pt idx="23">
                  <c:v>0.64</c:v>
                </c:pt>
                <c:pt idx="24">
                  <c:v>0.64500000000000002</c:v>
                </c:pt>
                <c:pt idx="25">
                  <c:v>0.65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'G05'!$D$2</c:f>
              <c:strCache>
                <c:ptCount val="1"/>
                <c:pt idx="0">
                  <c:v>Po reforme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'G05'!$A$3:$A$28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'G05'!$D$3:$D$28</c:f>
              <c:numCache>
                <c:formatCode>0%</c:formatCode>
                <c:ptCount val="26"/>
                <c:pt idx="10">
                  <c:v>0.375</c:v>
                </c:pt>
                <c:pt idx="11">
                  <c:v>0.39500000000000002</c:v>
                </c:pt>
                <c:pt idx="12">
                  <c:v>0.41499999999999998</c:v>
                </c:pt>
                <c:pt idx="13">
                  <c:v>0.435</c:v>
                </c:pt>
                <c:pt idx="14">
                  <c:v>0.45500000000000002</c:v>
                </c:pt>
                <c:pt idx="15">
                  <c:v>0.47499999999999998</c:v>
                </c:pt>
                <c:pt idx="16">
                  <c:v>0.505</c:v>
                </c:pt>
                <c:pt idx="17">
                  <c:v>0.53499999999999992</c:v>
                </c:pt>
                <c:pt idx="18">
                  <c:v>0.56499999999999995</c:v>
                </c:pt>
                <c:pt idx="19">
                  <c:v>0.59499999999999997</c:v>
                </c:pt>
                <c:pt idx="20">
                  <c:v>0.625</c:v>
                </c:pt>
                <c:pt idx="21">
                  <c:v>0.63</c:v>
                </c:pt>
                <c:pt idx="22">
                  <c:v>0.63500000000000001</c:v>
                </c:pt>
                <c:pt idx="23">
                  <c:v>0.64</c:v>
                </c:pt>
                <c:pt idx="24">
                  <c:v>0.64500000000000002</c:v>
                </c:pt>
                <c:pt idx="25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47376"/>
        <c:axId val="140147768"/>
      </c:lineChart>
      <c:catAx>
        <c:axId val="1401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7768"/>
        <c:crosses val="autoZero"/>
        <c:auto val="1"/>
        <c:lblAlgn val="ctr"/>
        <c:lblOffset val="100"/>
        <c:noMultiLvlLbl val="0"/>
      </c:catAx>
      <c:valAx>
        <c:axId val="140147768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01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823047316713872"/>
          <c:y val="0.60166131726202843"/>
          <c:w val="0.40324899110931295"/>
          <c:h val="0.21456546670669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87542029274027E-2"/>
          <c:y val="3.5593220338983052E-2"/>
          <c:w val="0.94311245797072596"/>
          <c:h val="0.89601363683310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'G06'!$B$2</c:f>
              <c:strCache>
                <c:ptCount val="1"/>
                <c:pt idx="0">
                  <c:v>Výsluhové zabezpečenie </c:v>
                </c:pt>
              </c:strCache>
            </c:strRef>
          </c:tx>
          <c:spPr>
            <a:solidFill>
              <a:srgbClr val="13B5EA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'G06'!$A$3:$A$28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'G06'!$B$3:$B$28</c:f>
              <c:numCache>
                <c:formatCode>0%</c:formatCode>
                <c:ptCount val="26"/>
                <c:pt idx="10">
                  <c:v>0.375</c:v>
                </c:pt>
                <c:pt idx="11">
                  <c:v>0.39500000000000002</c:v>
                </c:pt>
                <c:pt idx="12">
                  <c:v>0.41499999999999998</c:v>
                </c:pt>
                <c:pt idx="13">
                  <c:v>0.435</c:v>
                </c:pt>
                <c:pt idx="14">
                  <c:v>0.45500000000000002</c:v>
                </c:pt>
                <c:pt idx="15">
                  <c:v>0.47499999999999998</c:v>
                </c:pt>
                <c:pt idx="16">
                  <c:v>0.505</c:v>
                </c:pt>
                <c:pt idx="17">
                  <c:v>0.53499999999999992</c:v>
                </c:pt>
                <c:pt idx="18">
                  <c:v>0.56499999999999995</c:v>
                </c:pt>
                <c:pt idx="19">
                  <c:v>0.59499999999999997</c:v>
                </c:pt>
                <c:pt idx="20">
                  <c:v>0.625</c:v>
                </c:pt>
                <c:pt idx="21">
                  <c:v>0.63</c:v>
                </c:pt>
                <c:pt idx="22">
                  <c:v>0.63500000000000001</c:v>
                </c:pt>
                <c:pt idx="23">
                  <c:v>0.64</c:v>
                </c:pt>
                <c:pt idx="24">
                  <c:v>0.64500000000000002</c:v>
                </c:pt>
                <c:pt idx="25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'G06'!$C$2</c:f>
              <c:strCache>
                <c:ptCount val="1"/>
                <c:pt idx="0">
                  <c:v>Všeobecný penzijný systém 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70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'G06'!$A$3:$A$28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'G06'!$C$3:$C$28</c:f>
              <c:numCache>
                <c:formatCode>0%</c:formatCode>
                <c:ptCount val="26"/>
                <c:pt idx="0">
                  <c:v>0.17757897616946189</c:v>
                </c:pt>
                <c:pt idx="1">
                  <c:v>0.18941757458075939</c:v>
                </c:pt>
                <c:pt idx="2">
                  <c:v>0.20125617299205686</c:v>
                </c:pt>
                <c:pt idx="3">
                  <c:v>0.21309477140335431</c:v>
                </c:pt>
                <c:pt idx="4">
                  <c:v>0.22493336981465178</c:v>
                </c:pt>
                <c:pt idx="5">
                  <c:v>0.23677196822594923</c:v>
                </c:pt>
                <c:pt idx="6">
                  <c:v>0.2486105666372467</c:v>
                </c:pt>
                <c:pt idx="7">
                  <c:v>0.26044916504854415</c:v>
                </c:pt>
                <c:pt idx="8">
                  <c:v>0.27228776345984163</c:v>
                </c:pt>
                <c:pt idx="9">
                  <c:v>0.2841263618711391</c:v>
                </c:pt>
                <c:pt idx="10">
                  <c:v>0.29596496028243652</c:v>
                </c:pt>
                <c:pt idx="11">
                  <c:v>0.30780355869373399</c:v>
                </c:pt>
                <c:pt idx="12">
                  <c:v>0.31964215710503152</c:v>
                </c:pt>
                <c:pt idx="13">
                  <c:v>0.33148075551632894</c:v>
                </c:pt>
                <c:pt idx="14">
                  <c:v>0.34331935392762641</c:v>
                </c:pt>
                <c:pt idx="15">
                  <c:v>0.35515795233892378</c:v>
                </c:pt>
                <c:pt idx="16">
                  <c:v>0.36699655075022131</c:v>
                </c:pt>
                <c:pt idx="17">
                  <c:v>0.37883514916151878</c:v>
                </c:pt>
                <c:pt idx="18">
                  <c:v>0.3906737475728162</c:v>
                </c:pt>
                <c:pt idx="19">
                  <c:v>0.40251234598411373</c:v>
                </c:pt>
                <c:pt idx="20">
                  <c:v>0.4143509443954112</c:v>
                </c:pt>
                <c:pt idx="21">
                  <c:v>0.42618954280670862</c:v>
                </c:pt>
                <c:pt idx="22">
                  <c:v>0.4380281412180061</c:v>
                </c:pt>
                <c:pt idx="23">
                  <c:v>0.44986673962930357</c:v>
                </c:pt>
                <c:pt idx="24">
                  <c:v>0.46170533804060099</c:v>
                </c:pt>
                <c:pt idx="25">
                  <c:v>0.47354393645189846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99400"/>
        <c:axId val="213699792"/>
      </c:barChart>
      <c:catAx>
        <c:axId val="213699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sk-SK" sz="900"/>
                  <a:t>odpracované roky</a:t>
                </a:r>
              </a:p>
            </c:rich>
          </c:tx>
          <c:layout>
            <c:manualLayout>
              <c:xMode val="edge"/>
              <c:yMode val="edge"/>
              <c:x val="0.83247157666825966"/>
              <c:y val="0.82033891917538337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21369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9979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213699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3580197491326414E-2"/>
          <c:y val="3.4954389574759943E-2"/>
          <c:w val="0.46156703140290017"/>
          <c:h val="0.1858062414266117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sk-SK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onstantia" panose="02030602050306030303" pitchFamily="18" charset="0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20034995625548E-2"/>
          <c:y val="5.0925925925925923E-2"/>
          <c:w val="0.87572440944881891"/>
          <c:h val="0.82820209973753278"/>
        </c:manualLayout>
      </c:layout>
      <c:lineChart>
        <c:grouping val="standard"/>
        <c:varyColors val="0"/>
        <c:ser>
          <c:idx val="0"/>
          <c:order val="0"/>
          <c:tx>
            <c:strRef>
              <c:f>'G07'!$A$3</c:f>
              <c:strCache>
                <c:ptCount val="1"/>
                <c:pt idx="0">
                  <c:v>metodika nákladových profilov</c:v>
                </c:pt>
              </c:strCache>
            </c:strRef>
          </c:tx>
          <c:spPr>
            <a:ln w="2222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'G07'!$C$2:$BA$2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'G07'!$C$3:$BA$3</c:f>
              <c:numCache>
                <c:formatCode>0.00%</c:formatCode>
                <c:ptCount val="51"/>
                <c:pt idx="0">
                  <c:v>5.2345702290444211E-2</c:v>
                </c:pt>
                <c:pt idx="1">
                  <c:v>5.2650356942378358E-2</c:v>
                </c:pt>
                <c:pt idx="2">
                  <c:v>5.2941645587163126E-2</c:v>
                </c:pt>
                <c:pt idx="3">
                  <c:v>5.3249890464759191E-2</c:v>
                </c:pt>
                <c:pt idx="4">
                  <c:v>5.3575549100830011E-2</c:v>
                </c:pt>
                <c:pt idx="5">
                  <c:v>5.3893745597803751E-2</c:v>
                </c:pt>
                <c:pt idx="6">
                  <c:v>5.4223493946023438E-2</c:v>
                </c:pt>
                <c:pt idx="7">
                  <c:v>5.4541814041337636E-2</c:v>
                </c:pt>
                <c:pt idx="8">
                  <c:v>5.4862262047738738E-2</c:v>
                </c:pt>
                <c:pt idx="9">
                  <c:v>5.5202688576361347E-2</c:v>
                </c:pt>
                <c:pt idx="10">
                  <c:v>5.5543141289237159E-2</c:v>
                </c:pt>
                <c:pt idx="11">
                  <c:v>5.5845781171243641E-2</c:v>
                </c:pt>
                <c:pt idx="12">
                  <c:v>5.6211630995509465E-2</c:v>
                </c:pt>
                <c:pt idx="13">
                  <c:v>5.6522342125718987E-2</c:v>
                </c:pt>
                <c:pt idx="14">
                  <c:v>5.6879478376241362E-2</c:v>
                </c:pt>
                <c:pt idx="15">
                  <c:v>5.7186504167079356E-2</c:v>
                </c:pt>
                <c:pt idx="16">
                  <c:v>5.748179905069057E-2</c:v>
                </c:pt>
                <c:pt idx="17">
                  <c:v>5.780135815917866E-2</c:v>
                </c:pt>
                <c:pt idx="18">
                  <c:v>5.8084452002225416E-2</c:v>
                </c:pt>
                <c:pt idx="19">
                  <c:v>5.8387990880901713E-2</c:v>
                </c:pt>
                <c:pt idx="20">
                  <c:v>5.8649941998275043E-2</c:v>
                </c:pt>
                <c:pt idx="21">
                  <c:v>5.8918996226977681E-2</c:v>
                </c:pt>
                <c:pt idx="22">
                  <c:v>5.9193704434311989E-2</c:v>
                </c:pt>
                <c:pt idx="23">
                  <c:v>5.9420905161397204E-2</c:v>
                </c:pt>
                <c:pt idx="24">
                  <c:v>5.9672827418629518E-2</c:v>
                </c:pt>
                <c:pt idx="25">
                  <c:v>5.9944703529197084E-2</c:v>
                </c:pt>
                <c:pt idx="26">
                  <c:v>6.0197279010315644E-2</c:v>
                </c:pt>
                <c:pt idx="27">
                  <c:v>6.0436856910397338E-2</c:v>
                </c:pt>
                <c:pt idx="28">
                  <c:v>6.0688087941230782E-2</c:v>
                </c:pt>
                <c:pt idx="29">
                  <c:v>6.0923313537243742E-2</c:v>
                </c:pt>
                <c:pt idx="30">
                  <c:v>6.1190003030176278E-2</c:v>
                </c:pt>
                <c:pt idx="31">
                  <c:v>6.1418817129931948E-2</c:v>
                </c:pt>
                <c:pt idx="32">
                  <c:v>6.168862593446197E-2</c:v>
                </c:pt>
                <c:pt idx="33">
                  <c:v>6.188463821143652E-2</c:v>
                </c:pt>
                <c:pt idx="34">
                  <c:v>6.2084415666545094E-2</c:v>
                </c:pt>
                <c:pt idx="35">
                  <c:v>6.2332164935227377E-2</c:v>
                </c:pt>
                <c:pt idx="36">
                  <c:v>6.2553597783590612E-2</c:v>
                </c:pt>
                <c:pt idx="37">
                  <c:v>6.271959216552285E-2</c:v>
                </c:pt>
                <c:pt idx="38">
                  <c:v>6.2942995006050897E-2</c:v>
                </c:pt>
                <c:pt idx="39">
                  <c:v>6.3151075108065766E-2</c:v>
                </c:pt>
                <c:pt idx="40">
                  <c:v>6.3307818658614387E-2</c:v>
                </c:pt>
                <c:pt idx="41">
                  <c:v>6.3480984123888071E-2</c:v>
                </c:pt>
                <c:pt idx="42">
                  <c:v>6.3626840514131131E-2</c:v>
                </c:pt>
                <c:pt idx="43">
                  <c:v>6.3755886796479755E-2</c:v>
                </c:pt>
                <c:pt idx="44">
                  <c:v>6.3828484421053655E-2</c:v>
                </c:pt>
                <c:pt idx="45">
                  <c:v>6.3910789349788485E-2</c:v>
                </c:pt>
                <c:pt idx="46">
                  <c:v>6.3981281116676572E-2</c:v>
                </c:pt>
                <c:pt idx="47">
                  <c:v>6.40072046909783E-2</c:v>
                </c:pt>
                <c:pt idx="48">
                  <c:v>6.4076867980514068E-2</c:v>
                </c:pt>
                <c:pt idx="49">
                  <c:v>6.4051981976531086E-2</c:v>
                </c:pt>
                <c:pt idx="50">
                  <c:v>6.4039056696070365E-2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'G07'!$A$4</c:f>
              <c:strCache>
                <c:ptCount val="1"/>
                <c:pt idx="0">
                  <c:v>mikro-simulácia, optimistický scenár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'G07'!$C$2:$BA$2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'G07'!$C$4:$BA$4</c:f>
              <c:numCache>
                <c:formatCode>0.00%</c:formatCode>
                <c:ptCount val="51"/>
                <c:pt idx="0">
                  <c:v>5.2345702290444211E-2</c:v>
                </c:pt>
                <c:pt idx="1">
                  <c:v>5.249231065225006E-2</c:v>
                </c:pt>
                <c:pt idx="2">
                  <c:v>5.2814550335028368E-2</c:v>
                </c:pt>
                <c:pt idx="3">
                  <c:v>5.3159556040913929E-2</c:v>
                </c:pt>
                <c:pt idx="4">
                  <c:v>5.3485057622275158E-2</c:v>
                </c:pt>
                <c:pt idx="5">
                  <c:v>5.3747703604408656E-2</c:v>
                </c:pt>
                <c:pt idx="6">
                  <c:v>5.4043340075665719E-2</c:v>
                </c:pt>
                <c:pt idx="7">
                  <c:v>5.4358989013033522E-2</c:v>
                </c:pt>
                <c:pt idx="8">
                  <c:v>5.4730375901354794E-2</c:v>
                </c:pt>
                <c:pt idx="9">
                  <c:v>5.508244023945149E-2</c:v>
                </c:pt>
                <c:pt idx="10">
                  <c:v>5.5417849622170605E-2</c:v>
                </c:pt>
                <c:pt idx="11">
                  <c:v>5.5773751151213351E-2</c:v>
                </c:pt>
                <c:pt idx="12">
                  <c:v>5.6112441469131323E-2</c:v>
                </c:pt>
                <c:pt idx="13">
                  <c:v>5.6485347920761625E-2</c:v>
                </c:pt>
                <c:pt idx="14">
                  <c:v>5.6793810638617617E-2</c:v>
                </c:pt>
                <c:pt idx="15">
                  <c:v>5.7103442709225689E-2</c:v>
                </c:pt>
                <c:pt idx="16">
                  <c:v>5.7392061788382236E-2</c:v>
                </c:pt>
                <c:pt idx="17">
                  <c:v>5.7606541848986968E-2</c:v>
                </c:pt>
                <c:pt idx="18">
                  <c:v>5.775100393900183E-2</c:v>
                </c:pt>
                <c:pt idx="19">
                  <c:v>5.7850931065183867E-2</c:v>
                </c:pt>
                <c:pt idx="20">
                  <c:v>5.8030704437005982E-2</c:v>
                </c:pt>
                <c:pt idx="21">
                  <c:v>5.8183954667046241E-2</c:v>
                </c:pt>
                <c:pt idx="22">
                  <c:v>5.8307694480862649E-2</c:v>
                </c:pt>
                <c:pt idx="23">
                  <c:v>5.8355888361141965E-2</c:v>
                </c:pt>
                <c:pt idx="24">
                  <c:v>5.8413431145493418E-2</c:v>
                </c:pt>
                <c:pt idx="25">
                  <c:v>5.8481798611957743E-2</c:v>
                </c:pt>
                <c:pt idx="26">
                  <c:v>5.8572354309433534E-2</c:v>
                </c:pt>
                <c:pt idx="27">
                  <c:v>5.8663679266163449E-2</c:v>
                </c:pt>
                <c:pt idx="28">
                  <c:v>5.878011554733284E-2</c:v>
                </c:pt>
                <c:pt idx="29">
                  <c:v>5.8990241360178254E-2</c:v>
                </c:pt>
                <c:pt idx="30">
                  <c:v>5.9211875208185931E-2</c:v>
                </c:pt>
                <c:pt idx="31">
                  <c:v>5.9372197820704929E-2</c:v>
                </c:pt>
                <c:pt idx="32">
                  <c:v>5.9503567542270402E-2</c:v>
                </c:pt>
                <c:pt idx="33">
                  <c:v>5.9647406423650344E-2</c:v>
                </c:pt>
                <c:pt idx="34">
                  <c:v>5.9836195384454283E-2</c:v>
                </c:pt>
                <c:pt idx="35">
                  <c:v>6.0057790362186003E-2</c:v>
                </c:pt>
                <c:pt idx="36">
                  <c:v>6.0376429824873172E-2</c:v>
                </c:pt>
                <c:pt idx="37">
                  <c:v>6.0706368509929179E-2</c:v>
                </c:pt>
                <c:pt idx="38">
                  <c:v>6.102849064463705E-2</c:v>
                </c:pt>
                <c:pt idx="39">
                  <c:v>6.1345385134059481E-2</c:v>
                </c:pt>
                <c:pt idx="40">
                  <c:v>6.1715467907089018E-2</c:v>
                </c:pt>
                <c:pt idx="41">
                  <c:v>6.2096929046019815E-2</c:v>
                </c:pt>
                <c:pt idx="42">
                  <c:v>6.2459798978801877E-2</c:v>
                </c:pt>
                <c:pt idx="43">
                  <c:v>6.2786985478948634E-2</c:v>
                </c:pt>
                <c:pt idx="44">
                  <c:v>6.306998681768039E-2</c:v>
                </c:pt>
                <c:pt idx="45">
                  <c:v>6.3362528363557657E-2</c:v>
                </c:pt>
                <c:pt idx="46">
                  <c:v>6.3548645059527689E-2</c:v>
                </c:pt>
                <c:pt idx="47">
                  <c:v>6.3596211072595679E-2</c:v>
                </c:pt>
                <c:pt idx="48">
                  <c:v>6.3571446059762754E-2</c:v>
                </c:pt>
                <c:pt idx="49">
                  <c:v>6.358151776682662E-2</c:v>
                </c:pt>
                <c:pt idx="50">
                  <c:v>6.3585018699679349E-2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'G07'!$A$5</c:f>
              <c:strCache>
                <c:ptCount val="1"/>
                <c:pt idx="0">
                  <c:v>mikro-simulácia, základný scenár</c:v>
                </c:pt>
              </c:strCache>
            </c:strRef>
          </c:tx>
          <c:spPr>
            <a:ln w="2222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'G07'!$C$2:$BA$2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'G07'!$C$5:$BA$5</c:f>
              <c:numCache>
                <c:formatCode>0.00%</c:formatCode>
                <c:ptCount val="51"/>
                <c:pt idx="0">
                  <c:v>5.2345702290444211E-2</c:v>
                </c:pt>
                <c:pt idx="1">
                  <c:v>5.2603064108199149E-2</c:v>
                </c:pt>
                <c:pt idx="2">
                  <c:v>5.3063299489480263E-2</c:v>
                </c:pt>
                <c:pt idx="3">
                  <c:v>5.3555815711851903E-2</c:v>
                </c:pt>
                <c:pt idx="4">
                  <c:v>5.4038233623935998E-2</c:v>
                </c:pt>
                <c:pt idx="5">
                  <c:v>5.444456279268025E-2</c:v>
                </c:pt>
                <c:pt idx="6">
                  <c:v>5.4880348009759224E-2</c:v>
                </c:pt>
                <c:pt idx="7">
                  <c:v>5.5332074854199366E-2</c:v>
                </c:pt>
                <c:pt idx="8">
                  <c:v>5.58331630073459E-2</c:v>
                </c:pt>
                <c:pt idx="9">
                  <c:v>5.6309204754034538E-2</c:v>
                </c:pt>
                <c:pt idx="10">
                  <c:v>5.6764015028678706E-2</c:v>
                </c:pt>
                <c:pt idx="11">
                  <c:v>5.7236375008052703E-2</c:v>
                </c:pt>
                <c:pt idx="12">
                  <c:v>5.7687683015993863E-2</c:v>
                </c:pt>
                <c:pt idx="13">
                  <c:v>5.8169541965861271E-2</c:v>
                </c:pt>
                <c:pt idx="14">
                  <c:v>5.8577971246521775E-2</c:v>
                </c:pt>
                <c:pt idx="15">
                  <c:v>5.8979642404632777E-2</c:v>
                </c:pt>
                <c:pt idx="16">
                  <c:v>5.9352331081452436E-2</c:v>
                </c:pt>
                <c:pt idx="17">
                  <c:v>5.9640149336615454E-2</c:v>
                </c:pt>
                <c:pt idx="18">
                  <c:v>5.9848412215027555E-2</c:v>
                </c:pt>
                <c:pt idx="19">
                  <c:v>6.0007348931973285E-2</c:v>
                </c:pt>
                <c:pt idx="20">
                  <c:v>6.0246043766966975E-2</c:v>
                </c:pt>
                <c:pt idx="21">
                  <c:v>6.0454197636159217E-2</c:v>
                </c:pt>
                <c:pt idx="22">
                  <c:v>6.0628315993357974E-2</c:v>
                </c:pt>
                <c:pt idx="23">
                  <c:v>6.0720440309743537E-2</c:v>
                </c:pt>
                <c:pt idx="24">
                  <c:v>6.0819246605259128E-2</c:v>
                </c:pt>
                <c:pt idx="25">
                  <c:v>6.092679783649161E-2</c:v>
                </c:pt>
                <c:pt idx="26">
                  <c:v>6.1055079049865103E-2</c:v>
                </c:pt>
                <c:pt idx="27">
                  <c:v>6.1181897263157155E-2</c:v>
                </c:pt>
                <c:pt idx="28">
                  <c:v>6.1332032627700608E-2</c:v>
                </c:pt>
                <c:pt idx="29">
                  <c:v>6.1577472339015733E-2</c:v>
                </c:pt>
                <c:pt idx="30">
                  <c:v>6.1832733141100597E-2</c:v>
                </c:pt>
                <c:pt idx="31">
                  <c:v>6.2021814515389496E-2</c:v>
                </c:pt>
                <c:pt idx="32">
                  <c:v>6.2178669475747461E-2</c:v>
                </c:pt>
                <c:pt idx="33">
                  <c:v>6.234659809510569E-2</c:v>
                </c:pt>
                <c:pt idx="34">
                  <c:v>6.2559792155090679E-2</c:v>
                </c:pt>
                <c:pt idx="35">
                  <c:v>6.2805810777659996E-2</c:v>
                </c:pt>
                <c:pt idx="36">
                  <c:v>6.3152083138814111E-2</c:v>
                </c:pt>
                <c:pt idx="37">
                  <c:v>6.3508980268154408E-2</c:v>
                </c:pt>
                <c:pt idx="38">
                  <c:v>6.3856535029188477E-2</c:v>
                </c:pt>
                <c:pt idx="39">
                  <c:v>6.4197486486556946E-2</c:v>
                </c:pt>
                <c:pt idx="40">
                  <c:v>6.4593013671004923E-2</c:v>
                </c:pt>
                <c:pt idx="41">
                  <c:v>6.4999461416403753E-2</c:v>
                </c:pt>
                <c:pt idx="42">
                  <c:v>6.5385409133117495E-2</c:v>
                </c:pt>
                <c:pt idx="43">
                  <c:v>6.573291681331811E-2</c:v>
                </c:pt>
                <c:pt idx="44">
                  <c:v>6.6033029966497986E-2</c:v>
                </c:pt>
                <c:pt idx="45">
                  <c:v>6.6341934751515647E-2</c:v>
                </c:pt>
                <c:pt idx="46">
                  <c:v>6.6538136607480952E-2</c:v>
                </c:pt>
                <c:pt idx="47">
                  <c:v>6.6587940248021629E-2</c:v>
                </c:pt>
                <c:pt idx="48">
                  <c:v>6.6562010225352838E-2</c:v>
                </c:pt>
                <c:pt idx="49">
                  <c:v>6.6572555731395644E-2</c:v>
                </c:pt>
                <c:pt idx="50">
                  <c:v>6.6576221357125195E-2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'G07'!$A$6</c:f>
              <c:strCache>
                <c:ptCount val="1"/>
                <c:pt idx="0">
                  <c:v>mikro-simulácia, rizikový scenár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'G07'!$C$2:$BA$2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'G07'!$C$6:$BA$6</c:f>
              <c:numCache>
                <c:formatCode>0.00%</c:formatCode>
                <c:ptCount val="51"/>
                <c:pt idx="0">
                  <c:v>5.2345702290444211E-2</c:v>
                </c:pt>
                <c:pt idx="1">
                  <c:v>5.282457102009739E-2</c:v>
                </c:pt>
                <c:pt idx="2">
                  <c:v>5.3562532473000378E-2</c:v>
                </c:pt>
                <c:pt idx="3">
                  <c:v>5.4354198645792363E-2</c:v>
                </c:pt>
                <c:pt idx="4">
                  <c:v>5.5157394297968274E-2</c:v>
                </c:pt>
                <c:pt idx="5">
                  <c:v>5.5859911227937251E-2</c:v>
                </c:pt>
                <c:pt idx="6">
                  <c:v>5.6586743958044472E-2</c:v>
                </c:pt>
                <c:pt idx="7">
                  <c:v>5.7323052946792026E-2</c:v>
                </c:pt>
                <c:pt idx="8">
                  <c:v>5.8097132963800834E-2</c:v>
                </c:pt>
                <c:pt idx="9">
                  <c:v>5.8835723641635453E-2</c:v>
                </c:pt>
                <c:pt idx="10">
                  <c:v>5.9544846715040838E-2</c:v>
                </c:pt>
                <c:pt idx="11">
                  <c:v>6.0266537050429919E-2</c:v>
                </c:pt>
                <c:pt idx="12">
                  <c:v>6.096019322938051E-2</c:v>
                </c:pt>
                <c:pt idx="13">
                  <c:v>6.1677528535087803E-2</c:v>
                </c:pt>
                <c:pt idx="14">
                  <c:v>6.2303075144351662E-2</c:v>
                </c:pt>
                <c:pt idx="15">
                  <c:v>6.2905382463264201E-2</c:v>
                </c:pt>
                <c:pt idx="16">
                  <c:v>6.3461980132545989E-2</c:v>
                </c:pt>
                <c:pt idx="17">
                  <c:v>6.3910893924023784E-2</c:v>
                </c:pt>
                <c:pt idx="18">
                  <c:v>6.4259879265890316E-2</c:v>
                </c:pt>
                <c:pt idx="19">
                  <c:v>6.4549456422829415E-2</c:v>
                </c:pt>
                <c:pt idx="20">
                  <c:v>6.4918564718816199E-2</c:v>
                </c:pt>
                <c:pt idx="21">
                  <c:v>6.5248577852662151E-2</c:v>
                </c:pt>
                <c:pt idx="22">
                  <c:v>6.5534830517006967E-2</c:v>
                </c:pt>
                <c:pt idx="23">
                  <c:v>6.5725234859418918E-2</c:v>
                </c:pt>
                <c:pt idx="24">
                  <c:v>6.5916466744800048E-2</c:v>
                </c:pt>
                <c:pt idx="25">
                  <c:v>6.6111863689500727E-2</c:v>
                </c:pt>
                <c:pt idx="26">
                  <c:v>6.6324717929625174E-2</c:v>
                </c:pt>
                <c:pt idx="27">
                  <c:v>6.65311848496489E-2</c:v>
                </c:pt>
                <c:pt idx="28">
                  <c:v>6.6756867507758208E-2</c:v>
                </c:pt>
                <c:pt idx="29">
                  <c:v>6.7081032421646869E-2</c:v>
                </c:pt>
                <c:pt idx="30">
                  <c:v>6.7411193583967646E-2</c:v>
                </c:pt>
                <c:pt idx="31">
                  <c:v>6.7664567334263209E-2</c:v>
                </c:pt>
                <c:pt idx="32">
                  <c:v>6.7878508652022787E-2</c:v>
                </c:pt>
                <c:pt idx="33">
                  <c:v>6.8100308407426521E-2</c:v>
                </c:pt>
                <c:pt idx="34">
                  <c:v>6.8367828802533004E-2</c:v>
                </c:pt>
                <c:pt idx="35">
                  <c:v>6.8668024229635388E-2</c:v>
                </c:pt>
                <c:pt idx="36">
                  <c:v>6.9075160225315804E-2</c:v>
                </c:pt>
                <c:pt idx="37">
                  <c:v>6.9491323329708893E-2</c:v>
                </c:pt>
                <c:pt idx="38">
                  <c:v>6.989472895407603E-2</c:v>
                </c:pt>
                <c:pt idx="39">
                  <c:v>7.02884371127597E-2</c:v>
                </c:pt>
                <c:pt idx="40">
                  <c:v>7.0739531200025366E-2</c:v>
                </c:pt>
                <c:pt idx="41">
                  <c:v>7.120042712382374E-2</c:v>
                </c:pt>
                <c:pt idx="42">
                  <c:v>7.1636594453285574E-2</c:v>
                </c:pt>
                <c:pt idx="43">
                  <c:v>7.2028272525138826E-2</c:v>
                </c:pt>
                <c:pt idx="44">
                  <c:v>7.2365529417231733E-2</c:v>
                </c:pt>
                <c:pt idx="45">
                  <c:v>7.2709799413908136E-2</c:v>
                </c:pt>
                <c:pt idx="46">
                  <c:v>7.2927757146139818E-2</c:v>
                </c:pt>
                <c:pt idx="47">
                  <c:v>7.298234340279694E-2</c:v>
                </c:pt>
                <c:pt idx="48">
                  <c:v>7.2953923334361043E-2</c:v>
                </c:pt>
                <c:pt idx="49">
                  <c:v>7.296548151952946E-2</c:v>
                </c:pt>
                <c:pt idx="50">
                  <c:v>7.2969499153274928E-2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700576"/>
        <c:axId val="213700968"/>
      </c:lineChart>
      <c:catAx>
        <c:axId val="21370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1"/>
                  <a:t>rok</a:t>
                </a:r>
              </a:p>
            </c:rich>
          </c:tx>
          <c:layout>
            <c:manualLayout>
              <c:xMode val="edge"/>
              <c:yMode val="edge"/>
              <c:x val="0.49252668416447942"/>
              <c:y val="0.804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13700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700968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1"/>
                  <a:t>% HDP</a:t>
                </a:r>
              </a:p>
            </c:rich>
          </c:tx>
          <c:layout>
            <c:manualLayout>
              <c:xMode val="edge"/>
              <c:yMode val="edge"/>
              <c:x val="0.1"/>
              <c:y val="0.376786235053951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1370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26618547681541"/>
          <c:y val="7.0022601341498986E-2"/>
          <c:w val="0.54940113735783025"/>
          <c:h val="0.20312554680664918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9269466316709"/>
          <c:y val="4.8287037037037038E-2"/>
          <c:w val="0.86380752405949257"/>
          <c:h val="0.77834025955088948"/>
        </c:manualLayout>
      </c:layout>
      <c:lineChart>
        <c:grouping val="standard"/>
        <c:varyColors val="0"/>
        <c:ser>
          <c:idx val="1"/>
          <c:order val="0"/>
          <c:tx>
            <c:strRef>
              <c:f>'G08'!$A$4</c:f>
              <c:strCache>
                <c:ptCount val="1"/>
                <c:pt idx="0">
                  <c:v>zomreli v 2010</c:v>
                </c:pt>
              </c:strCache>
            </c:strRef>
          </c:tx>
          <c:spPr>
            <a:ln w="2222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'G08'!$B$2:$CX$2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'G08'!$B$4:$CX$4</c:f>
              <c:numCache>
                <c:formatCode>0</c:formatCode>
                <c:ptCount val="101"/>
                <c:pt idx="0">
                  <c:v>1304.75956506081</c:v>
                </c:pt>
                <c:pt idx="1">
                  <c:v>2006.6656179668701</c:v>
                </c:pt>
                <c:pt idx="2">
                  <c:v>812.57509728867603</c:v>
                </c:pt>
                <c:pt idx="3">
                  <c:v>542.87682777789405</c:v>
                </c:pt>
                <c:pt idx="4">
                  <c:v>1403.3813255202399</c:v>
                </c:pt>
                <c:pt idx="5">
                  <c:v>785.15211168831104</c:v>
                </c:pt>
                <c:pt idx="6">
                  <c:v>2011.8965525004501</c:v>
                </c:pt>
                <c:pt idx="7">
                  <c:v>463.42195356506198</c:v>
                </c:pt>
                <c:pt idx="8">
                  <c:v>1012.56401017019</c:v>
                </c:pt>
                <c:pt idx="9">
                  <c:v>821.478197752602</c:v>
                </c:pt>
                <c:pt idx="10">
                  <c:v>1650.5038819451199</c:v>
                </c:pt>
                <c:pt idx="11">
                  <c:v>1546.4447117253701</c:v>
                </c:pt>
                <c:pt idx="12">
                  <c:v>564.85781040892198</c:v>
                </c:pt>
                <c:pt idx="13">
                  <c:v>726.54236660482502</c:v>
                </c:pt>
                <c:pt idx="14">
                  <c:v>1218.7943896797599</c:v>
                </c:pt>
                <c:pt idx="15">
                  <c:v>1697.0143082515399</c:v>
                </c:pt>
                <c:pt idx="16">
                  <c:v>1911.5147942154499</c:v>
                </c:pt>
                <c:pt idx="17">
                  <c:v>2210.38493409184</c:v>
                </c:pt>
                <c:pt idx="18">
                  <c:v>462.00115715102498</c:v>
                </c:pt>
                <c:pt idx="19">
                  <c:v>367.63021536039702</c:v>
                </c:pt>
                <c:pt idx="20">
                  <c:v>398.46635067055598</c:v>
                </c:pt>
                <c:pt idx="21">
                  <c:v>585.90506708351302</c:v>
                </c:pt>
                <c:pt idx="22">
                  <c:v>437.71533152946802</c:v>
                </c:pt>
                <c:pt idx="23">
                  <c:v>356.577805903583</c:v>
                </c:pt>
                <c:pt idx="24">
                  <c:v>424.52248537951601</c:v>
                </c:pt>
                <c:pt idx="25">
                  <c:v>345.26309899002803</c:v>
                </c:pt>
                <c:pt idx="26">
                  <c:v>412.97567607767701</c:v>
                </c:pt>
                <c:pt idx="27">
                  <c:v>434.97546960861303</c:v>
                </c:pt>
                <c:pt idx="28">
                  <c:v>465.20797810866901</c:v>
                </c:pt>
                <c:pt idx="29">
                  <c:v>477.39783008274702</c:v>
                </c:pt>
                <c:pt idx="30">
                  <c:v>600.16175426806706</c:v>
                </c:pt>
                <c:pt idx="31">
                  <c:v>503.38616672715398</c:v>
                </c:pt>
                <c:pt idx="32">
                  <c:v>627.10221545248601</c:v>
                </c:pt>
                <c:pt idx="33">
                  <c:v>656.94953614692497</c:v>
                </c:pt>
                <c:pt idx="34">
                  <c:v>647.77414466843504</c:v>
                </c:pt>
                <c:pt idx="35">
                  <c:v>632.38049563943605</c:v>
                </c:pt>
                <c:pt idx="36">
                  <c:v>930.61502659582095</c:v>
                </c:pt>
                <c:pt idx="37">
                  <c:v>1131.9258545877601</c:v>
                </c:pt>
                <c:pt idx="38">
                  <c:v>1362.8599106460399</c:v>
                </c:pt>
                <c:pt idx="39">
                  <c:v>1154.6853643434499</c:v>
                </c:pt>
                <c:pt idx="40">
                  <c:v>1214.1830709040801</c:v>
                </c:pt>
                <c:pt idx="41">
                  <c:v>1069.2837896394301</c:v>
                </c:pt>
                <c:pt idx="42">
                  <c:v>1196.7974204309501</c:v>
                </c:pt>
                <c:pt idx="43">
                  <c:v>1289.9224050392399</c:v>
                </c:pt>
                <c:pt idx="44">
                  <c:v>2002.5839802181699</c:v>
                </c:pt>
                <c:pt idx="45">
                  <c:v>2434.9389782087901</c:v>
                </c:pt>
                <c:pt idx="46">
                  <c:v>2015.9690518398299</c:v>
                </c:pt>
                <c:pt idx="47">
                  <c:v>2120.5854843724101</c:v>
                </c:pt>
                <c:pt idx="48">
                  <c:v>2686.1535809480101</c:v>
                </c:pt>
                <c:pt idx="49">
                  <c:v>2600.48427711267</c:v>
                </c:pt>
                <c:pt idx="50">
                  <c:v>3135.3217109154798</c:v>
                </c:pt>
                <c:pt idx="51">
                  <c:v>3324.4183015937401</c:v>
                </c:pt>
                <c:pt idx="52">
                  <c:v>4634.4221639388297</c:v>
                </c:pt>
                <c:pt idx="53">
                  <c:v>4381.8144283045503</c:v>
                </c:pt>
                <c:pt idx="54">
                  <c:v>5724.3127151077197</c:v>
                </c:pt>
                <c:pt idx="55">
                  <c:v>6056.4799946416497</c:v>
                </c:pt>
                <c:pt idx="56">
                  <c:v>5837.7975798990901</c:v>
                </c:pt>
                <c:pt idx="57">
                  <c:v>5973.4868634555496</c:v>
                </c:pt>
                <c:pt idx="58">
                  <c:v>6397.7071560663499</c:v>
                </c:pt>
                <c:pt idx="59">
                  <c:v>7651.4310708653602</c:v>
                </c:pt>
                <c:pt idx="60">
                  <c:v>8885.2246746482597</c:v>
                </c:pt>
                <c:pt idx="61">
                  <c:v>8208.71760484269</c:v>
                </c:pt>
                <c:pt idx="62">
                  <c:v>8572.8112664725504</c:v>
                </c:pt>
                <c:pt idx="63">
                  <c:v>8681.03826477654</c:v>
                </c:pt>
                <c:pt idx="64">
                  <c:v>9396.8983535805291</c:v>
                </c:pt>
                <c:pt idx="65">
                  <c:v>10063.1061291112</c:v>
                </c:pt>
                <c:pt idx="66">
                  <c:v>10974.1622694035</c:v>
                </c:pt>
                <c:pt idx="67">
                  <c:v>9921.9039744889706</c:v>
                </c:pt>
                <c:pt idx="68">
                  <c:v>10667.1864688844</c:v>
                </c:pt>
                <c:pt idx="69">
                  <c:v>10916.928437974</c:v>
                </c:pt>
                <c:pt idx="70">
                  <c:v>9033.7024530823091</c:v>
                </c:pt>
                <c:pt idx="71">
                  <c:v>9436.7188181741203</c:v>
                </c:pt>
                <c:pt idx="72">
                  <c:v>9705.5875792494608</c:v>
                </c:pt>
                <c:pt idx="73">
                  <c:v>9388.3362452551792</c:v>
                </c:pt>
                <c:pt idx="74">
                  <c:v>8867.5442100445307</c:v>
                </c:pt>
                <c:pt idx="75">
                  <c:v>8715.2472445117291</c:v>
                </c:pt>
                <c:pt idx="76">
                  <c:v>7737.4546995391602</c:v>
                </c:pt>
                <c:pt idx="77">
                  <c:v>8284.2223758638393</c:v>
                </c:pt>
                <c:pt idx="78">
                  <c:v>7674.57702944214</c:v>
                </c:pt>
                <c:pt idx="79">
                  <c:v>7418.4803888096003</c:v>
                </c:pt>
                <c:pt idx="80">
                  <c:v>6587.1292043705298</c:v>
                </c:pt>
                <c:pt idx="81">
                  <c:v>6591.7917512187996</c:v>
                </c:pt>
                <c:pt idx="82">
                  <c:v>6430.1550462230198</c:v>
                </c:pt>
                <c:pt idx="83">
                  <c:v>5694.03009851555</c:v>
                </c:pt>
                <c:pt idx="84">
                  <c:v>5335.1850448715504</c:v>
                </c:pt>
                <c:pt idx="85">
                  <c:v>5138.6369383312203</c:v>
                </c:pt>
                <c:pt idx="86">
                  <c:v>4745.1657066832304</c:v>
                </c:pt>
                <c:pt idx="87">
                  <c:v>4908.9740006593802</c:v>
                </c:pt>
                <c:pt idx="88">
                  <c:v>4629.1156173770796</c:v>
                </c:pt>
                <c:pt idx="89">
                  <c:v>4088.7406367471399</c:v>
                </c:pt>
                <c:pt idx="90">
                  <c:v>4068.2593806135901</c:v>
                </c:pt>
                <c:pt idx="91">
                  <c:v>3953.8983265820898</c:v>
                </c:pt>
                <c:pt idx="92">
                  <c:v>2874.4527668506498</c:v>
                </c:pt>
                <c:pt idx="93">
                  <c:v>2985.5503137167598</c:v>
                </c:pt>
                <c:pt idx="94">
                  <c:v>2408.5388688908802</c:v>
                </c:pt>
                <c:pt idx="95">
                  <c:v>2461.1331741613399</c:v>
                </c:pt>
                <c:pt idx="96">
                  <c:v>3221.57562912801</c:v>
                </c:pt>
                <c:pt idx="97">
                  <c:v>1956.21792188115</c:v>
                </c:pt>
                <c:pt idx="98">
                  <c:v>1482.7539293765799</c:v>
                </c:pt>
                <c:pt idx="99">
                  <c:v>1835.8895831037601</c:v>
                </c:pt>
                <c:pt idx="100">
                  <c:v>2585.7928512079302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'G08'!$A$5</c:f>
              <c:strCache>
                <c:ptCount val="1"/>
                <c:pt idx="0">
                  <c:v>zomreli v 2011</c:v>
                </c:pt>
              </c:strCache>
            </c:strRef>
          </c:tx>
          <c:spPr>
            <a:ln w="222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'G08'!$B$2:$CX$2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'G08'!$B$5:$CX$5</c:f>
              <c:numCache>
                <c:formatCode>0</c:formatCode>
                <c:ptCount val="101"/>
                <c:pt idx="0">
                  <c:v>2668.2457281329798</c:v>
                </c:pt>
                <c:pt idx="1">
                  <c:v>1361.4168802905101</c:v>
                </c:pt>
                <c:pt idx="2">
                  <c:v>1225.6599944638699</c:v>
                </c:pt>
                <c:pt idx="3">
                  <c:v>1110.67429871996</c:v>
                </c:pt>
                <c:pt idx="4">
                  <c:v>377.56859423282498</c:v>
                </c:pt>
                <c:pt idx="5">
                  <c:v>967.61059982609902</c:v>
                </c:pt>
                <c:pt idx="6">
                  <c:v>539.46876580282503</c:v>
                </c:pt>
                <c:pt idx="7">
                  <c:v>759.23065012941197</c:v>
                </c:pt>
                <c:pt idx="8">
                  <c:v>547.69517795651302</c:v>
                </c:pt>
                <c:pt idx="9">
                  <c:v>525.00515880732496</c:v>
                </c:pt>
                <c:pt idx="10">
                  <c:v>834.47574583698497</c:v>
                </c:pt>
                <c:pt idx="11">
                  <c:v>1329.7216981894701</c:v>
                </c:pt>
                <c:pt idx="12">
                  <c:v>576.65243704811701</c:v>
                </c:pt>
                <c:pt idx="13">
                  <c:v>306.04317383151601</c:v>
                </c:pt>
                <c:pt idx="14">
                  <c:v>923.49281030080999</c:v>
                </c:pt>
                <c:pt idx="15">
                  <c:v>410.10295504495502</c:v>
                </c:pt>
                <c:pt idx="16">
                  <c:v>804.25349033437794</c:v>
                </c:pt>
                <c:pt idx="17">
                  <c:v>654.52679107426195</c:v>
                </c:pt>
                <c:pt idx="18">
                  <c:v>398.29434601017903</c:v>
                </c:pt>
                <c:pt idx="19">
                  <c:v>268.59231421385499</c:v>
                </c:pt>
                <c:pt idx="20">
                  <c:v>282.30315930795001</c:v>
                </c:pt>
                <c:pt idx="21">
                  <c:v>241.748495871579</c:v>
                </c:pt>
                <c:pt idx="22">
                  <c:v>290.28934648575699</c:v>
                </c:pt>
                <c:pt idx="23">
                  <c:v>267.50359687852</c:v>
                </c:pt>
                <c:pt idx="24">
                  <c:v>283.46876891237298</c:v>
                </c:pt>
                <c:pt idx="25">
                  <c:v>301.32354539760098</c:v>
                </c:pt>
                <c:pt idx="26">
                  <c:v>368.77756626743798</c:v>
                </c:pt>
                <c:pt idx="27">
                  <c:v>316.70305472114302</c:v>
                </c:pt>
                <c:pt idx="28">
                  <c:v>357.954152572748</c:v>
                </c:pt>
                <c:pt idx="29">
                  <c:v>368.34411693947902</c:v>
                </c:pt>
                <c:pt idx="30">
                  <c:v>347.837458272981</c:v>
                </c:pt>
                <c:pt idx="31">
                  <c:v>453.51346313142</c:v>
                </c:pt>
                <c:pt idx="32">
                  <c:v>406.98349883302097</c:v>
                </c:pt>
                <c:pt idx="33">
                  <c:v>529.15661483308395</c:v>
                </c:pt>
                <c:pt idx="34">
                  <c:v>513.88217025726101</c:v>
                </c:pt>
                <c:pt idx="35">
                  <c:v>576.99528554674896</c:v>
                </c:pt>
                <c:pt idx="36">
                  <c:v>443.356940049473</c:v>
                </c:pt>
                <c:pt idx="37">
                  <c:v>728.74403648781004</c:v>
                </c:pt>
                <c:pt idx="38">
                  <c:v>834.05055569616002</c:v>
                </c:pt>
                <c:pt idx="39">
                  <c:v>951.14274236228903</c:v>
                </c:pt>
                <c:pt idx="40">
                  <c:v>632.95435684121401</c:v>
                </c:pt>
                <c:pt idx="41">
                  <c:v>655.252974350258</c:v>
                </c:pt>
                <c:pt idx="42">
                  <c:v>1149.33964380577</c:v>
                </c:pt>
                <c:pt idx="43">
                  <c:v>943.03839746937103</c:v>
                </c:pt>
                <c:pt idx="44">
                  <c:v>1212.34997693842</c:v>
                </c:pt>
                <c:pt idx="45">
                  <c:v>1169.3369705195601</c:v>
                </c:pt>
                <c:pt idx="46">
                  <c:v>1328.8797675301701</c:v>
                </c:pt>
                <c:pt idx="47">
                  <c:v>1239.88764693556</c:v>
                </c:pt>
                <c:pt idx="48">
                  <c:v>1875.34450307169</c:v>
                </c:pt>
                <c:pt idx="49">
                  <c:v>1696.63366647156</c:v>
                </c:pt>
                <c:pt idx="50">
                  <c:v>1855.2154535500199</c:v>
                </c:pt>
                <c:pt idx="51">
                  <c:v>2374.4442630192202</c:v>
                </c:pt>
                <c:pt idx="52">
                  <c:v>2760.94087437075</c:v>
                </c:pt>
                <c:pt idx="53">
                  <c:v>2019.2972515664401</c:v>
                </c:pt>
                <c:pt idx="54">
                  <c:v>2903.5491911507502</c:v>
                </c:pt>
                <c:pt idx="55">
                  <c:v>2998.3128182332098</c:v>
                </c:pt>
                <c:pt idx="56">
                  <c:v>3871.6217444205899</c:v>
                </c:pt>
                <c:pt idx="57">
                  <c:v>3781.6647400966899</c:v>
                </c:pt>
                <c:pt idx="58">
                  <c:v>4416.2804817330498</c:v>
                </c:pt>
                <c:pt idx="59">
                  <c:v>4083.4351619374602</c:v>
                </c:pt>
                <c:pt idx="60">
                  <c:v>5036.8175926162403</c:v>
                </c:pt>
                <c:pt idx="61">
                  <c:v>5317.2749664613502</c:v>
                </c:pt>
                <c:pt idx="62">
                  <c:v>5079.3646120509702</c:v>
                </c:pt>
                <c:pt idx="63">
                  <c:v>5367.9539783887703</c:v>
                </c:pt>
                <c:pt idx="64">
                  <c:v>4493.5948336129604</c:v>
                </c:pt>
                <c:pt idx="65">
                  <c:v>4784.4768580913096</c:v>
                </c:pt>
                <c:pt idx="66">
                  <c:v>5140.5334755222502</c:v>
                </c:pt>
                <c:pt idx="67">
                  <c:v>5548.2078526212299</c:v>
                </c:pt>
                <c:pt idx="68">
                  <c:v>4756.8598265340797</c:v>
                </c:pt>
                <c:pt idx="69">
                  <c:v>4994.4648813050699</c:v>
                </c:pt>
                <c:pt idx="70">
                  <c:v>4376.9858132858099</c:v>
                </c:pt>
                <c:pt idx="71">
                  <c:v>4097.7443795571498</c:v>
                </c:pt>
                <c:pt idx="72">
                  <c:v>4302.9910586222804</c:v>
                </c:pt>
                <c:pt idx="73">
                  <c:v>3694.9864524896002</c:v>
                </c:pt>
                <c:pt idx="74">
                  <c:v>4428.7587891310504</c:v>
                </c:pt>
                <c:pt idx="75">
                  <c:v>3515.6239104879201</c:v>
                </c:pt>
                <c:pt idx="76">
                  <c:v>3484.1877868435899</c:v>
                </c:pt>
                <c:pt idx="77">
                  <c:v>3198.7052659883698</c:v>
                </c:pt>
                <c:pt idx="78">
                  <c:v>3088.1846272017201</c:v>
                </c:pt>
                <c:pt idx="79">
                  <c:v>3013.9534319577401</c:v>
                </c:pt>
                <c:pt idx="80">
                  <c:v>2440.4454513732499</c:v>
                </c:pt>
                <c:pt idx="81">
                  <c:v>2560.93467952847</c:v>
                </c:pt>
                <c:pt idx="82">
                  <c:v>2311.3151512709401</c:v>
                </c:pt>
                <c:pt idx="83">
                  <c:v>2148.4178970737198</c:v>
                </c:pt>
                <c:pt idx="84">
                  <c:v>1960.5659850059001</c:v>
                </c:pt>
                <c:pt idx="85">
                  <c:v>2139.4649088773799</c:v>
                </c:pt>
                <c:pt idx="86">
                  <c:v>1970.6967171111601</c:v>
                </c:pt>
                <c:pt idx="87">
                  <c:v>1743.32452798502</c:v>
                </c:pt>
                <c:pt idx="88">
                  <c:v>1751.06247404225</c:v>
                </c:pt>
                <c:pt idx="89">
                  <c:v>1607.52720287019</c:v>
                </c:pt>
                <c:pt idx="90">
                  <c:v>1616.68986630263</c:v>
                </c:pt>
                <c:pt idx="91">
                  <c:v>1364.8396046647799</c:v>
                </c:pt>
                <c:pt idx="92">
                  <c:v>1278.1486028178499</c:v>
                </c:pt>
                <c:pt idx="93">
                  <c:v>1318.22064219494</c:v>
                </c:pt>
                <c:pt idx="94">
                  <c:v>1015.92581318338</c:v>
                </c:pt>
                <c:pt idx="95">
                  <c:v>1156.94769846397</c:v>
                </c:pt>
                <c:pt idx="96">
                  <c:v>1027.6387999999999</c:v>
                </c:pt>
                <c:pt idx="97">
                  <c:v>833.25195170362497</c:v>
                </c:pt>
                <c:pt idx="98">
                  <c:v>849.33520008354196</c:v>
                </c:pt>
                <c:pt idx="99">
                  <c:v>1173.6895161290299</c:v>
                </c:pt>
                <c:pt idx="100">
                  <c:v>1015.78545454545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'G08'!$A$6</c:f>
              <c:strCache>
                <c:ptCount val="1"/>
                <c:pt idx="0">
                  <c:v>prežili aspoň do 2012</c:v>
                </c:pt>
              </c:strCache>
            </c:strRef>
          </c:tx>
          <c:spPr>
            <a:ln w="2222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'G08'!$B$2:$CX$2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'G08'!$B$6:$CX$6</c:f>
              <c:numCache>
                <c:formatCode>0</c:formatCode>
                <c:ptCount val="101"/>
                <c:pt idx="0">
                  <c:v>1262.2023074426299</c:v>
                </c:pt>
                <c:pt idx="1">
                  <c:v>725.39962223641896</c:v>
                </c:pt>
                <c:pt idx="2">
                  <c:v>348.61531121437298</c:v>
                </c:pt>
                <c:pt idx="3">
                  <c:v>346.29322127411899</c:v>
                </c:pt>
                <c:pt idx="4">
                  <c:v>347.90493508489999</c:v>
                </c:pt>
                <c:pt idx="5">
                  <c:v>376.26458613397801</c:v>
                </c:pt>
                <c:pt idx="6">
                  <c:v>350.75672496064402</c:v>
                </c:pt>
                <c:pt idx="7">
                  <c:v>311.71974655270401</c:v>
                </c:pt>
                <c:pt idx="8">
                  <c:v>292.16983794402898</c:v>
                </c:pt>
                <c:pt idx="9">
                  <c:v>288.56252949641203</c:v>
                </c:pt>
                <c:pt idx="10">
                  <c:v>295.87891526927501</c:v>
                </c:pt>
                <c:pt idx="11">
                  <c:v>312.29098265170597</c:v>
                </c:pt>
                <c:pt idx="12">
                  <c:v>309.357623947126</c:v>
                </c:pt>
                <c:pt idx="13">
                  <c:v>341.92564983483697</c:v>
                </c:pt>
                <c:pt idx="14">
                  <c:v>340.70366145630499</c:v>
                </c:pt>
                <c:pt idx="15">
                  <c:v>353.73538958759201</c:v>
                </c:pt>
                <c:pt idx="16">
                  <c:v>341.60618744162502</c:v>
                </c:pt>
                <c:pt idx="17">
                  <c:v>384.17347333975999</c:v>
                </c:pt>
                <c:pt idx="18">
                  <c:v>341.14370810627099</c:v>
                </c:pt>
                <c:pt idx="19">
                  <c:v>299.94281314981703</c:v>
                </c:pt>
                <c:pt idx="20">
                  <c:v>272.19094658267699</c:v>
                </c:pt>
                <c:pt idx="21">
                  <c:v>297.75924883335</c:v>
                </c:pt>
                <c:pt idx="22">
                  <c:v>297.53220383074898</c:v>
                </c:pt>
                <c:pt idx="23">
                  <c:v>303.69383006365501</c:v>
                </c:pt>
                <c:pt idx="24">
                  <c:v>315.19189875442999</c:v>
                </c:pt>
                <c:pt idx="25">
                  <c:v>331.858926444654</c:v>
                </c:pt>
                <c:pt idx="26">
                  <c:v>346.99210914953198</c:v>
                </c:pt>
                <c:pt idx="27">
                  <c:v>375.39003873857001</c:v>
                </c:pt>
                <c:pt idx="28">
                  <c:v>374.60863068250899</c:v>
                </c:pt>
                <c:pt idx="29">
                  <c:v>394.329804709651</c:v>
                </c:pt>
                <c:pt idx="30">
                  <c:v>400.89499094373798</c:v>
                </c:pt>
                <c:pt idx="31">
                  <c:v>407.196583414744</c:v>
                </c:pt>
                <c:pt idx="32">
                  <c:v>398.29069061107703</c:v>
                </c:pt>
                <c:pt idx="33">
                  <c:v>391.99739495185202</c:v>
                </c:pt>
                <c:pt idx="34">
                  <c:v>393.15968632210797</c:v>
                </c:pt>
                <c:pt idx="35">
                  <c:v>401.49243744358603</c:v>
                </c:pt>
                <c:pt idx="36">
                  <c:v>394.324909072553</c:v>
                </c:pt>
                <c:pt idx="37">
                  <c:v>390.74929442481198</c:v>
                </c:pt>
                <c:pt idx="38">
                  <c:v>393.29737792405302</c:v>
                </c:pt>
                <c:pt idx="39">
                  <c:v>402.62687509698799</c:v>
                </c:pt>
                <c:pt idx="40">
                  <c:v>416.92463190787601</c:v>
                </c:pt>
                <c:pt idx="41">
                  <c:v>423.01731675350101</c:v>
                </c:pt>
                <c:pt idx="42">
                  <c:v>427.22536828768801</c:v>
                </c:pt>
                <c:pt idx="43">
                  <c:v>448.14034949886099</c:v>
                </c:pt>
                <c:pt idx="44">
                  <c:v>472.12969321668999</c:v>
                </c:pt>
                <c:pt idx="45">
                  <c:v>476.90510571862302</c:v>
                </c:pt>
                <c:pt idx="46">
                  <c:v>490.93675598022401</c:v>
                </c:pt>
                <c:pt idx="47">
                  <c:v>525.62362446096301</c:v>
                </c:pt>
                <c:pt idx="48">
                  <c:v>541.91784158216399</c:v>
                </c:pt>
                <c:pt idx="49">
                  <c:v>572.38502992571705</c:v>
                </c:pt>
                <c:pt idx="50">
                  <c:v>603.903772209213</c:v>
                </c:pt>
                <c:pt idx="51">
                  <c:v>637.22377736339502</c:v>
                </c:pt>
                <c:pt idx="52">
                  <c:v>690.75551815290703</c:v>
                </c:pt>
                <c:pt idx="53">
                  <c:v>720.36015322163996</c:v>
                </c:pt>
                <c:pt idx="54">
                  <c:v>766.43823781006995</c:v>
                </c:pt>
                <c:pt idx="55">
                  <c:v>790.16126049038598</c:v>
                </c:pt>
                <c:pt idx="56">
                  <c:v>818.85117407554799</c:v>
                </c:pt>
                <c:pt idx="57">
                  <c:v>864.31398395811198</c:v>
                </c:pt>
                <c:pt idx="58">
                  <c:v>877.21793099107003</c:v>
                </c:pt>
                <c:pt idx="59">
                  <c:v>915.18440817350495</c:v>
                </c:pt>
                <c:pt idx="60">
                  <c:v>942.47993240252799</c:v>
                </c:pt>
                <c:pt idx="61">
                  <c:v>973.91225674987197</c:v>
                </c:pt>
                <c:pt idx="62">
                  <c:v>1010.94859438713</c:v>
                </c:pt>
                <c:pt idx="63">
                  <c:v>1084.5937202395701</c:v>
                </c:pt>
                <c:pt idx="64">
                  <c:v>1137.7046388792901</c:v>
                </c:pt>
                <c:pt idx="65">
                  <c:v>1164.6189719869799</c:v>
                </c:pt>
                <c:pt idx="66">
                  <c:v>1216.67858168724</c:v>
                </c:pt>
                <c:pt idx="67">
                  <c:v>1253.8236460087201</c:v>
                </c:pt>
                <c:pt idx="68">
                  <c:v>1254.9381121620499</c:v>
                </c:pt>
                <c:pt idx="69">
                  <c:v>1337.0348617955201</c:v>
                </c:pt>
                <c:pt idx="70">
                  <c:v>1316.0509185373701</c:v>
                </c:pt>
                <c:pt idx="71">
                  <c:v>1345.95004149849</c:v>
                </c:pt>
                <c:pt idx="72">
                  <c:v>1389.65729193728</c:v>
                </c:pt>
                <c:pt idx="73">
                  <c:v>1410.8421112988201</c:v>
                </c:pt>
                <c:pt idx="74">
                  <c:v>1406.4872240283701</c:v>
                </c:pt>
                <c:pt idx="75">
                  <c:v>1436.2389951299101</c:v>
                </c:pt>
                <c:pt idx="76">
                  <c:v>1442.6765304375299</c:v>
                </c:pt>
                <c:pt idx="77">
                  <c:v>1452.9629018759699</c:v>
                </c:pt>
                <c:pt idx="78">
                  <c:v>1402.5480337188201</c:v>
                </c:pt>
                <c:pt idx="79">
                  <c:v>1425.0868600829699</c:v>
                </c:pt>
                <c:pt idx="80">
                  <c:v>1334.0572933543001</c:v>
                </c:pt>
                <c:pt idx="81">
                  <c:v>1284.3312523081099</c:v>
                </c:pt>
                <c:pt idx="82">
                  <c:v>1264.42902078825</c:v>
                </c:pt>
                <c:pt idx="83">
                  <c:v>1242.89541604025</c:v>
                </c:pt>
                <c:pt idx="84">
                  <c:v>1188.9219987178201</c:v>
                </c:pt>
                <c:pt idx="85">
                  <c:v>1129.0924181644</c:v>
                </c:pt>
                <c:pt idx="86">
                  <c:v>1096.7046308685401</c:v>
                </c:pt>
                <c:pt idx="87">
                  <c:v>1049.05511166873</c:v>
                </c:pt>
                <c:pt idx="88">
                  <c:v>967.86650547561999</c:v>
                </c:pt>
                <c:pt idx="89">
                  <c:v>937.15294026971901</c:v>
                </c:pt>
                <c:pt idx="90">
                  <c:v>837.21485171054201</c:v>
                </c:pt>
                <c:pt idx="91">
                  <c:v>733.97955285041098</c:v>
                </c:pt>
                <c:pt idx="92">
                  <c:v>673.52751292924597</c:v>
                </c:pt>
                <c:pt idx="93">
                  <c:v>570.76040535642096</c:v>
                </c:pt>
                <c:pt idx="94">
                  <c:v>498.65276354240899</c:v>
                </c:pt>
                <c:pt idx="95">
                  <c:v>413.84754036183102</c:v>
                </c:pt>
                <c:pt idx="96">
                  <c:v>293.61456220010399</c:v>
                </c:pt>
                <c:pt idx="97">
                  <c:v>346.16229956924502</c:v>
                </c:pt>
                <c:pt idx="98">
                  <c:v>203.07776892588299</c:v>
                </c:pt>
                <c:pt idx="99">
                  <c:v>124.09515370705201</c:v>
                </c:pt>
                <c:pt idx="100">
                  <c:v>105.53288828337899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'G08'!$A$3</c:f>
              <c:strCache>
                <c:ptCount val="1"/>
                <c:pt idx="0">
                  <c:v>všetci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'G08'!$B$2:$CX$2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'G08'!$B$3:$CX$3</c:f>
              <c:numCache>
                <c:formatCode>0</c:formatCode>
                <c:ptCount val="101"/>
                <c:pt idx="0">
                  <c:v>1294.06176268381</c:v>
                </c:pt>
                <c:pt idx="1">
                  <c:v>759.60748216998297</c:v>
                </c:pt>
                <c:pt idx="2">
                  <c:v>359.489776006515</c:v>
                </c:pt>
                <c:pt idx="3">
                  <c:v>352.41135432128101</c:v>
                </c:pt>
                <c:pt idx="4">
                  <c:v>357.16480794172401</c:v>
                </c:pt>
                <c:pt idx="5">
                  <c:v>381.68187630169399</c:v>
                </c:pt>
                <c:pt idx="6">
                  <c:v>363.60489393380499</c:v>
                </c:pt>
                <c:pt idx="7">
                  <c:v>314.55217237058997</c:v>
                </c:pt>
                <c:pt idx="8">
                  <c:v>297.411726256816</c:v>
                </c:pt>
                <c:pt idx="9">
                  <c:v>292.43580482551903</c:v>
                </c:pt>
                <c:pt idx="10">
                  <c:v>302.89005297333802</c:v>
                </c:pt>
                <c:pt idx="11">
                  <c:v>321.39143033916298</c:v>
                </c:pt>
                <c:pt idx="12">
                  <c:v>311.54540349207502</c:v>
                </c:pt>
                <c:pt idx="13">
                  <c:v>343.80623558153599</c:v>
                </c:pt>
                <c:pt idx="14">
                  <c:v>346.90990476444199</c:v>
                </c:pt>
                <c:pt idx="15">
                  <c:v>359.94601209504702</c:v>
                </c:pt>
                <c:pt idx="16">
                  <c:v>351.17313033243403</c:v>
                </c:pt>
                <c:pt idx="17">
                  <c:v>394.47086602126802</c:v>
                </c:pt>
                <c:pt idx="18">
                  <c:v>342.98135660829399</c:v>
                </c:pt>
                <c:pt idx="19">
                  <c:v>300.42550084716498</c:v>
                </c:pt>
                <c:pt idx="20">
                  <c:v>276.61092996448298</c:v>
                </c:pt>
                <c:pt idx="21">
                  <c:v>307.992735266963</c:v>
                </c:pt>
                <c:pt idx="22">
                  <c:v>303.19082173433702</c:v>
                </c:pt>
                <c:pt idx="23">
                  <c:v>303.723814793364</c:v>
                </c:pt>
                <c:pt idx="24">
                  <c:v>320.14601649354398</c:v>
                </c:pt>
                <c:pt idx="25">
                  <c:v>332.23933082476401</c:v>
                </c:pt>
                <c:pt idx="26">
                  <c:v>351.05078423728202</c:v>
                </c:pt>
                <c:pt idx="27">
                  <c:v>376.90567333931301</c:v>
                </c:pt>
                <c:pt idx="28">
                  <c:v>379.025331155392</c:v>
                </c:pt>
                <c:pt idx="29">
                  <c:v>398.62438692623101</c:v>
                </c:pt>
                <c:pt idx="30">
                  <c:v>408.36575379184802</c:v>
                </c:pt>
                <c:pt idx="31">
                  <c:v>411.951486946751</c:v>
                </c:pt>
                <c:pt idx="32">
                  <c:v>406.64676999584998</c:v>
                </c:pt>
                <c:pt idx="33">
                  <c:v>402.61412168395998</c:v>
                </c:pt>
                <c:pt idx="34">
                  <c:v>402.70755198757701</c:v>
                </c:pt>
                <c:pt idx="35">
                  <c:v>410.97807319452698</c:v>
                </c:pt>
                <c:pt idx="36">
                  <c:v>406.59669221493402</c:v>
                </c:pt>
                <c:pt idx="37">
                  <c:v>413.73607772070301</c:v>
                </c:pt>
                <c:pt idx="38">
                  <c:v>421.81133814968501</c:v>
                </c:pt>
                <c:pt idx="39">
                  <c:v>426.50635439112301</c:v>
                </c:pt>
                <c:pt idx="40">
                  <c:v>436.80811089736198</c:v>
                </c:pt>
                <c:pt idx="41">
                  <c:v>440.19456754678299</c:v>
                </c:pt>
                <c:pt idx="42">
                  <c:v>455.95800651733998</c:v>
                </c:pt>
                <c:pt idx="43">
                  <c:v>474.06575469342198</c:v>
                </c:pt>
                <c:pt idx="44">
                  <c:v>516.39030613345199</c:v>
                </c:pt>
                <c:pt idx="45">
                  <c:v>530.04101324464</c:v>
                </c:pt>
                <c:pt idx="46">
                  <c:v>535.79591479761098</c:v>
                </c:pt>
                <c:pt idx="47">
                  <c:v>570.12628854806701</c:v>
                </c:pt>
                <c:pt idx="48">
                  <c:v>605.09696228859104</c:v>
                </c:pt>
                <c:pt idx="49">
                  <c:v>627.22933990150705</c:v>
                </c:pt>
                <c:pt idx="50">
                  <c:v>674.25657084471698</c:v>
                </c:pt>
                <c:pt idx="51">
                  <c:v>717.19143815426503</c:v>
                </c:pt>
                <c:pt idx="52">
                  <c:v>801.31403871179896</c:v>
                </c:pt>
                <c:pt idx="53">
                  <c:v>811.35946359296304</c:v>
                </c:pt>
                <c:pt idx="54">
                  <c:v>886.29944726474105</c:v>
                </c:pt>
                <c:pt idx="55">
                  <c:v>916.15232596636201</c:v>
                </c:pt>
                <c:pt idx="56">
                  <c:v>946.26359923125995</c:v>
                </c:pt>
                <c:pt idx="57">
                  <c:v>995.78025315081197</c:v>
                </c:pt>
                <c:pt idx="58">
                  <c:v>1013.1224279386601</c:v>
                </c:pt>
                <c:pt idx="59">
                  <c:v>1074.95316080047</c:v>
                </c:pt>
                <c:pt idx="60">
                  <c:v>1134.3244088875899</c:v>
                </c:pt>
                <c:pt idx="61">
                  <c:v>1163.65348532233</c:v>
                </c:pt>
                <c:pt idx="62">
                  <c:v>1215.8754206297101</c:v>
                </c:pt>
                <c:pt idx="63">
                  <c:v>1299.75019332136</c:v>
                </c:pt>
                <c:pt idx="64">
                  <c:v>1351.71362594883</c:v>
                </c:pt>
                <c:pt idx="65">
                  <c:v>1407.06874575697</c:v>
                </c:pt>
                <c:pt idx="66">
                  <c:v>1513.4170077101201</c:v>
                </c:pt>
                <c:pt idx="67">
                  <c:v>1539.2960709817301</c:v>
                </c:pt>
                <c:pt idx="68">
                  <c:v>1550.7682404171501</c:v>
                </c:pt>
                <c:pt idx="69">
                  <c:v>1665.89332554517</c:v>
                </c:pt>
                <c:pt idx="70">
                  <c:v>1592.84216956043</c:v>
                </c:pt>
                <c:pt idx="71">
                  <c:v>1676.3188279436499</c:v>
                </c:pt>
                <c:pt idx="72">
                  <c:v>1754.5359472641501</c:v>
                </c:pt>
                <c:pt idx="73">
                  <c:v>1776.0474015448599</c:v>
                </c:pt>
                <c:pt idx="74">
                  <c:v>1803.35276350202</c:v>
                </c:pt>
                <c:pt idx="75">
                  <c:v>1828.7837750956301</c:v>
                </c:pt>
                <c:pt idx="76">
                  <c:v>1837.136836488</c:v>
                </c:pt>
                <c:pt idx="77">
                  <c:v>1896.1613054961799</c:v>
                </c:pt>
                <c:pt idx="78">
                  <c:v>1853.5275636812601</c:v>
                </c:pt>
                <c:pt idx="79">
                  <c:v>1884.9736366142399</c:v>
                </c:pt>
                <c:pt idx="80">
                  <c:v>1770.5270265558499</c:v>
                </c:pt>
                <c:pt idx="81">
                  <c:v>1814.0615956445799</c:v>
                </c:pt>
                <c:pt idx="82">
                  <c:v>1787.41204616303</c:v>
                </c:pt>
                <c:pt idx="83">
                  <c:v>1743.44819658914</c:v>
                </c:pt>
                <c:pt idx="84">
                  <c:v>1719.87555854422</c:v>
                </c:pt>
                <c:pt idx="85">
                  <c:v>1707.15040446685</c:v>
                </c:pt>
                <c:pt idx="86">
                  <c:v>1667.9834347385499</c:v>
                </c:pt>
                <c:pt idx="87">
                  <c:v>1649.9531620330799</c:v>
                </c:pt>
                <c:pt idx="88">
                  <c:v>1636.3090658643</c:v>
                </c:pt>
                <c:pt idx="89">
                  <c:v>1538.1379309592601</c:v>
                </c:pt>
                <c:pt idx="90">
                  <c:v>1535.3999695176899</c:v>
                </c:pt>
                <c:pt idx="91">
                  <c:v>1418.1042524614099</c:v>
                </c:pt>
                <c:pt idx="92">
                  <c:v>1260.65677065502</c:v>
                </c:pt>
                <c:pt idx="93">
                  <c:v>1202.3181330564</c:v>
                </c:pt>
                <c:pt idx="94">
                  <c:v>984.41145085599805</c:v>
                </c:pt>
                <c:pt idx="95">
                  <c:v>923.30509324237903</c:v>
                </c:pt>
                <c:pt idx="96">
                  <c:v>991.40315470325595</c:v>
                </c:pt>
                <c:pt idx="97">
                  <c:v>773.68622506008501</c:v>
                </c:pt>
                <c:pt idx="98">
                  <c:v>519.44069510288705</c:v>
                </c:pt>
                <c:pt idx="99">
                  <c:v>547.56517637167894</c:v>
                </c:pt>
                <c:pt idx="100">
                  <c:v>501.683262339512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99008"/>
        <c:axId val="213701752"/>
      </c:lineChart>
      <c:catAx>
        <c:axId val="21369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b="0"/>
                  <a:t>vek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1370175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137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b="0">
                    <a:solidFill>
                      <a:sysClr val="windowText" lastClr="000000"/>
                    </a:solidFill>
                  </a:rPr>
                  <a:t>výdavky v €</a:t>
                </a:r>
              </a:p>
            </c:rich>
          </c:tx>
          <c:layout>
            <c:manualLayout>
              <c:xMode val="edge"/>
              <c:yMode val="edge"/>
              <c:x val="0.125"/>
              <c:y val="6.28623505395159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1369900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515507436570428"/>
          <c:y val="8.3911490230387867E-2"/>
          <c:w val="0.32486307961504812"/>
          <c:h val="0.25405147273257511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2773403324585"/>
          <c:y val="5.1400554097404488E-2"/>
          <c:w val="0.8647055993000875"/>
          <c:h val="0.79403105861767276"/>
        </c:manualLayout>
      </c:layout>
      <c:lineChart>
        <c:grouping val="standard"/>
        <c:varyColors val="0"/>
        <c:ser>
          <c:idx val="1"/>
          <c:order val="0"/>
          <c:tx>
            <c:strRef>
              <c:f>'G09,G10'!$BB$2</c:f>
              <c:strCache>
                <c:ptCount val="1"/>
                <c:pt idx="0">
                  <c:v>aktualizácia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'G09,G10'!$B$1:$AZ$1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'G09,G10'!$B$2:$AF$2</c:f>
              <c:numCache>
                <c:formatCode>0.00%</c:formatCode>
                <c:ptCount val="31"/>
                <c:pt idx="0">
                  <c:v>1.7319778816298607E-3</c:v>
                </c:pt>
                <c:pt idx="1">
                  <c:v>1.7649904707537647E-3</c:v>
                </c:pt>
                <c:pt idx="2">
                  <c:v>1.6965954837169978E-3</c:v>
                </c:pt>
                <c:pt idx="3">
                  <c:v>1.6213750042874757E-3</c:v>
                </c:pt>
                <c:pt idx="4">
                  <c:v>1.54282068641165E-3</c:v>
                </c:pt>
                <c:pt idx="5">
                  <c:v>1.4676153322749517E-3</c:v>
                </c:pt>
                <c:pt idx="6">
                  <c:v>1.3998352539098642E-3</c:v>
                </c:pt>
                <c:pt idx="7">
                  <c:v>1.3361430684730598E-3</c:v>
                </c:pt>
                <c:pt idx="8">
                  <c:v>1.2772049436444867E-3</c:v>
                </c:pt>
                <c:pt idx="9">
                  <c:v>1.2220991540722724E-3</c:v>
                </c:pt>
                <c:pt idx="10">
                  <c:v>1.1702222024545866E-3</c:v>
                </c:pt>
                <c:pt idx="11">
                  <c:v>1.121158480426171E-3</c:v>
                </c:pt>
                <c:pt idx="12">
                  <c:v>1.0747247511436421E-3</c:v>
                </c:pt>
                <c:pt idx="13">
                  <c:v>1.0310955040269119E-3</c:v>
                </c:pt>
                <c:pt idx="14">
                  <c:v>9.9071112479997745E-4</c:v>
                </c:pt>
                <c:pt idx="15">
                  <c:v>9.535663114322476E-4</c:v>
                </c:pt>
                <c:pt idx="16">
                  <c:v>9.1928609970195997E-4</c:v>
                </c:pt>
                <c:pt idx="17">
                  <c:v>8.8791030632736181E-4</c:v>
                </c:pt>
                <c:pt idx="18">
                  <c:v>8.5897593757811345E-4</c:v>
                </c:pt>
                <c:pt idx="19">
                  <c:v>8.3139219355916612E-4</c:v>
                </c:pt>
                <c:pt idx="20">
                  <c:v>8.0508797058139944E-4</c:v>
                </c:pt>
                <c:pt idx="21">
                  <c:v>7.8001254566450583E-4</c:v>
                </c:pt>
                <c:pt idx="22">
                  <c:v>7.5620132070400737E-4</c:v>
                </c:pt>
                <c:pt idx="23">
                  <c:v>7.3361060378718073E-4</c:v>
                </c:pt>
                <c:pt idx="24">
                  <c:v>7.1209422054433163E-4</c:v>
                </c:pt>
                <c:pt idx="25">
                  <c:v>6.9149452147504909E-4</c:v>
                </c:pt>
                <c:pt idx="26">
                  <c:v>6.7175615669623804E-4</c:v>
                </c:pt>
                <c:pt idx="27">
                  <c:v>6.5282863898148376E-4</c:v>
                </c:pt>
                <c:pt idx="28">
                  <c:v>3.6316337409048554E-4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'G09,G10'!$BB$3</c:f>
              <c:strCache>
                <c:ptCount val="1"/>
                <c:pt idx="0">
                  <c:v>správa apríl 2013</c:v>
                </c:pt>
              </c:strCache>
            </c:strRef>
          </c:tx>
          <c:spPr>
            <a:ln w="28575">
              <a:solidFill>
                <a:srgbClr val="13B5EA"/>
              </a:solidFill>
              <a:prstDash val="sysDash"/>
            </a:ln>
          </c:spPr>
          <c:marker>
            <c:symbol val="none"/>
          </c:marker>
          <c:cat>
            <c:numRef>
              <c:f>'G09,G10'!$B$1:$AZ$1</c:f>
              <c:numCache>
                <c:formatCode>General</c:formatCode>
                <c:ptCount val="5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  <c:pt idx="48">
                  <c:v>2061</c:v>
                </c:pt>
                <c:pt idx="49">
                  <c:v>2062</c:v>
                </c:pt>
                <c:pt idx="50">
                  <c:v>2063</c:v>
                </c:pt>
              </c:numCache>
            </c:numRef>
          </c:cat>
          <c:val>
            <c:numRef>
              <c:f>'G09,G10'!$B$3:$AF$3</c:f>
              <c:numCache>
                <c:formatCode>0.00%</c:formatCode>
                <c:ptCount val="31"/>
                <c:pt idx="0">
                  <c:v>1.8341118280203177E-3</c:v>
                </c:pt>
                <c:pt idx="1">
                  <c:v>1.7597199031996397E-3</c:v>
                </c:pt>
                <c:pt idx="2">
                  <c:v>1.6744217905979607E-3</c:v>
                </c:pt>
                <c:pt idx="3">
                  <c:v>1.5911002788753957E-3</c:v>
                </c:pt>
                <c:pt idx="4">
                  <c:v>1.4283008372826705E-3</c:v>
                </c:pt>
                <c:pt idx="5">
                  <c:v>1.363136070859207E-3</c:v>
                </c:pt>
                <c:pt idx="6">
                  <c:v>1.3017830084668233E-3</c:v>
                </c:pt>
                <c:pt idx="7">
                  <c:v>1.2441489189694095E-3</c:v>
                </c:pt>
                <c:pt idx="8">
                  <c:v>1.1908618735453123E-3</c:v>
                </c:pt>
                <c:pt idx="9">
                  <c:v>1.1410717437273855E-3</c:v>
                </c:pt>
                <c:pt idx="10">
                  <c:v>1.0942221607503067E-3</c:v>
                </c:pt>
                <c:pt idx="11">
                  <c:v>1.0499302706744329E-3</c:v>
                </c:pt>
                <c:pt idx="12">
                  <c:v>1.0080295543636309E-3</c:v>
                </c:pt>
                <c:pt idx="13">
                  <c:v>9.6868912303728458E-4</c:v>
                </c:pt>
                <c:pt idx="14">
                  <c:v>9.3233013802555462E-4</c:v>
                </c:pt>
                <c:pt idx="15">
                  <c:v>8.9895728583496044E-4</c:v>
                </c:pt>
                <c:pt idx="16">
                  <c:v>8.6822708386234031E-4</c:v>
                </c:pt>
                <c:pt idx="17">
                  <c:v>8.4472012475717679E-4</c:v>
                </c:pt>
                <c:pt idx="18">
                  <c:v>8.1891036569817363E-4</c:v>
                </c:pt>
                <c:pt idx="19">
                  <c:v>7.9433757193817704E-4</c:v>
                </c:pt>
                <c:pt idx="20">
                  <c:v>7.7093751616195147E-4</c:v>
                </c:pt>
                <c:pt idx="21">
                  <c:v>7.4866529251497787E-4</c:v>
                </c:pt>
                <c:pt idx="22">
                  <c:v>7.2755884369579075E-4</c:v>
                </c:pt>
                <c:pt idx="23">
                  <c:v>7.0758054956995885E-4</c:v>
                </c:pt>
                <c:pt idx="24">
                  <c:v>6.8423360685748453E-4</c:v>
                </c:pt>
                <c:pt idx="25">
                  <c:v>6.6610529765884999E-4</c:v>
                </c:pt>
                <c:pt idx="26">
                  <c:v>6.4876748313731798E-4</c:v>
                </c:pt>
                <c:pt idx="27">
                  <c:v>3.6934082041133447E-4</c:v>
                </c:pt>
                <c:pt idx="28">
                  <c:v>3.5772402840120757E-4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702536"/>
        <c:axId val="213702928"/>
      </c:lineChart>
      <c:dateAx>
        <c:axId val="21370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2928"/>
        <c:crosses val="autoZero"/>
        <c:auto val="0"/>
        <c:lblOffset val="100"/>
        <c:baseTimeUnit val="days"/>
        <c:majorUnit val="2"/>
        <c:majorTimeUnit val="days"/>
      </c:dateAx>
      <c:valAx>
        <c:axId val="213702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itchFamily="18" charset="0"/>
              </a:defRPr>
            </a:pPr>
            <a:endParaRPr lang="sk-SK"/>
          </a:p>
        </c:txPr>
        <c:crossAx val="213702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286089238845148"/>
          <c:y val="0.13387540099154271"/>
          <c:w val="0.42380577427821525"/>
          <c:h val="0.16357247010790318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 w="0"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0</xdr:rowOff>
    </xdr:from>
    <xdr:to>
      <xdr:col>0</xdr:col>
      <xdr:colOff>152400</xdr:colOff>
      <xdr:row>5</xdr:row>
      <xdr:rowOff>123825</xdr:rowOff>
    </xdr:to>
    <xdr:pic>
      <xdr:nvPicPr>
        <xdr:cNvPr id="2" name="Picture 51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</xdr:row>
      <xdr:rowOff>0</xdr:rowOff>
    </xdr:from>
    <xdr:to>
      <xdr:col>0</xdr:col>
      <xdr:colOff>171450</xdr:colOff>
      <xdr:row>5</xdr:row>
      <xdr:rowOff>123825</xdr:rowOff>
    </xdr:to>
    <xdr:pic>
      <xdr:nvPicPr>
        <xdr:cNvPr id="3" name="Picture 49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</xdr:row>
      <xdr:rowOff>0</xdr:rowOff>
    </xdr:from>
    <xdr:to>
      <xdr:col>0</xdr:col>
      <xdr:colOff>171450</xdr:colOff>
      <xdr:row>5</xdr:row>
      <xdr:rowOff>123825</xdr:rowOff>
    </xdr:to>
    <xdr:pic>
      <xdr:nvPicPr>
        <xdr:cNvPr id="4" name="Picture 48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</xdr:row>
      <xdr:rowOff>0</xdr:rowOff>
    </xdr:from>
    <xdr:to>
      <xdr:col>0</xdr:col>
      <xdr:colOff>171450</xdr:colOff>
      <xdr:row>5</xdr:row>
      <xdr:rowOff>123825</xdr:rowOff>
    </xdr:to>
    <xdr:pic>
      <xdr:nvPicPr>
        <xdr:cNvPr id="5" name="Picture 47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</xdr:row>
      <xdr:rowOff>0</xdr:rowOff>
    </xdr:from>
    <xdr:to>
      <xdr:col>0</xdr:col>
      <xdr:colOff>171450</xdr:colOff>
      <xdr:row>5</xdr:row>
      <xdr:rowOff>123825</xdr:rowOff>
    </xdr:to>
    <xdr:pic>
      <xdr:nvPicPr>
        <xdr:cNvPr id="6" name="Picture 46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</xdr:row>
      <xdr:rowOff>0</xdr:rowOff>
    </xdr:from>
    <xdr:to>
      <xdr:col>0</xdr:col>
      <xdr:colOff>171450</xdr:colOff>
      <xdr:row>6</xdr:row>
      <xdr:rowOff>123825</xdr:rowOff>
    </xdr:to>
    <xdr:pic>
      <xdr:nvPicPr>
        <xdr:cNvPr id="7" name="Picture 45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7</xdr:row>
      <xdr:rowOff>0</xdr:rowOff>
    </xdr:from>
    <xdr:to>
      <xdr:col>0</xdr:col>
      <xdr:colOff>209550</xdr:colOff>
      <xdr:row>7</xdr:row>
      <xdr:rowOff>123825</xdr:rowOff>
    </xdr:to>
    <xdr:pic>
      <xdr:nvPicPr>
        <xdr:cNvPr id="8" name="Picture 42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9</xdr:row>
      <xdr:rowOff>0</xdr:rowOff>
    </xdr:from>
    <xdr:to>
      <xdr:col>0</xdr:col>
      <xdr:colOff>209550</xdr:colOff>
      <xdr:row>9</xdr:row>
      <xdr:rowOff>123825</xdr:rowOff>
    </xdr:to>
    <xdr:pic>
      <xdr:nvPicPr>
        <xdr:cNvPr id="9" name="Picture 33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11</xdr:row>
      <xdr:rowOff>0</xdr:rowOff>
    </xdr:from>
    <xdr:to>
      <xdr:col>0</xdr:col>
      <xdr:colOff>171450</xdr:colOff>
      <xdr:row>11</xdr:row>
      <xdr:rowOff>123825</xdr:rowOff>
    </xdr:to>
    <xdr:pic>
      <xdr:nvPicPr>
        <xdr:cNvPr id="10" name="Picture 30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10</xdr:row>
      <xdr:rowOff>9525</xdr:rowOff>
    </xdr:from>
    <xdr:to>
      <xdr:col>0</xdr:col>
      <xdr:colOff>171450</xdr:colOff>
      <xdr:row>10</xdr:row>
      <xdr:rowOff>133350</xdr:rowOff>
    </xdr:to>
    <xdr:pic>
      <xdr:nvPicPr>
        <xdr:cNvPr id="11" name="Picture 3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14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171450</xdr:colOff>
      <xdr:row>9</xdr:row>
      <xdr:rowOff>123825</xdr:rowOff>
    </xdr:to>
    <xdr:pic>
      <xdr:nvPicPr>
        <xdr:cNvPr id="12" name="Picture 32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8</xdr:row>
      <xdr:rowOff>0</xdr:rowOff>
    </xdr:from>
    <xdr:to>
      <xdr:col>0</xdr:col>
      <xdr:colOff>171450</xdr:colOff>
      <xdr:row>8</xdr:row>
      <xdr:rowOff>123825</xdr:rowOff>
    </xdr:to>
    <xdr:pic>
      <xdr:nvPicPr>
        <xdr:cNvPr id="13" name="Picture 34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7</xdr:row>
      <xdr:rowOff>0</xdr:rowOff>
    </xdr:from>
    <xdr:to>
      <xdr:col>0</xdr:col>
      <xdr:colOff>171450</xdr:colOff>
      <xdr:row>7</xdr:row>
      <xdr:rowOff>123825</xdr:rowOff>
    </xdr:to>
    <xdr:pic>
      <xdr:nvPicPr>
        <xdr:cNvPr id="14" name="Picture 4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33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</xdr:row>
      <xdr:rowOff>0</xdr:rowOff>
    </xdr:from>
    <xdr:to>
      <xdr:col>0</xdr:col>
      <xdr:colOff>171450</xdr:colOff>
      <xdr:row>6</xdr:row>
      <xdr:rowOff>123825</xdr:rowOff>
    </xdr:to>
    <xdr:pic>
      <xdr:nvPicPr>
        <xdr:cNvPr id="15" name="Picture 43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19</xdr:row>
      <xdr:rowOff>0</xdr:rowOff>
    </xdr:from>
    <xdr:to>
      <xdr:col>0</xdr:col>
      <xdr:colOff>209550</xdr:colOff>
      <xdr:row>19</xdr:row>
      <xdr:rowOff>123825</xdr:rowOff>
    </xdr:to>
    <xdr:pic>
      <xdr:nvPicPr>
        <xdr:cNvPr id="16" name="Picture 7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619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0</xdr:col>
      <xdr:colOff>171450</xdr:colOff>
      <xdr:row>19</xdr:row>
      <xdr:rowOff>123825</xdr:rowOff>
    </xdr:to>
    <xdr:pic>
      <xdr:nvPicPr>
        <xdr:cNvPr id="17" name="Picture 13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19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18</xdr:row>
      <xdr:rowOff>0</xdr:rowOff>
    </xdr:from>
    <xdr:to>
      <xdr:col>0</xdr:col>
      <xdr:colOff>171450</xdr:colOff>
      <xdr:row>18</xdr:row>
      <xdr:rowOff>123825</xdr:rowOff>
    </xdr:to>
    <xdr:pic>
      <xdr:nvPicPr>
        <xdr:cNvPr id="18" name="Picture 15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429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12</xdr:row>
      <xdr:rowOff>0</xdr:rowOff>
    </xdr:from>
    <xdr:to>
      <xdr:col>0</xdr:col>
      <xdr:colOff>171450</xdr:colOff>
      <xdr:row>12</xdr:row>
      <xdr:rowOff>123825</xdr:rowOff>
    </xdr:to>
    <xdr:pic>
      <xdr:nvPicPr>
        <xdr:cNvPr id="19" name="Picture 20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86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17</xdr:row>
      <xdr:rowOff>0</xdr:rowOff>
    </xdr:from>
    <xdr:to>
      <xdr:col>0</xdr:col>
      <xdr:colOff>152400</xdr:colOff>
      <xdr:row>17</xdr:row>
      <xdr:rowOff>123825</xdr:rowOff>
    </xdr:to>
    <xdr:pic>
      <xdr:nvPicPr>
        <xdr:cNvPr id="20" name="Picture 35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238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0</xdr:col>
      <xdr:colOff>171450</xdr:colOff>
      <xdr:row>17</xdr:row>
      <xdr:rowOff>123825</xdr:rowOff>
    </xdr:to>
    <xdr:pic>
      <xdr:nvPicPr>
        <xdr:cNvPr id="21" name="Picture 36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0</xdr:col>
      <xdr:colOff>171450</xdr:colOff>
      <xdr:row>17</xdr:row>
      <xdr:rowOff>123825</xdr:rowOff>
    </xdr:to>
    <xdr:pic>
      <xdr:nvPicPr>
        <xdr:cNvPr id="22" name="Picture 37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0</xdr:col>
      <xdr:colOff>171450</xdr:colOff>
      <xdr:row>17</xdr:row>
      <xdr:rowOff>123825</xdr:rowOff>
    </xdr:to>
    <xdr:pic>
      <xdr:nvPicPr>
        <xdr:cNvPr id="23" name="Picture 38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0</xdr:col>
      <xdr:colOff>171450</xdr:colOff>
      <xdr:row>17</xdr:row>
      <xdr:rowOff>123825</xdr:rowOff>
    </xdr:to>
    <xdr:pic>
      <xdr:nvPicPr>
        <xdr:cNvPr id="24" name="Picture 39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66675</xdr:colOff>
      <xdr:row>2</xdr:row>
      <xdr:rowOff>57150</xdr:rowOff>
    </xdr:to>
    <xdr:pic>
      <xdr:nvPicPr>
        <xdr:cNvPr id="25" name="Picture 95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66675</xdr:colOff>
      <xdr:row>2</xdr:row>
      <xdr:rowOff>57150</xdr:rowOff>
    </xdr:to>
    <xdr:pic>
      <xdr:nvPicPr>
        <xdr:cNvPr id="26" name="Picture 94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66675</xdr:colOff>
      <xdr:row>2</xdr:row>
      <xdr:rowOff>57150</xdr:rowOff>
    </xdr:to>
    <xdr:pic>
      <xdr:nvPicPr>
        <xdr:cNvPr id="27" name="Picture 93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66675</xdr:colOff>
      <xdr:row>2</xdr:row>
      <xdr:rowOff>57150</xdr:rowOff>
    </xdr:to>
    <xdr:pic>
      <xdr:nvPicPr>
        <xdr:cNvPr id="28" name="Picture 9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85725</xdr:rowOff>
    </xdr:from>
    <xdr:to>
      <xdr:col>0</xdr:col>
      <xdr:colOff>66675</xdr:colOff>
      <xdr:row>2</xdr:row>
      <xdr:rowOff>133350</xdr:rowOff>
    </xdr:to>
    <xdr:pic>
      <xdr:nvPicPr>
        <xdr:cNvPr id="29" name="Picture 86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85725</xdr:rowOff>
    </xdr:from>
    <xdr:to>
      <xdr:col>0</xdr:col>
      <xdr:colOff>66675</xdr:colOff>
      <xdr:row>2</xdr:row>
      <xdr:rowOff>133350</xdr:rowOff>
    </xdr:to>
    <xdr:pic>
      <xdr:nvPicPr>
        <xdr:cNvPr id="30" name="Picture 85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85725</xdr:rowOff>
    </xdr:from>
    <xdr:to>
      <xdr:col>0</xdr:col>
      <xdr:colOff>66675</xdr:colOff>
      <xdr:row>2</xdr:row>
      <xdr:rowOff>133350</xdr:rowOff>
    </xdr:to>
    <xdr:pic>
      <xdr:nvPicPr>
        <xdr:cNvPr id="31" name="Picture 83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85725</xdr:rowOff>
    </xdr:from>
    <xdr:to>
      <xdr:col>0</xdr:col>
      <xdr:colOff>66675</xdr:colOff>
      <xdr:row>2</xdr:row>
      <xdr:rowOff>133350</xdr:rowOff>
    </xdr:to>
    <xdr:pic>
      <xdr:nvPicPr>
        <xdr:cNvPr id="32" name="Picture 77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66675</xdr:colOff>
      <xdr:row>2</xdr:row>
      <xdr:rowOff>57150</xdr:rowOff>
    </xdr:to>
    <xdr:pic>
      <xdr:nvPicPr>
        <xdr:cNvPr id="33" name="Picture 88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76200</xdr:colOff>
      <xdr:row>2</xdr:row>
      <xdr:rowOff>57150</xdr:rowOff>
    </xdr:to>
    <xdr:pic>
      <xdr:nvPicPr>
        <xdr:cNvPr id="34" name="Picture 87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85725</xdr:rowOff>
    </xdr:from>
    <xdr:to>
      <xdr:col>0</xdr:col>
      <xdr:colOff>66675</xdr:colOff>
      <xdr:row>2</xdr:row>
      <xdr:rowOff>133350</xdr:rowOff>
    </xdr:to>
    <xdr:pic>
      <xdr:nvPicPr>
        <xdr:cNvPr id="35" name="Picture 76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</xdr:row>
      <xdr:rowOff>85725</xdr:rowOff>
    </xdr:from>
    <xdr:to>
      <xdr:col>0</xdr:col>
      <xdr:colOff>76200</xdr:colOff>
      <xdr:row>2</xdr:row>
      <xdr:rowOff>133350</xdr:rowOff>
    </xdr:to>
    <xdr:pic>
      <xdr:nvPicPr>
        <xdr:cNvPr id="36" name="Picture 74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66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20</xdr:row>
      <xdr:rowOff>0</xdr:rowOff>
    </xdr:from>
    <xdr:to>
      <xdr:col>0</xdr:col>
      <xdr:colOff>171450</xdr:colOff>
      <xdr:row>20</xdr:row>
      <xdr:rowOff>123825</xdr:rowOff>
    </xdr:to>
    <xdr:pic>
      <xdr:nvPicPr>
        <xdr:cNvPr id="37" name="Picture 4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9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21</xdr:row>
      <xdr:rowOff>0</xdr:rowOff>
    </xdr:from>
    <xdr:to>
      <xdr:col>0</xdr:col>
      <xdr:colOff>171450</xdr:colOff>
      <xdr:row>21</xdr:row>
      <xdr:rowOff>123825</xdr:rowOff>
    </xdr:to>
    <xdr:pic>
      <xdr:nvPicPr>
        <xdr:cNvPr id="38" name="Picture 4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4196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8</xdr:col>
      <xdr:colOff>304800</xdr:colOff>
      <xdr:row>27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18</xdr:col>
      <xdr:colOff>304800</xdr:colOff>
      <xdr:row>27</xdr:row>
      <xdr:rowOff>76200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8</xdr:col>
      <xdr:colOff>304800</xdr:colOff>
      <xdr:row>27</xdr:row>
      <xdr:rowOff>76200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18</xdr:col>
      <xdr:colOff>304800</xdr:colOff>
      <xdr:row>27</xdr:row>
      <xdr:rowOff>76200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2676524</xdr:colOff>
      <xdr:row>5</xdr:row>
      <xdr:rowOff>9525</xdr:rowOff>
    </xdr:from>
    <xdr:to>
      <xdr:col>6</xdr:col>
      <xdr:colOff>723899</xdr:colOff>
      <xdr:row>23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9525</xdr:rowOff>
    </xdr:from>
    <xdr:to>
      <xdr:col>8</xdr:col>
      <xdr:colOff>457201</xdr:colOff>
      <xdr:row>22</xdr:row>
      <xdr:rowOff>133350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8</xdr:col>
      <xdr:colOff>304800</xdr:colOff>
      <xdr:row>27</xdr:row>
      <xdr:rowOff>76200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18</xdr:col>
      <xdr:colOff>304800</xdr:colOff>
      <xdr:row>27</xdr:row>
      <xdr:rowOff>76200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24</xdr:row>
      <xdr:rowOff>148500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304800</xdr:colOff>
      <xdr:row>23</xdr:row>
      <xdr:rowOff>147638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7</xdr:row>
      <xdr:rowOff>9525</xdr:rowOff>
    </xdr:from>
    <xdr:to>
      <xdr:col>8</xdr:col>
      <xdr:colOff>323848</xdr:colOff>
      <xdr:row>22</xdr:row>
      <xdr:rowOff>158025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123825</xdr:rowOff>
    </xdr:from>
    <xdr:to>
      <xdr:col>11</xdr:col>
      <xdr:colOff>133350</xdr:colOff>
      <xdr:row>26</xdr:row>
      <xdr:rowOff>138974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10</xdr:row>
      <xdr:rowOff>47625</xdr:rowOff>
    </xdr:from>
    <xdr:to>
      <xdr:col>9</xdr:col>
      <xdr:colOff>295275</xdr:colOff>
      <xdr:row>28</xdr:row>
      <xdr:rowOff>138975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4</xdr:row>
      <xdr:rowOff>0</xdr:rowOff>
    </xdr:from>
    <xdr:ext cx="123825" cy="123825"/>
    <xdr:pic>
      <xdr:nvPicPr>
        <xdr:cNvPr id="2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47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</xdr:row>
      <xdr:rowOff>0</xdr:rowOff>
    </xdr:from>
    <xdr:ext cx="123825" cy="123825"/>
    <xdr:pic>
      <xdr:nvPicPr>
        <xdr:cNvPr id="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038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0</xdr:rowOff>
    </xdr:from>
    <xdr:ext cx="123825" cy="123825"/>
    <xdr:pic>
      <xdr:nvPicPr>
        <xdr:cNvPr id="4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28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12</xdr:row>
      <xdr:rowOff>0</xdr:rowOff>
    </xdr:from>
    <xdr:ext cx="123825" cy="123825"/>
    <xdr:pic>
      <xdr:nvPicPr>
        <xdr:cNvPr id="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71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>
      <xdr:nvPicPr>
        <xdr:cNvPr id="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71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18</xdr:row>
      <xdr:rowOff>0</xdr:rowOff>
    </xdr:from>
    <xdr:ext cx="123825" cy="123825"/>
    <xdr:pic>
      <xdr:nvPicPr>
        <xdr:cNvPr id="7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1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18</xdr:row>
      <xdr:rowOff>0</xdr:rowOff>
    </xdr:from>
    <xdr:ext cx="123825" cy="123825"/>
    <xdr:pic>
      <xdr:nvPicPr>
        <xdr:cNvPr id="8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51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22</xdr:row>
      <xdr:rowOff>0</xdr:rowOff>
    </xdr:from>
    <xdr:ext cx="123825" cy="123825"/>
    <xdr:pic>
      <xdr:nvPicPr>
        <xdr:cNvPr id="9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276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27</xdr:row>
      <xdr:rowOff>0</xdr:rowOff>
    </xdr:from>
    <xdr:ext cx="123825" cy="123825"/>
    <xdr:pic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5229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27</xdr:row>
      <xdr:rowOff>0</xdr:rowOff>
    </xdr:from>
    <xdr:ext cx="123825" cy="123825"/>
    <xdr:pic>
      <xdr:nvPicPr>
        <xdr:cNvPr id="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229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27</xdr:row>
      <xdr:rowOff>0</xdr:rowOff>
    </xdr:from>
    <xdr:ext cx="123825" cy="123825"/>
    <xdr:pic>
      <xdr:nvPicPr>
        <xdr:cNvPr id="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229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27</xdr:row>
      <xdr:rowOff>0</xdr:rowOff>
    </xdr:from>
    <xdr:ext cx="123825" cy="123825"/>
    <xdr:pic>
      <xdr:nvPicPr>
        <xdr:cNvPr id="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229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27</xdr:row>
      <xdr:rowOff>0</xdr:rowOff>
    </xdr:from>
    <xdr:ext cx="123825" cy="123825"/>
    <xdr:pic>
      <xdr:nvPicPr>
        <xdr:cNvPr id="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229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28</xdr:row>
      <xdr:rowOff>0</xdr:rowOff>
    </xdr:from>
    <xdr:ext cx="123825" cy="123825"/>
    <xdr:pic>
      <xdr:nvPicPr>
        <xdr:cNvPr id="15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419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28</xdr:row>
      <xdr:rowOff>0</xdr:rowOff>
    </xdr:from>
    <xdr:ext cx="123825" cy="123825"/>
    <xdr:pic>
      <xdr:nvPicPr>
        <xdr:cNvPr id="1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419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29</xdr:row>
      <xdr:rowOff>0</xdr:rowOff>
    </xdr:from>
    <xdr:ext cx="123825" cy="123825"/>
    <xdr:pic>
      <xdr:nvPicPr>
        <xdr:cNvPr id="17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5610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29</xdr:row>
      <xdr:rowOff>0</xdr:rowOff>
    </xdr:from>
    <xdr:ext cx="123825" cy="123825"/>
    <xdr:pic>
      <xdr:nvPicPr>
        <xdr:cNvPr id="1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5610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32</xdr:row>
      <xdr:rowOff>0</xdr:rowOff>
    </xdr:from>
    <xdr:ext cx="123825" cy="123825"/>
    <xdr:pic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181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32</xdr:row>
      <xdr:rowOff>0</xdr:rowOff>
    </xdr:from>
    <xdr:ext cx="123825" cy="123825"/>
    <xdr:pic>
      <xdr:nvPicPr>
        <xdr:cNvPr id="20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181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33</xdr:row>
      <xdr:rowOff>0</xdr:rowOff>
    </xdr:from>
    <xdr:ext cx="123825" cy="123825"/>
    <xdr:pic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37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37</xdr:row>
      <xdr:rowOff>0</xdr:rowOff>
    </xdr:from>
    <xdr:ext cx="123825" cy="123825"/>
    <xdr:pic>
      <xdr:nvPicPr>
        <xdr:cNvPr id="22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134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37</xdr:row>
      <xdr:rowOff>0</xdr:rowOff>
    </xdr:from>
    <xdr:ext cx="123825" cy="123825"/>
    <xdr:pic>
      <xdr:nvPicPr>
        <xdr:cNvPr id="2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134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28575</xdr:colOff>
      <xdr:row>38</xdr:row>
      <xdr:rowOff>0</xdr:rowOff>
    </xdr:from>
    <xdr:ext cx="123825" cy="123825"/>
    <xdr:pic>
      <xdr:nvPicPr>
        <xdr:cNvPr id="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32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38</xdr:row>
      <xdr:rowOff>0</xdr:rowOff>
    </xdr:from>
    <xdr:ext cx="123825" cy="123825"/>
    <xdr:pic>
      <xdr:nvPicPr>
        <xdr:cNvPr id="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32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38</xdr:row>
      <xdr:rowOff>0</xdr:rowOff>
    </xdr:from>
    <xdr:ext cx="123825" cy="123825"/>
    <xdr:pic>
      <xdr:nvPicPr>
        <xdr:cNvPr id="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32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38</xdr:row>
      <xdr:rowOff>0</xdr:rowOff>
    </xdr:from>
    <xdr:ext cx="123825" cy="123825"/>
    <xdr:pic>
      <xdr:nvPicPr>
        <xdr:cNvPr id="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32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38</xdr:row>
      <xdr:rowOff>0</xdr:rowOff>
    </xdr:from>
    <xdr:ext cx="123825" cy="123825"/>
    <xdr:pic>
      <xdr:nvPicPr>
        <xdr:cNvPr id="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324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40</xdr:row>
      <xdr:rowOff>0</xdr:rowOff>
    </xdr:from>
    <xdr:ext cx="123825" cy="123825"/>
    <xdr:pic>
      <xdr:nvPicPr>
        <xdr:cNvPr id="29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7057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49</xdr:row>
      <xdr:rowOff>0</xdr:rowOff>
    </xdr:from>
    <xdr:ext cx="123825" cy="123825"/>
    <xdr:pic>
      <xdr:nvPicPr>
        <xdr:cNvPr id="3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420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51</xdr:row>
      <xdr:rowOff>0</xdr:rowOff>
    </xdr:from>
    <xdr:ext cx="123825" cy="123825"/>
    <xdr:pic>
      <xdr:nvPicPr>
        <xdr:cNvPr id="3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80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9525</xdr:rowOff>
    </xdr:from>
    <xdr:ext cx="123825" cy="123825"/>
    <xdr:pic>
      <xdr:nvPicPr>
        <xdr:cNvPr id="32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</xdr:row>
      <xdr:rowOff>0</xdr:rowOff>
    </xdr:from>
    <xdr:ext cx="123825" cy="123825"/>
    <xdr:pic>
      <xdr:nvPicPr>
        <xdr:cNvPr id="3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038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0.95279</cdr:x>
      <cdr:y>0.13514</cdr:y>
    </cdr:from>
    <cdr:to>
      <cdr:x>0.97709</cdr:x>
      <cdr:y>0.19783</cdr:y>
    </cdr:to>
    <cdr:cxnSp macro="">
      <cdr:nvCxnSpPr>
        <cdr:cNvPr id="7" name="Curved Connector 6"/>
        <cdr:cNvCxnSpPr/>
      </cdr:nvCxnSpPr>
      <cdr:spPr>
        <a:xfrm xmlns:a="http://schemas.openxmlformats.org/drawingml/2006/main" rot="16200000" flipV="1">
          <a:off x="4317498" y="444896"/>
          <a:ext cx="188446" cy="111100"/>
        </a:xfrm>
        <a:prstGeom xmlns:a="http://schemas.openxmlformats.org/drawingml/2006/main" prst="curvedConnector3">
          <a:avLst>
            <a:gd name="adj1" fmla="val 75424"/>
          </a:avLst>
        </a:prstGeom>
        <a:ln xmlns:a="http://schemas.openxmlformats.org/drawingml/2006/main"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0.17153</cdr:x>
      <cdr:y>0.04888</cdr:y>
    </cdr:from>
    <cdr:to>
      <cdr:x>0.19583</cdr:x>
      <cdr:y>0.11157</cdr:y>
    </cdr:to>
    <cdr:cxnSp macro="">
      <cdr:nvCxnSpPr>
        <cdr:cNvPr id="12" name="Curved Connector 11"/>
        <cdr:cNvCxnSpPr/>
      </cdr:nvCxnSpPr>
      <cdr:spPr>
        <a:xfrm xmlns:a="http://schemas.openxmlformats.org/drawingml/2006/main" rot="16200000" flipV="1">
          <a:off x="746123" y="184152"/>
          <a:ext cx="187325" cy="111122"/>
        </a:xfrm>
        <a:prstGeom xmlns:a="http://schemas.openxmlformats.org/drawingml/2006/main" prst="curvedConnector3">
          <a:avLst>
            <a:gd name="adj1" fmla="val 75424"/>
          </a:avLst>
        </a:prstGeom>
        <a:ln xmlns:a="http://schemas.openxmlformats.org/drawingml/2006/main"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0.60417</cdr:x>
      <cdr:y>0.22068</cdr:y>
    </cdr:from>
    <cdr:to>
      <cdr:x>0.88959</cdr:x>
      <cdr:y>0.30994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2762265" y="663362"/>
          <a:ext cx="1304940" cy="26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100">
              <a:latin typeface="Constantia" panose="02030602050306030303" pitchFamily="18" charset="0"/>
            </a:rPr>
            <a:t>Základný scenár</a:t>
          </a:r>
          <a:endParaRPr lang="en-GB" sz="1100">
            <a:latin typeface="Constantia" panose="02030602050306030303" pitchFamily="18" charset="0"/>
          </a:endParaRPr>
        </a:p>
      </cdr:txBody>
    </cdr:sp>
  </cdr:relSizeAnchor>
  <cdr:relSizeAnchor xmlns:cdr="http://schemas.openxmlformats.org/drawingml/2006/chartDrawing">
    <cdr:from>
      <cdr:x>0.55278</cdr:x>
      <cdr:y>0.52433</cdr:y>
    </cdr:from>
    <cdr:to>
      <cdr:x>0.81875</cdr:x>
      <cdr:y>0.5957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2527295" y="1576150"/>
          <a:ext cx="1216015" cy="214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solidFill>
                <a:srgbClr val="13B5EA"/>
              </a:solidFill>
              <a:latin typeface="Constantia" panose="02030602050306030303" pitchFamily="18" charset="0"/>
            </a:rPr>
            <a:t>Základný scenár</a:t>
          </a:r>
          <a:endParaRPr lang="en-GB" sz="1100">
            <a:solidFill>
              <a:srgbClr val="13B5EA"/>
            </a:solidFill>
            <a:latin typeface="Constantia" panose="02030602050306030303" pitchFamily="18" charset="0"/>
          </a:endParaRPr>
        </a:p>
      </cdr:txBody>
    </cdr:sp>
  </cdr:relSizeAnchor>
  <cdr:relSizeAnchor xmlns:cdr="http://schemas.openxmlformats.org/drawingml/2006/chartDrawing">
    <cdr:from>
      <cdr:x>0.19653</cdr:x>
      <cdr:y>0.02975</cdr:y>
    </cdr:from>
    <cdr:to>
      <cdr:x>0.69583</cdr:x>
      <cdr:y>0.11476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898525" y="88900"/>
          <a:ext cx="2282825" cy="254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latin typeface="Constantia" panose="02030602050306030303" pitchFamily="18" charset="0"/>
            </a:rPr>
            <a:t>posun od silného k slabému </a:t>
          </a:r>
          <a:r>
            <a:rPr lang="sk-SK" sz="1100" baseline="0">
              <a:latin typeface="Constantia" panose="02030602050306030303" pitchFamily="18" charset="0"/>
            </a:rPr>
            <a:t>efektu deficitu na úspory</a:t>
          </a:r>
          <a:endParaRPr lang="en-GB" sz="1100">
            <a:latin typeface="Constantia" panose="02030602050306030303" pitchFamily="18" charset="0"/>
          </a:endParaRPr>
        </a:p>
      </cdr:txBody>
    </cdr:sp>
  </cdr:relSizeAnchor>
  <cdr:relSizeAnchor xmlns:cdr="http://schemas.openxmlformats.org/drawingml/2006/chartDrawing">
    <cdr:from>
      <cdr:x>0.90833</cdr:x>
      <cdr:y>0.55135</cdr:y>
    </cdr:from>
    <cdr:to>
      <cdr:x>0.95</cdr:x>
      <cdr:y>0.61472</cdr:y>
    </cdr:to>
    <cdr:cxnSp macro="">
      <cdr:nvCxnSpPr>
        <cdr:cNvPr id="10" name="Curved Connector 9"/>
        <cdr:cNvCxnSpPr/>
      </cdr:nvCxnSpPr>
      <cdr:spPr>
        <a:xfrm xmlns:a="http://schemas.openxmlformats.org/drawingml/2006/main" rot="10800000" flipV="1">
          <a:off x="4152901" y="1657351"/>
          <a:ext cx="190503" cy="190502"/>
        </a:xfrm>
        <a:prstGeom xmlns:a="http://schemas.openxmlformats.org/drawingml/2006/main" prst="curvedConnector3">
          <a:avLst>
            <a:gd name="adj1" fmla="val -4999"/>
          </a:avLst>
        </a:prstGeom>
        <a:ln xmlns:a="http://schemas.openxmlformats.org/drawingml/2006/main"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85725</xdr:rowOff>
    </xdr:from>
    <xdr:to>
      <xdr:col>11</xdr:col>
      <xdr:colOff>533400</xdr:colOff>
      <xdr:row>35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2228850</xdr:colOff>
      <xdr:row>9</xdr:row>
      <xdr:rowOff>123825</xdr:rowOff>
    </xdr:from>
    <xdr:to>
      <xdr:col>8</xdr:col>
      <xdr:colOff>19050</xdr:colOff>
      <xdr:row>25</xdr:row>
      <xdr:rowOff>81825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2228850</xdr:colOff>
      <xdr:row>9</xdr:row>
      <xdr:rowOff>123825</xdr:rowOff>
    </xdr:from>
    <xdr:to>
      <xdr:col>8</xdr:col>
      <xdr:colOff>19050</xdr:colOff>
      <xdr:row>25</xdr:row>
      <xdr:rowOff>81825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228000</xdr:colOff>
      <xdr:row>15</xdr:row>
      <xdr:rowOff>37050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247650</xdr:colOff>
      <xdr:row>3</xdr:row>
      <xdr:rowOff>42862</xdr:rowOff>
    </xdr:from>
    <xdr:to>
      <xdr:col>11</xdr:col>
      <xdr:colOff>123225</xdr:colOff>
      <xdr:row>17</xdr:row>
      <xdr:rowOff>79912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416858</xdr:colOff>
      <xdr:row>22</xdr:row>
      <xdr:rowOff>81244</xdr:rowOff>
    </xdr:from>
    <xdr:to>
      <xdr:col>7</xdr:col>
      <xdr:colOff>246917</xdr:colOff>
      <xdr:row>37</xdr:row>
      <xdr:rowOff>68008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414618</xdr:colOff>
      <xdr:row>7</xdr:row>
      <xdr:rowOff>97491</xdr:rowOff>
    </xdr:from>
    <xdr:to>
      <xdr:col>13</xdr:col>
      <xdr:colOff>244676</xdr:colOff>
      <xdr:row>22</xdr:row>
      <xdr:rowOff>84256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415737</xdr:colOff>
      <xdr:row>7</xdr:row>
      <xdr:rowOff>66677</xdr:rowOff>
    </xdr:from>
    <xdr:to>
      <xdr:col>7</xdr:col>
      <xdr:colOff>245796</xdr:colOff>
      <xdr:row>22</xdr:row>
      <xdr:rowOff>53442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485215</xdr:colOff>
      <xdr:row>22</xdr:row>
      <xdr:rowOff>145677</xdr:rowOff>
    </xdr:from>
    <xdr:to>
      <xdr:col>13</xdr:col>
      <xdr:colOff>315273</xdr:colOff>
      <xdr:row>37</xdr:row>
      <xdr:rowOff>132441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16</xdr:row>
      <xdr:rowOff>19050</xdr:rowOff>
    </xdr:to>
    <xdr:graphicFrame macro="">
      <xdr:nvGraphicFramePr>
        <xdr:cNvPr id="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0</xdr:colOff>
      <xdr:row>1</xdr:row>
      <xdr:rowOff>0</xdr:rowOff>
    </xdr:from>
    <xdr:to>
      <xdr:col>12</xdr:col>
      <xdr:colOff>85725</xdr:colOff>
      <xdr:row>16</xdr:row>
      <xdr:rowOff>19050</xdr:rowOff>
    </xdr:to>
    <xdr:graphicFrame macro="">
      <xdr:nvGraphicFramePr>
        <xdr:cNvPr id="7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6</xdr:row>
      <xdr:rowOff>142875</xdr:rowOff>
    </xdr:from>
    <xdr:to>
      <xdr:col>2</xdr:col>
      <xdr:colOff>356175</xdr:colOff>
      <xdr:row>21</xdr:row>
      <xdr:rowOff>18000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7</xdr:col>
      <xdr:colOff>137100</xdr:colOff>
      <xdr:row>21</xdr:row>
      <xdr:rowOff>37050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28575</xdr:rowOff>
    </xdr:from>
    <xdr:to>
      <xdr:col>8</xdr:col>
      <xdr:colOff>266700</xdr:colOff>
      <xdr:row>24</xdr:row>
      <xdr:rowOff>28576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114300</xdr:rowOff>
    </xdr:from>
    <xdr:to>
      <xdr:col>8</xdr:col>
      <xdr:colOff>324450</xdr:colOff>
      <xdr:row>24</xdr:row>
      <xdr:rowOff>115650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229200</xdr:colOff>
      <xdr:row>19</xdr:row>
      <xdr:rowOff>1350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438775" y="323850"/>
    <xdr:ext cx="4496400" cy="2916000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9</xdr:row>
      <xdr:rowOff>142875</xdr:rowOff>
    </xdr:from>
    <xdr:to>
      <xdr:col>12</xdr:col>
      <xdr:colOff>371475</xdr:colOff>
      <xdr:row>26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12</xdr:row>
      <xdr:rowOff>119062</xdr:rowOff>
    </xdr:from>
    <xdr:to>
      <xdr:col>7</xdr:col>
      <xdr:colOff>590550</xdr:colOff>
      <xdr:row>27</xdr:row>
      <xdr:rowOff>4762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selection sqref="A1:D1"/>
    </sheetView>
  </sheetViews>
  <sheetFormatPr defaultRowHeight="15" x14ac:dyDescent="0.25"/>
  <cols>
    <col min="1" max="1" width="19.5703125" customWidth="1"/>
    <col min="2" max="2" width="24.42578125" customWidth="1"/>
    <col min="3" max="3" width="27.85546875" customWidth="1"/>
    <col min="4" max="4" width="13.42578125" bestFit="1" customWidth="1"/>
  </cols>
  <sheetData>
    <row r="1" spans="1:6" x14ac:dyDescent="0.25">
      <c r="A1" s="630" t="s">
        <v>710</v>
      </c>
      <c r="B1" s="630"/>
      <c r="C1" s="630"/>
      <c r="D1" s="630"/>
    </row>
    <row r="2" spans="1:6" x14ac:dyDescent="0.25">
      <c r="A2" s="529" t="s">
        <v>711</v>
      </c>
      <c r="B2" s="529" t="s">
        <v>712</v>
      </c>
      <c r="C2" s="529" t="s">
        <v>713</v>
      </c>
      <c r="D2" s="529" t="s">
        <v>714</v>
      </c>
    </row>
    <row r="3" spans="1:6" x14ac:dyDescent="0.25">
      <c r="A3" s="625">
        <v>41260</v>
      </c>
      <c r="B3" s="627">
        <v>50</v>
      </c>
      <c r="C3" s="530" t="s">
        <v>715</v>
      </c>
      <c r="D3" s="530" t="s">
        <v>717</v>
      </c>
      <c r="F3">
        <v>50</v>
      </c>
    </row>
    <row r="4" spans="1:6" ht="23.25" customHeight="1" thickBot="1" x14ac:dyDescent="0.3">
      <c r="A4" s="626"/>
      <c r="B4" s="628"/>
      <c r="C4" s="531" t="s">
        <v>716</v>
      </c>
      <c r="D4" s="531" t="s">
        <v>717</v>
      </c>
    </row>
    <row r="5" spans="1:6" x14ac:dyDescent="0.25">
      <c r="A5" s="629">
        <v>41394</v>
      </c>
      <c r="B5" s="530" t="s">
        <v>718</v>
      </c>
      <c r="C5" s="530" t="s">
        <v>720</v>
      </c>
      <c r="D5" s="530" t="s">
        <v>717</v>
      </c>
    </row>
    <row r="6" spans="1:6" x14ac:dyDescent="0.25">
      <c r="A6" s="625"/>
      <c r="B6" s="530" t="s">
        <v>719</v>
      </c>
      <c r="C6" s="530" t="s">
        <v>721</v>
      </c>
      <c r="D6" s="530" t="s">
        <v>723</v>
      </c>
    </row>
    <row r="7" spans="1:6" ht="15.75" thickBot="1" x14ac:dyDescent="0.3">
      <c r="A7" s="626"/>
      <c r="B7" s="532"/>
      <c r="C7" s="531" t="s">
        <v>722</v>
      </c>
      <c r="D7" s="531" t="s">
        <v>723</v>
      </c>
    </row>
    <row r="8" spans="1:6" x14ac:dyDescent="0.25">
      <c r="A8" s="629">
        <v>41757</v>
      </c>
      <c r="B8" s="530" t="s">
        <v>718</v>
      </c>
      <c r="C8" s="530" t="s">
        <v>724</v>
      </c>
      <c r="D8" s="530" t="s">
        <v>726</v>
      </c>
    </row>
    <row r="9" spans="1:6" ht="15.75" thickBot="1" x14ac:dyDescent="0.3">
      <c r="A9" s="626"/>
      <c r="B9" s="531" t="s">
        <v>719</v>
      </c>
      <c r="C9" s="531" t="s">
        <v>725</v>
      </c>
      <c r="D9" s="531" t="s">
        <v>727</v>
      </c>
    </row>
    <row r="10" spans="1:6" x14ac:dyDescent="0.25">
      <c r="D10" s="533" t="s">
        <v>10</v>
      </c>
    </row>
  </sheetData>
  <mergeCells count="5">
    <mergeCell ref="A3:A4"/>
    <mergeCell ref="B3:B4"/>
    <mergeCell ref="A5:A7"/>
    <mergeCell ref="A8:A9"/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sqref="A1:H1"/>
    </sheetView>
  </sheetViews>
  <sheetFormatPr defaultRowHeight="15" x14ac:dyDescent="0.25"/>
  <cols>
    <col min="1" max="1" width="34.42578125" style="444" customWidth="1"/>
    <col min="2" max="16384" width="9.140625" style="444"/>
  </cols>
  <sheetData>
    <row r="1" spans="1:8" x14ac:dyDescent="0.25">
      <c r="A1" s="649" t="s">
        <v>567</v>
      </c>
      <c r="B1" s="649"/>
      <c r="C1" s="649"/>
      <c r="D1" s="649"/>
      <c r="E1" s="649"/>
      <c r="F1" s="649"/>
      <c r="G1" s="649"/>
      <c r="H1" s="649"/>
    </row>
    <row r="2" spans="1:8" x14ac:dyDescent="0.25">
      <c r="A2" s="445"/>
      <c r="B2" s="446">
        <v>2013</v>
      </c>
      <c r="C2" s="447">
        <v>2013</v>
      </c>
      <c r="D2" s="448">
        <v>2013</v>
      </c>
      <c r="E2" s="446">
        <v>2014</v>
      </c>
      <c r="F2" s="446">
        <v>2015</v>
      </c>
      <c r="G2" s="446">
        <v>2016</v>
      </c>
      <c r="H2" s="446">
        <v>2017</v>
      </c>
    </row>
    <row r="3" spans="1:8" x14ac:dyDescent="0.25">
      <c r="A3" s="449"/>
      <c r="B3" s="446" t="s">
        <v>568</v>
      </c>
      <c r="C3" s="447" t="s">
        <v>569</v>
      </c>
      <c r="D3" s="448" t="s">
        <v>570</v>
      </c>
      <c r="E3" s="446" t="s">
        <v>571</v>
      </c>
      <c r="F3" s="446" t="s">
        <v>571</v>
      </c>
      <c r="G3" s="446" t="s">
        <v>571</v>
      </c>
      <c r="H3" s="446" t="s">
        <v>571</v>
      </c>
    </row>
    <row r="4" spans="1:8" x14ac:dyDescent="0.25">
      <c r="A4" s="450" t="s">
        <v>572</v>
      </c>
      <c r="B4" s="451">
        <f>B5+B6+B7+B9</f>
        <v>35.933414508120251</v>
      </c>
      <c r="C4" s="451">
        <f t="shared" ref="C4:H4" si="0">C5+C6+C7+C9</f>
        <v>-0.79263553090018846</v>
      </c>
      <c r="D4" s="452">
        <f t="shared" si="0"/>
        <v>35.140778977220066</v>
      </c>
      <c r="E4" s="451">
        <f t="shared" si="0"/>
        <v>35.395264562182568</v>
      </c>
      <c r="F4" s="451">
        <f t="shared" si="0"/>
        <v>34.377933478611062</v>
      </c>
      <c r="G4" s="451">
        <f t="shared" si="0"/>
        <v>33.446448489809562</v>
      </c>
      <c r="H4" s="451">
        <f t="shared" si="0"/>
        <v>33.214652575502733</v>
      </c>
    </row>
    <row r="5" spans="1:8" x14ac:dyDescent="0.25">
      <c r="A5" s="453" t="s">
        <v>21</v>
      </c>
      <c r="B5" s="454">
        <v>16.270656238843657</v>
      </c>
      <c r="C5" s="454">
        <v>-0.33265395347262261</v>
      </c>
      <c r="D5" s="455">
        <v>15.938002285371033</v>
      </c>
      <c r="E5" s="454">
        <v>16.007876983817006</v>
      </c>
      <c r="F5" s="454">
        <v>15.440668944586275</v>
      </c>
      <c r="G5" s="454">
        <v>15.266132458507752</v>
      </c>
      <c r="H5" s="454">
        <v>15.005170231564946</v>
      </c>
    </row>
    <row r="6" spans="1:8" x14ac:dyDescent="0.25">
      <c r="A6" s="453" t="s">
        <v>573</v>
      </c>
      <c r="B6" s="454">
        <v>13.765203396184191</v>
      </c>
      <c r="C6" s="454">
        <v>0</v>
      </c>
      <c r="D6" s="455">
        <v>13.765203396184191</v>
      </c>
      <c r="E6" s="454">
        <v>13.629282250229659</v>
      </c>
      <c r="F6" s="454">
        <v>13.546253744735433</v>
      </c>
      <c r="G6" s="454">
        <v>13.454337493836295</v>
      </c>
      <c r="H6" s="454">
        <v>13.39012696708167</v>
      </c>
    </row>
    <row r="7" spans="1:8" x14ac:dyDescent="0.25">
      <c r="A7" s="453" t="s">
        <v>27</v>
      </c>
      <c r="B7" s="454">
        <v>2.7919300825015179</v>
      </c>
      <c r="C7" s="454">
        <v>-1.7042360756457871E-2</v>
      </c>
      <c r="D7" s="455">
        <v>2.7748877217450598</v>
      </c>
      <c r="E7" s="454">
        <v>2.6955244284048363</v>
      </c>
      <c r="F7" s="454">
        <v>2.6160079722385374</v>
      </c>
      <c r="G7" s="454">
        <v>2.5390208600542929</v>
      </c>
      <c r="H7" s="454">
        <v>2.4774776720387859</v>
      </c>
    </row>
    <row r="8" spans="1:8" x14ac:dyDescent="0.25">
      <c r="A8" s="453" t="s">
        <v>574</v>
      </c>
      <c r="B8" s="454">
        <v>0.91797562027357849</v>
      </c>
      <c r="C8" s="454">
        <v>-1.7042360756457389E-2</v>
      </c>
      <c r="D8" s="455">
        <v>0.90093325951712111</v>
      </c>
      <c r="E8" s="454">
        <v>0.87902521003787049</v>
      </c>
      <c r="F8" s="454">
        <v>0.86866042176220171</v>
      </c>
      <c r="G8" s="454">
        <v>0.87482527431157808</v>
      </c>
      <c r="H8" s="454">
        <v>0.89194284022279879</v>
      </c>
    </row>
    <row r="9" spans="1:8" x14ac:dyDescent="0.25">
      <c r="A9" s="453" t="s">
        <v>26</v>
      </c>
      <c r="B9" s="454">
        <v>3.1056247905908894</v>
      </c>
      <c r="C9" s="454">
        <v>-0.44293921667110797</v>
      </c>
      <c r="D9" s="455">
        <v>2.6626855739197817</v>
      </c>
      <c r="E9" s="454">
        <v>3.0625808997310697</v>
      </c>
      <c r="F9" s="454">
        <v>2.7750028170508161</v>
      </c>
      <c r="G9" s="454">
        <v>2.1869576774112249</v>
      </c>
      <c r="H9" s="454">
        <v>2.3418777048173314</v>
      </c>
    </row>
    <row r="10" spans="1:8" x14ac:dyDescent="0.25">
      <c r="A10" s="453" t="s">
        <v>575</v>
      </c>
      <c r="B10" s="454">
        <v>1.1911796019181986</v>
      </c>
      <c r="C10" s="454">
        <v>0</v>
      </c>
      <c r="D10" s="455">
        <v>1.1911796019181986</v>
      </c>
      <c r="E10" s="454">
        <v>1.4707561945871626</v>
      </c>
      <c r="F10" s="454">
        <v>1.4242960297377523</v>
      </c>
      <c r="G10" s="454">
        <v>0.87093792464076425</v>
      </c>
      <c r="H10" s="454">
        <v>1.1166181628079044</v>
      </c>
    </row>
    <row r="11" spans="1:8" x14ac:dyDescent="0.25">
      <c r="A11" s="450" t="s">
        <v>576</v>
      </c>
      <c r="B11" s="451">
        <f>SUM(B12:B19)</f>
        <v>38.698372759868903</v>
      </c>
      <c r="C11" s="451">
        <f t="shared" ref="C11:H11" si="1">SUM(C12:C19)</f>
        <v>-4.2597585840133033E-2</v>
      </c>
      <c r="D11" s="452">
        <f t="shared" si="1"/>
        <v>38.655775174028776</v>
      </c>
      <c r="E11" s="451">
        <f t="shared" si="1"/>
        <v>38.563035849556449</v>
      </c>
      <c r="F11" s="451">
        <f t="shared" si="1"/>
        <v>38.188021668743112</v>
      </c>
      <c r="G11" s="451">
        <f t="shared" si="1"/>
        <v>37.086794520840058</v>
      </c>
      <c r="H11" s="451">
        <f t="shared" si="1"/>
        <v>37.119618481963968</v>
      </c>
    </row>
    <row r="12" spans="1:8" x14ac:dyDescent="0.25">
      <c r="A12" s="453" t="s">
        <v>577</v>
      </c>
      <c r="B12" s="454">
        <v>7.6065334458428566</v>
      </c>
      <c r="C12" s="454">
        <v>-8.2612545463785769E-14</v>
      </c>
      <c r="D12" s="455">
        <v>7.6065334458427731</v>
      </c>
      <c r="E12" s="454">
        <v>7.6171382643651739</v>
      </c>
      <c r="F12" s="454">
        <v>7.5608307180324825</v>
      </c>
      <c r="G12" s="454">
        <v>7.4278318482856038</v>
      </c>
      <c r="H12" s="454">
        <v>7.3973887582581455</v>
      </c>
    </row>
    <row r="13" spans="1:8" x14ac:dyDescent="0.25">
      <c r="A13" s="453" t="s">
        <v>578</v>
      </c>
      <c r="B13" s="454">
        <v>4.6007274942973186</v>
      </c>
      <c r="C13" s="454">
        <v>-1.2908210228716527E-14</v>
      </c>
      <c r="D13" s="455">
        <v>4.6007274942973062</v>
      </c>
      <c r="E13" s="454">
        <v>4.5258569702784204</v>
      </c>
      <c r="F13" s="454">
        <v>4.414544863973429</v>
      </c>
      <c r="G13" s="454">
        <v>4.2005452528846696</v>
      </c>
      <c r="H13" s="454">
        <v>4.1142151885281999</v>
      </c>
    </row>
    <row r="14" spans="1:8" x14ac:dyDescent="0.25">
      <c r="A14" s="453" t="s">
        <v>579</v>
      </c>
      <c r="B14" s="454">
        <v>1.1254450257000355</v>
      </c>
      <c r="C14" s="454">
        <v>0</v>
      </c>
      <c r="D14" s="455">
        <v>1.1254450257000355</v>
      </c>
      <c r="E14" s="454">
        <v>1.1249206741905378</v>
      </c>
      <c r="F14" s="454">
        <v>1.1123068317848761</v>
      </c>
      <c r="G14" s="454">
        <v>1.0383153574680912</v>
      </c>
      <c r="H14" s="454">
        <v>1.0352562674970294</v>
      </c>
    </row>
    <row r="15" spans="1:8" x14ac:dyDescent="0.25">
      <c r="A15" s="453" t="s">
        <v>580</v>
      </c>
      <c r="B15" s="454">
        <v>13.855009365746332</v>
      </c>
      <c r="C15" s="454">
        <v>0</v>
      </c>
      <c r="D15" s="455">
        <v>13.85500936574633</v>
      </c>
      <c r="E15" s="454">
        <v>13.503488824551471</v>
      </c>
      <c r="F15" s="454">
        <v>13.32693949757749</v>
      </c>
      <c r="G15" s="454">
        <v>13.156287642728122</v>
      </c>
      <c r="H15" s="454">
        <v>12.990704375259847</v>
      </c>
    </row>
    <row r="16" spans="1:8" x14ac:dyDescent="0.25">
      <c r="A16" s="453" t="s">
        <v>581</v>
      </c>
      <c r="B16" s="454">
        <v>5.0789630411150561</v>
      </c>
      <c r="C16" s="454">
        <v>0</v>
      </c>
      <c r="D16" s="455">
        <v>5.078963041115057</v>
      </c>
      <c r="E16" s="454">
        <v>5.1039341789011088</v>
      </c>
      <c r="F16" s="454">
        <v>5.1485895831571913</v>
      </c>
      <c r="G16" s="454">
        <v>5.1963771108163277</v>
      </c>
      <c r="H16" s="454">
        <v>5.2431848265215493</v>
      </c>
    </row>
    <row r="17" spans="1:8" x14ac:dyDescent="0.25">
      <c r="A17" s="453" t="s">
        <v>582</v>
      </c>
      <c r="B17" s="454">
        <v>1.9589242501838757</v>
      </c>
      <c r="C17" s="454">
        <v>0</v>
      </c>
      <c r="D17" s="455">
        <v>1.9589242501838764</v>
      </c>
      <c r="E17" s="454">
        <v>1.9316093689559062</v>
      </c>
      <c r="F17" s="454">
        <v>1.923519158467053</v>
      </c>
      <c r="G17" s="454">
        <v>1.9581099538490896</v>
      </c>
      <c r="H17" s="454">
        <v>2.0198326764116308</v>
      </c>
    </row>
    <row r="18" spans="1:8" x14ac:dyDescent="0.25">
      <c r="A18" s="453" t="s">
        <v>583</v>
      </c>
      <c r="B18" s="454">
        <v>2.0751285896680765</v>
      </c>
      <c r="C18" s="454">
        <v>-9.6811576715373946E-15</v>
      </c>
      <c r="D18" s="455">
        <v>2.0751285896680667</v>
      </c>
      <c r="E18" s="454">
        <v>2.2940584412959053</v>
      </c>
      <c r="F18" s="454">
        <v>2.2662430547866799</v>
      </c>
      <c r="G18" s="454">
        <v>1.8589195190051331</v>
      </c>
      <c r="H18" s="454">
        <v>2.0504969109468698</v>
      </c>
    </row>
    <row r="19" spans="1:8" x14ac:dyDescent="0.25">
      <c r="A19" s="453" t="s">
        <v>584</v>
      </c>
      <c r="B19" s="454">
        <v>2.3976415473153532</v>
      </c>
      <c r="C19" s="454">
        <v>-4.2597585840027832E-2</v>
      </c>
      <c r="D19" s="455">
        <v>2.3550439614753254</v>
      </c>
      <c r="E19" s="454">
        <v>2.4620291270179249</v>
      </c>
      <c r="F19" s="454">
        <v>2.4350479609639146</v>
      </c>
      <c r="G19" s="454">
        <v>2.2504078358030135</v>
      </c>
      <c r="H19" s="454">
        <v>2.2685394785406992</v>
      </c>
    </row>
    <row r="20" spans="1:8" x14ac:dyDescent="0.25">
      <c r="A20" s="456" t="s">
        <v>585</v>
      </c>
      <c r="B20" s="457">
        <f>B4-B11</f>
        <v>-2.7649582517486522</v>
      </c>
      <c r="C20" s="457">
        <f t="shared" ref="C20:H20" si="2">C4-C11</f>
        <v>-0.75003794506005539</v>
      </c>
      <c r="D20" s="458">
        <f t="shared" si="2"/>
        <v>-3.5149961968087098</v>
      </c>
      <c r="E20" s="457">
        <f t="shared" si="2"/>
        <v>-3.1677712873738813</v>
      </c>
      <c r="F20" s="457">
        <f t="shared" si="2"/>
        <v>-3.8100881901320491</v>
      </c>
      <c r="G20" s="457">
        <f t="shared" si="2"/>
        <v>-3.6403460310304965</v>
      </c>
      <c r="H20" s="457">
        <f t="shared" si="2"/>
        <v>-3.9049659064612356</v>
      </c>
    </row>
    <row r="21" spans="1:8" x14ac:dyDescent="0.25">
      <c r="A21" s="456" t="s">
        <v>586</v>
      </c>
      <c r="B21" s="457">
        <v>55.405934506740707</v>
      </c>
      <c r="C21" s="457" t="s">
        <v>587</v>
      </c>
      <c r="D21" s="458">
        <v>55.405934506740707</v>
      </c>
      <c r="E21" s="457">
        <v>56.640592339582838</v>
      </c>
      <c r="F21" s="457">
        <v>57.82752645000518</v>
      </c>
      <c r="G21" s="457">
        <v>58.421275289808797</v>
      </c>
      <c r="H21" s="457">
        <v>58.977007188279615</v>
      </c>
    </row>
    <row r="22" spans="1:8" x14ac:dyDescent="0.25">
      <c r="A22" s="459" t="s">
        <v>34</v>
      </c>
      <c r="B22" s="451">
        <f t="shared" ref="B22:C22" si="3">SUM(B23:B28)</f>
        <v>18.439579126780391</v>
      </c>
      <c r="C22" s="451">
        <f t="shared" si="3"/>
        <v>0.12997987896393862</v>
      </c>
      <c r="D22" s="460">
        <f>SUM(D23:D28)</f>
        <v>18.569559005744331</v>
      </c>
      <c r="E22" s="461">
        <f t="shared" ref="E22:H22" si="4">SUM(E23:E28)</f>
        <v>18.672997624240747</v>
      </c>
      <c r="F22" s="461">
        <f t="shared" si="4"/>
        <v>18.62693470632821</v>
      </c>
      <c r="G22" s="461">
        <f t="shared" si="4"/>
        <v>18.493461671937308</v>
      </c>
      <c r="H22" s="461">
        <f t="shared" si="4"/>
        <v>18.482512124285066</v>
      </c>
    </row>
    <row r="23" spans="1:8" x14ac:dyDescent="0.25">
      <c r="A23" s="462" t="s">
        <v>588</v>
      </c>
      <c r="B23" s="454">
        <v>8.2893330311030464</v>
      </c>
      <c r="C23" s="454">
        <v>0</v>
      </c>
      <c r="D23" s="463">
        <v>8.2893330311030464</v>
      </c>
      <c r="E23" s="464">
        <v>8.3639267212804977</v>
      </c>
      <c r="F23" s="464">
        <v>8.3340756593551344</v>
      </c>
      <c r="G23" s="464">
        <v>8.3154548793334548</v>
      </c>
      <c r="H23" s="464">
        <v>8.2885599046723204</v>
      </c>
    </row>
    <row r="24" spans="1:8" x14ac:dyDescent="0.25">
      <c r="A24" s="465" t="s">
        <v>589</v>
      </c>
      <c r="B24" s="454">
        <v>0.39886430246708227</v>
      </c>
      <c r="C24" s="454">
        <v>0</v>
      </c>
      <c r="D24" s="463">
        <v>0.39886430246708227</v>
      </c>
      <c r="E24" s="464">
        <v>0.39694595271301408</v>
      </c>
      <c r="F24" s="464">
        <v>0.39708744835179627</v>
      </c>
      <c r="G24" s="464">
        <v>0.39460246391142567</v>
      </c>
      <c r="H24" s="464">
        <v>0.39119494714162445</v>
      </c>
    </row>
    <row r="25" spans="1:8" x14ac:dyDescent="0.25">
      <c r="A25" s="465" t="s">
        <v>590</v>
      </c>
      <c r="B25" s="454">
        <v>5.1045903386416427</v>
      </c>
      <c r="C25" s="454">
        <v>0.12997987896393862</v>
      </c>
      <c r="D25" s="463">
        <v>5.2345702176055813</v>
      </c>
      <c r="E25" s="464">
        <v>5.2603064108199149</v>
      </c>
      <c r="F25" s="464">
        <v>5.3063299489480267</v>
      </c>
      <c r="G25" s="464">
        <v>5.3555815711851906</v>
      </c>
      <c r="H25" s="464">
        <v>5.4038233623936005</v>
      </c>
    </row>
    <row r="26" spans="1:8" x14ac:dyDescent="0.25">
      <c r="A26" s="465" t="s">
        <v>591</v>
      </c>
      <c r="B26" s="454">
        <v>0.30258882417940847</v>
      </c>
      <c r="C26" s="454">
        <v>0</v>
      </c>
      <c r="D26" s="463">
        <v>0.30258882417940847</v>
      </c>
      <c r="E26" s="464">
        <v>0.31451771676104573</v>
      </c>
      <c r="F26" s="464">
        <v>0.32302218517693265</v>
      </c>
      <c r="G26" s="464">
        <v>0.32738989219428999</v>
      </c>
      <c r="H26" s="464">
        <v>0.33011433917324007</v>
      </c>
    </row>
    <row r="27" spans="1:8" x14ac:dyDescent="0.25">
      <c r="A27" s="465" t="s">
        <v>592</v>
      </c>
      <c r="B27" s="454">
        <v>4.1026082086755746</v>
      </c>
      <c r="C27" s="454">
        <v>0</v>
      </c>
      <c r="D27" s="463">
        <v>4.1026082086755746</v>
      </c>
      <c r="E27" s="464">
        <v>4.1037341984995308</v>
      </c>
      <c r="F27" s="464">
        <v>4.0468510607573265</v>
      </c>
      <c r="G27" s="464">
        <v>3.8980944093854801</v>
      </c>
      <c r="H27" s="464">
        <v>3.8853927685205223</v>
      </c>
    </row>
    <row r="28" spans="1:8" x14ac:dyDescent="0.25">
      <c r="A28" s="465" t="s">
        <v>593</v>
      </c>
      <c r="B28" s="454">
        <v>0.24159442171363729</v>
      </c>
      <c r="C28" s="454">
        <v>0</v>
      </c>
      <c r="D28" s="463">
        <v>0.24159442171363729</v>
      </c>
      <c r="E28" s="464">
        <v>0.23356662416674406</v>
      </c>
      <c r="F28" s="464">
        <v>0.21956840373899222</v>
      </c>
      <c r="G28" s="464">
        <v>0.20233845592746627</v>
      </c>
      <c r="H28" s="464">
        <v>0.18342680238375522</v>
      </c>
    </row>
    <row r="29" spans="1:8" x14ac:dyDescent="0.25">
      <c r="A29" s="456" t="s">
        <v>594</v>
      </c>
      <c r="B29" s="457">
        <f>B30+B34+B36+B42</f>
        <v>0.75003419987110054</v>
      </c>
      <c r="C29" s="457">
        <f t="shared" ref="C29:H29" si="5">C30+C34+C36+C42</f>
        <v>-0.75003419987110043</v>
      </c>
      <c r="D29" s="458">
        <f t="shared" si="5"/>
        <v>6.4541051143582632E-16</v>
      </c>
      <c r="E29" s="457">
        <f t="shared" si="5"/>
        <v>0.41415182697000646</v>
      </c>
      <c r="F29" s="457">
        <f t="shared" si="5"/>
        <v>0.16329610025275151</v>
      </c>
      <c r="G29" s="457">
        <f t="shared" si="5"/>
        <v>0.24567816262618747</v>
      </c>
      <c r="H29" s="457">
        <f t="shared" si="5"/>
        <v>5.8254173739532122E-2</v>
      </c>
    </row>
    <row r="30" spans="1:8" x14ac:dyDescent="0.25">
      <c r="A30" s="466" t="s">
        <v>21</v>
      </c>
      <c r="B30" s="467">
        <f>SUM(B31:B33)</f>
        <v>0.33265090128782093</v>
      </c>
      <c r="C30" s="451">
        <f t="shared" ref="C30:H30" si="6">SUM(C31:C33)</f>
        <v>-0.33265090128782093</v>
      </c>
      <c r="D30" s="451">
        <f t="shared" si="6"/>
        <v>4.8405788357686969E-16</v>
      </c>
      <c r="E30" s="467">
        <f t="shared" si="6"/>
        <v>0.27533501984946179</v>
      </c>
      <c r="F30" s="451">
        <f t="shared" si="6"/>
        <v>0.22063239814959718</v>
      </c>
      <c r="G30" s="451">
        <f t="shared" si="6"/>
        <v>0.22181319528613891</v>
      </c>
      <c r="H30" s="451">
        <f t="shared" si="6"/>
        <v>5.8254173739532122E-2</v>
      </c>
    </row>
    <row r="31" spans="1:8" x14ac:dyDescent="0.25">
      <c r="A31" s="468" t="s">
        <v>595</v>
      </c>
      <c r="B31" s="469">
        <v>0.21768113422845606</v>
      </c>
      <c r="C31" s="454">
        <v>-0.21768113422845606</v>
      </c>
      <c r="D31" s="454">
        <v>1.6135262785895658E-16</v>
      </c>
      <c r="E31" s="469">
        <v>0.16981624495672171</v>
      </c>
      <c r="F31" s="454">
        <v>0.11492029888514341</v>
      </c>
      <c r="G31" s="454">
        <v>0.11596751309484472</v>
      </c>
      <c r="H31" s="454">
        <v>5.8254173739532122E-2</v>
      </c>
    </row>
    <row r="32" spans="1:8" x14ac:dyDescent="0.25">
      <c r="A32" s="468" t="s">
        <v>596</v>
      </c>
      <c r="B32" s="469">
        <v>0.10388169890291883</v>
      </c>
      <c r="C32" s="454">
        <v>-0.10388169890291883</v>
      </c>
      <c r="D32" s="454">
        <v>1.6135262785895658E-16</v>
      </c>
      <c r="E32" s="469">
        <v>0.10551877489274009</v>
      </c>
      <c r="F32" s="454">
        <v>0.10571209926445377</v>
      </c>
      <c r="G32" s="454">
        <v>0.10584568219129417</v>
      </c>
      <c r="H32" s="454">
        <v>0</v>
      </c>
    </row>
    <row r="33" spans="1:8" x14ac:dyDescent="0.25">
      <c r="A33" s="468" t="s">
        <v>597</v>
      </c>
      <c r="B33" s="469">
        <v>1.1088068156446031E-2</v>
      </c>
      <c r="C33" s="454">
        <v>-1.1088068156446031E-2</v>
      </c>
      <c r="D33" s="454">
        <v>1.6135262785895658E-16</v>
      </c>
      <c r="E33" s="469">
        <v>0</v>
      </c>
      <c r="F33" s="454">
        <v>0</v>
      </c>
      <c r="G33" s="454">
        <v>0</v>
      </c>
      <c r="H33" s="454">
        <v>0</v>
      </c>
    </row>
    <row r="34" spans="1:8" x14ac:dyDescent="0.25">
      <c r="A34" s="466" t="s">
        <v>27</v>
      </c>
      <c r="B34" s="467">
        <f>B35</f>
        <v>1.7042360756457549E-2</v>
      </c>
      <c r="C34" s="451">
        <f t="shared" ref="C34:H34" si="7">C35</f>
        <v>-1.7042360756457389E-2</v>
      </c>
      <c r="D34" s="451">
        <f t="shared" si="7"/>
        <v>1.6135262785895658E-16</v>
      </c>
      <c r="E34" s="467">
        <f t="shared" si="7"/>
        <v>0</v>
      </c>
      <c r="F34" s="451">
        <f t="shared" si="7"/>
        <v>0</v>
      </c>
      <c r="G34" s="451">
        <f t="shared" si="7"/>
        <v>0</v>
      </c>
      <c r="H34" s="451">
        <f t="shared" si="7"/>
        <v>0</v>
      </c>
    </row>
    <row r="35" spans="1:8" x14ac:dyDescent="0.25">
      <c r="A35" s="468" t="s">
        <v>598</v>
      </c>
      <c r="B35" s="469">
        <v>1.7042360756457549E-2</v>
      </c>
      <c r="C35" s="454">
        <v>-1.7042360756457389E-2</v>
      </c>
      <c r="D35" s="454">
        <v>1.6135262785895658E-16</v>
      </c>
      <c r="E35" s="469">
        <v>0</v>
      </c>
      <c r="F35" s="454">
        <v>0</v>
      </c>
      <c r="G35" s="454">
        <v>0</v>
      </c>
      <c r="H35" s="454">
        <v>0</v>
      </c>
    </row>
    <row r="36" spans="1:8" x14ac:dyDescent="0.25">
      <c r="A36" s="466" t="s">
        <v>26</v>
      </c>
      <c r="B36" s="467">
        <f>SUM(B37:B41)</f>
        <v>0.44293852366684855</v>
      </c>
      <c r="C36" s="451">
        <f t="shared" ref="C36:H36" si="8">SUM(C37:C41)</f>
        <v>-0.44293852366684855</v>
      </c>
      <c r="D36" s="451">
        <f t="shared" si="8"/>
        <v>0</v>
      </c>
      <c r="E36" s="467">
        <f t="shared" si="8"/>
        <v>0.23063867310749209</v>
      </c>
      <c r="F36" s="451">
        <f t="shared" si="8"/>
        <v>2.5068560739652253E-2</v>
      </c>
      <c r="G36" s="451">
        <f t="shared" si="8"/>
        <v>2.3864967340048549E-2</v>
      </c>
      <c r="H36" s="451">
        <f t="shared" si="8"/>
        <v>0</v>
      </c>
    </row>
    <row r="37" spans="1:8" x14ac:dyDescent="0.25">
      <c r="A37" s="468" t="s">
        <v>599</v>
      </c>
      <c r="B37" s="469">
        <v>0.33228029646977691</v>
      </c>
      <c r="C37" s="454">
        <v>-0.33228029646977691</v>
      </c>
      <c r="D37" s="454">
        <v>0</v>
      </c>
      <c r="E37" s="469">
        <v>0</v>
      </c>
      <c r="F37" s="454">
        <v>0</v>
      </c>
      <c r="G37" s="454">
        <v>0</v>
      </c>
      <c r="H37" s="454">
        <v>0</v>
      </c>
    </row>
    <row r="38" spans="1:8" x14ac:dyDescent="0.25">
      <c r="A38" s="468" t="s">
        <v>600</v>
      </c>
      <c r="B38" s="469">
        <v>4.1580255586672617E-2</v>
      </c>
      <c r="C38" s="454">
        <v>-4.1580255586672617E-2</v>
      </c>
      <c r="D38" s="454">
        <v>0</v>
      </c>
      <c r="E38" s="469">
        <v>0</v>
      </c>
      <c r="F38" s="454">
        <v>0</v>
      </c>
      <c r="G38" s="454">
        <v>0</v>
      </c>
      <c r="H38" s="454">
        <v>0</v>
      </c>
    </row>
    <row r="39" spans="1:8" x14ac:dyDescent="0.25">
      <c r="A39" s="468" t="s">
        <v>601</v>
      </c>
      <c r="B39" s="469">
        <v>2.70271661313372E-2</v>
      </c>
      <c r="C39" s="454">
        <v>-2.70271661313372E-2</v>
      </c>
      <c r="D39" s="454">
        <v>0</v>
      </c>
      <c r="E39" s="469">
        <v>0.13118122829675588</v>
      </c>
      <c r="F39" s="454">
        <v>2.5068560739652253E-2</v>
      </c>
      <c r="G39" s="454">
        <v>2.3864967340048549E-2</v>
      </c>
      <c r="H39" s="454">
        <v>0</v>
      </c>
    </row>
    <row r="40" spans="1:8" x14ac:dyDescent="0.25">
      <c r="A40" s="468" t="s">
        <v>602</v>
      </c>
      <c r="B40" s="469">
        <v>4.2050805479061801E-2</v>
      </c>
      <c r="C40" s="454">
        <v>-4.2050805479061801E-2</v>
      </c>
      <c r="D40" s="454">
        <v>0</v>
      </c>
      <c r="E40" s="469">
        <v>6.4554396336165581E-2</v>
      </c>
      <c r="F40" s="454">
        <v>0</v>
      </c>
      <c r="G40" s="454">
        <v>0</v>
      </c>
      <c r="H40" s="454">
        <v>0</v>
      </c>
    </row>
    <row r="41" spans="1:8" x14ac:dyDescent="0.25">
      <c r="A41" s="468" t="s">
        <v>603</v>
      </c>
      <c r="B41" s="469">
        <v>0</v>
      </c>
      <c r="C41" s="454">
        <v>0</v>
      </c>
      <c r="D41" s="454">
        <v>0</v>
      </c>
      <c r="E41" s="469">
        <v>3.4903048474570639E-2</v>
      </c>
      <c r="F41" s="454">
        <v>0</v>
      </c>
      <c r="G41" s="454">
        <v>0</v>
      </c>
      <c r="H41" s="454">
        <v>0</v>
      </c>
    </row>
    <row r="42" spans="1:8" x14ac:dyDescent="0.25">
      <c r="A42" s="466" t="s">
        <v>584</v>
      </c>
      <c r="B42" s="467">
        <f>SUM(B43:B44)</f>
        <v>-4.2597585840026514E-2</v>
      </c>
      <c r="C42" s="451">
        <f t="shared" ref="C42:H42" si="9">SUM(C43:C44)</f>
        <v>4.2597585840026514E-2</v>
      </c>
      <c r="D42" s="451">
        <f t="shared" si="9"/>
        <v>0</v>
      </c>
      <c r="E42" s="467">
        <f t="shared" si="9"/>
        <v>-9.182186598694736E-2</v>
      </c>
      <c r="F42" s="451">
        <f t="shared" si="9"/>
        <v>-8.2404858636497907E-2</v>
      </c>
      <c r="G42" s="451">
        <f t="shared" si="9"/>
        <v>0</v>
      </c>
      <c r="H42" s="451">
        <f t="shared" si="9"/>
        <v>0</v>
      </c>
    </row>
    <row r="43" spans="1:8" x14ac:dyDescent="0.25">
      <c r="A43" s="470" t="s">
        <v>604</v>
      </c>
      <c r="B43" s="469">
        <v>-0.17257746480396513</v>
      </c>
      <c r="C43" s="454">
        <v>0.17257746480396513</v>
      </c>
      <c r="D43" s="454">
        <v>0</v>
      </c>
      <c r="E43" s="469">
        <v>-9.182186598694736E-2</v>
      </c>
      <c r="F43" s="454">
        <v>-8.2404858636497907E-2</v>
      </c>
      <c r="G43" s="454">
        <v>0</v>
      </c>
      <c r="H43" s="454">
        <v>0</v>
      </c>
    </row>
    <row r="44" spans="1:8" ht="15.75" thickBot="1" x14ac:dyDescent="0.3">
      <c r="A44" s="471" t="s">
        <v>605</v>
      </c>
      <c r="B44" s="472">
        <v>0.12997987896393862</v>
      </c>
      <c r="C44" s="473">
        <v>-0.12997987896393862</v>
      </c>
      <c r="D44" s="473">
        <v>0</v>
      </c>
      <c r="E44" s="472">
        <v>0</v>
      </c>
      <c r="F44" s="473">
        <v>0</v>
      </c>
      <c r="G44" s="473">
        <v>0</v>
      </c>
      <c r="H44" s="473">
        <v>0</v>
      </c>
    </row>
    <row r="45" spans="1:8" x14ac:dyDescent="0.25">
      <c r="A45" s="645" t="s">
        <v>606</v>
      </c>
      <c r="B45" s="645"/>
      <c r="C45" s="645"/>
      <c r="D45" s="645"/>
      <c r="E45" s="645"/>
      <c r="F45" s="647" t="s">
        <v>607</v>
      </c>
      <c r="G45" s="647"/>
      <c r="H45" s="647"/>
    </row>
    <row r="46" spans="1:8" x14ac:dyDescent="0.25">
      <c r="A46" s="646"/>
      <c r="B46" s="646"/>
      <c r="C46" s="646"/>
      <c r="D46" s="646"/>
      <c r="E46" s="646"/>
      <c r="F46" s="648"/>
      <c r="G46" s="648"/>
      <c r="H46" s="648"/>
    </row>
  </sheetData>
  <mergeCells count="3">
    <mergeCell ref="A45:E46"/>
    <mergeCell ref="F45:H46"/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sqref="A1:H1"/>
    </sheetView>
  </sheetViews>
  <sheetFormatPr defaultRowHeight="15" x14ac:dyDescent="0.25"/>
  <cols>
    <col min="1" max="1" width="43.85546875" customWidth="1"/>
    <col min="2" max="7" width="9.7109375" customWidth="1"/>
    <col min="8" max="8" width="14.42578125" customWidth="1"/>
  </cols>
  <sheetData>
    <row r="1" spans="1:8" x14ac:dyDescent="0.25">
      <c r="A1" s="651" t="s">
        <v>728</v>
      </c>
      <c r="B1" s="651"/>
      <c r="C1" s="651"/>
      <c r="D1" s="651"/>
      <c r="E1" s="651"/>
      <c r="F1" s="651"/>
      <c r="G1" s="651"/>
      <c r="H1" s="651"/>
    </row>
    <row r="2" spans="1:8" ht="15" customHeight="1" x14ac:dyDescent="0.25">
      <c r="A2" s="535"/>
      <c r="B2" s="536">
        <v>2013</v>
      </c>
      <c r="C2" s="536">
        <v>2020</v>
      </c>
      <c r="D2" s="536">
        <v>2030</v>
      </c>
      <c r="E2" s="536">
        <v>2040</v>
      </c>
      <c r="F2" s="536">
        <v>2050</v>
      </c>
      <c r="G2" s="536">
        <v>2063</v>
      </c>
      <c r="H2" s="537" t="s">
        <v>729</v>
      </c>
    </row>
    <row r="3" spans="1:8" x14ac:dyDescent="0.25">
      <c r="A3" s="538" t="s">
        <v>730</v>
      </c>
      <c r="B3" s="534"/>
      <c r="C3" s="534"/>
      <c r="D3" s="534"/>
      <c r="E3" s="534"/>
      <c r="F3" s="534"/>
      <c r="G3" s="539"/>
      <c r="H3" s="553"/>
    </row>
    <row r="4" spans="1:8" x14ac:dyDescent="0.25">
      <c r="A4" s="538" t="s">
        <v>731</v>
      </c>
      <c r="B4" s="540">
        <v>0.5</v>
      </c>
      <c r="C4" s="540">
        <v>0.6</v>
      </c>
      <c r="D4" s="540">
        <v>0.6</v>
      </c>
      <c r="E4" s="540">
        <v>0.5</v>
      </c>
      <c r="F4" s="540">
        <v>0.3</v>
      </c>
      <c r="G4" s="541">
        <v>0.2</v>
      </c>
      <c r="H4" s="554">
        <v>-0.3</v>
      </c>
    </row>
    <row r="5" spans="1:8" x14ac:dyDescent="0.25">
      <c r="A5" s="538" t="s">
        <v>732</v>
      </c>
      <c r="B5" s="540">
        <v>8.6999999999999993</v>
      </c>
      <c r="C5" s="540">
        <v>8.6</v>
      </c>
      <c r="D5" s="540">
        <v>8.1999999999999993</v>
      </c>
      <c r="E5" s="540">
        <v>8.6</v>
      </c>
      <c r="F5" s="540">
        <v>9.3000000000000007</v>
      </c>
      <c r="G5" s="541">
        <v>10</v>
      </c>
      <c r="H5" s="554">
        <v>1.4</v>
      </c>
    </row>
    <row r="6" spans="1:8" x14ac:dyDescent="0.25">
      <c r="A6" s="542" t="s">
        <v>733</v>
      </c>
      <c r="B6" s="543">
        <v>8.3000000000000007</v>
      </c>
      <c r="C6" s="543">
        <v>8.1999999999999993</v>
      </c>
      <c r="D6" s="543">
        <v>7.8</v>
      </c>
      <c r="E6" s="543">
        <v>8.1999999999999993</v>
      </c>
      <c r="F6" s="543">
        <v>9</v>
      </c>
      <c r="G6" s="544">
        <v>9.6999999999999993</v>
      </c>
      <c r="H6" s="555">
        <v>1.4</v>
      </c>
    </row>
    <row r="7" spans="1:8" x14ac:dyDescent="0.25">
      <c r="A7" s="542" t="s">
        <v>734</v>
      </c>
      <c r="B7" s="543">
        <v>0.4</v>
      </c>
      <c r="C7" s="543">
        <v>0.4</v>
      </c>
      <c r="D7" s="543">
        <v>0.4</v>
      </c>
      <c r="E7" s="543">
        <v>0.4</v>
      </c>
      <c r="F7" s="543">
        <v>0.3</v>
      </c>
      <c r="G7" s="544">
        <v>0.3</v>
      </c>
      <c r="H7" s="555">
        <v>-0.1</v>
      </c>
    </row>
    <row r="8" spans="1:8" x14ac:dyDescent="0.25">
      <c r="A8" s="538" t="s">
        <v>735</v>
      </c>
      <c r="B8" s="540">
        <v>5.2</v>
      </c>
      <c r="C8" s="540">
        <v>5.5</v>
      </c>
      <c r="D8" s="540">
        <v>6</v>
      </c>
      <c r="E8" s="540">
        <v>6.1</v>
      </c>
      <c r="F8" s="540">
        <v>6.4</v>
      </c>
      <c r="G8" s="541">
        <v>6.7</v>
      </c>
      <c r="H8" s="554">
        <v>1.4</v>
      </c>
    </row>
    <row r="9" spans="1:8" x14ac:dyDescent="0.25">
      <c r="A9" s="538" t="s">
        <v>736</v>
      </c>
      <c r="B9" s="540">
        <v>0.3</v>
      </c>
      <c r="C9" s="540">
        <v>0.3</v>
      </c>
      <c r="D9" s="540">
        <v>0.4</v>
      </c>
      <c r="E9" s="540">
        <v>0.5</v>
      </c>
      <c r="F9" s="540">
        <v>0.6</v>
      </c>
      <c r="G9" s="541">
        <v>0.7</v>
      </c>
      <c r="H9" s="554">
        <v>0.4</v>
      </c>
    </row>
    <row r="10" spans="1:8" x14ac:dyDescent="0.25">
      <c r="A10" s="538" t="s">
        <v>737</v>
      </c>
      <c r="B10" s="540">
        <v>4.0999999999999996</v>
      </c>
      <c r="C10" s="540">
        <v>3.8</v>
      </c>
      <c r="D10" s="540">
        <v>3.7</v>
      </c>
      <c r="E10" s="540">
        <v>3.4</v>
      </c>
      <c r="F10" s="540">
        <v>3.5</v>
      </c>
      <c r="G10" s="541">
        <v>3.6</v>
      </c>
      <c r="H10" s="554">
        <v>-0.5</v>
      </c>
    </row>
    <row r="11" spans="1:8" x14ac:dyDescent="0.25">
      <c r="A11" s="538" t="s">
        <v>738</v>
      </c>
      <c r="B11" s="540">
        <v>0.2</v>
      </c>
      <c r="C11" s="540">
        <v>0.2</v>
      </c>
      <c r="D11" s="540">
        <v>0.1</v>
      </c>
      <c r="E11" s="540">
        <v>0.1</v>
      </c>
      <c r="F11" s="540">
        <v>0.1</v>
      </c>
      <c r="G11" s="541">
        <v>0.1</v>
      </c>
      <c r="H11" s="554">
        <v>-0.1</v>
      </c>
    </row>
    <row r="12" spans="1:8" ht="15.75" thickBot="1" x14ac:dyDescent="0.3">
      <c r="A12" s="545" t="s">
        <v>739</v>
      </c>
      <c r="B12" s="546">
        <v>0.9</v>
      </c>
      <c r="C12" s="546">
        <v>0.9</v>
      </c>
      <c r="D12" s="546">
        <v>0.8</v>
      </c>
      <c r="E12" s="546">
        <v>0.8</v>
      </c>
      <c r="F12" s="546">
        <v>0.8</v>
      </c>
      <c r="G12" s="547">
        <v>0.8</v>
      </c>
      <c r="H12" s="556">
        <v>-0.1</v>
      </c>
    </row>
    <row r="13" spans="1:8" x14ac:dyDescent="0.25">
      <c r="A13" s="548" t="s">
        <v>740</v>
      </c>
      <c r="B13" s="549">
        <v>18.600000000000001</v>
      </c>
      <c r="C13" s="557">
        <v>18.399999999999999</v>
      </c>
      <c r="D13" s="557">
        <v>18.399999999999999</v>
      </c>
      <c r="E13" s="557">
        <v>18.7</v>
      </c>
      <c r="F13" s="549">
        <v>19.8</v>
      </c>
      <c r="G13" s="550">
        <v>21.1</v>
      </c>
      <c r="H13" s="558">
        <v>2.6</v>
      </c>
    </row>
    <row r="14" spans="1:8" x14ac:dyDescent="0.25">
      <c r="A14" s="548" t="s">
        <v>741</v>
      </c>
      <c r="B14" s="549">
        <v>0.4</v>
      </c>
      <c r="C14" s="549">
        <v>0.2</v>
      </c>
      <c r="D14" s="549">
        <v>0.2</v>
      </c>
      <c r="E14" s="549">
        <v>0.3</v>
      </c>
      <c r="F14" s="549">
        <v>0.5</v>
      </c>
      <c r="G14" s="550">
        <v>0.6</v>
      </c>
      <c r="H14" s="559">
        <v>0.2</v>
      </c>
    </row>
    <row r="15" spans="1:8" ht="15" customHeight="1" x14ac:dyDescent="0.25">
      <c r="A15" s="551"/>
      <c r="B15" s="551"/>
      <c r="C15" s="551"/>
      <c r="D15" s="551"/>
      <c r="E15" s="551"/>
      <c r="F15" s="552"/>
      <c r="G15" s="650" t="s">
        <v>742</v>
      </c>
      <c r="H15" s="650"/>
    </row>
  </sheetData>
  <mergeCells count="2">
    <mergeCell ref="G15:H15"/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>
      <selection sqref="A1:K1"/>
    </sheetView>
  </sheetViews>
  <sheetFormatPr defaultRowHeight="15" x14ac:dyDescent="0.25"/>
  <cols>
    <col min="1" max="1" width="39.140625" bestFit="1" customWidth="1"/>
  </cols>
  <sheetData>
    <row r="1" spans="1:11" x14ac:dyDescent="0.25">
      <c r="A1" s="651" t="s">
        <v>743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</row>
    <row r="2" spans="1:11" x14ac:dyDescent="0.25">
      <c r="A2" s="560"/>
      <c r="B2" s="562">
        <v>2012</v>
      </c>
      <c r="C2" s="561">
        <v>2013</v>
      </c>
      <c r="D2" s="561">
        <v>2014</v>
      </c>
      <c r="E2" s="561">
        <v>2015</v>
      </c>
      <c r="F2" s="561">
        <v>2016</v>
      </c>
      <c r="G2" s="563">
        <v>2017</v>
      </c>
      <c r="H2" s="561">
        <v>2030</v>
      </c>
      <c r="I2" s="562">
        <v>2040</v>
      </c>
      <c r="J2" s="562">
        <v>2050</v>
      </c>
      <c r="K2" s="562">
        <v>2063</v>
      </c>
    </row>
    <row r="3" spans="1:11" x14ac:dyDescent="0.25">
      <c r="A3" s="538" t="s">
        <v>744</v>
      </c>
      <c r="B3" s="594">
        <v>6.2</v>
      </c>
      <c r="C3" s="595">
        <v>6.4</v>
      </c>
      <c r="D3" s="595">
        <v>6.4</v>
      </c>
      <c r="E3" s="594">
        <v>6.4</v>
      </c>
      <c r="F3" s="594">
        <v>6.5</v>
      </c>
      <c r="G3" s="596">
        <v>6.5</v>
      </c>
      <c r="H3" s="594">
        <v>7</v>
      </c>
      <c r="I3" s="594">
        <v>7.2</v>
      </c>
      <c r="J3" s="594">
        <v>7.4</v>
      </c>
      <c r="K3" s="594">
        <v>7.7</v>
      </c>
    </row>
    <row r="4" spans="1:11" x14ac:dyDescent="0.25">
      <c r="A4" s="570" t="s">
        <v>747</v>
      </c>
      <c r="B4" s="597">
        <v>5</v>
      </c>
      <c r="C4" s="598">
        <v>5.2</v>
      </c>
      <c r="D4" s="598">
        <v>5.3</v>
      </c>
      <c r="E4" s="597">
        <v>5.3</v>
      </c>
      <c r="F4" s="597">
        <v>5.4</v>
      </c>
      <c r="G4" s="599">
        <v>5.4</v>
      </c>
      <c r="H4" s="597">
        <v>6</v>
      </c>
      <c r="I4" s="597">
        <v>6.1</v>
      </c>
      <c r="J4" s="597">
        <v>6.4</v>
      </c>
      <c r="K4" s="597">
        <v>6.7</v>
      </c>
    </row>
    <row r="5" spans="1:11" ht="15.75" thickBot="1" x14ac:dyDescent="0.3">
      <c r="A5" s="564" t="s">
        <v>745</v>
      </c>
      <c r="B5" s="600">
        <v>1.1000000000000001</v>
      </c>
      <c r="C5" s="601">
        <v>1.1000000000000001</v>
      </c>
      <c r="D5" s="601">
        <v>1.1000000000000001</v>
      </c>
      <c r="E5" s="600">
        <v>1.1000000000000001</v>
      </c>
      <c r="F5" s="600">
        <v>1.1000000000000001</v>
      </c>
      <c r="G5" s="602">
        <v>1.1000000000000001</v>
      </c>
      <c r="H5" s="600">
        <v>1.1000000000000001</v>
      </c>
      <c r="I5" s="600">
        <v>1.1000000000000001</v>
      </c>
      <c r="J5" s="600">
        <v>1.1000000000000001</v>
      </c>
      <c r="K5" s="600">
        <v>1.1000000000000001</v>
      </c>
    </row>
    <row r="6" spans="1:11" x14ac:dyDescent="0.25">
      <c r="A6" s="534"/>
      <c r="B6" s="534"/>
      <c r="C6" s="568"/>
      <c r="D6" s="568"/>
      <c r="E6" s="568"/>
      <c r="F6" s="569"/>
      <c r="G6" s="569"/>
      <c r="H6" s="569"/>
      <c r="I6" s="569"/>
      <c r="J6" s="569"/>
      <c r="K6" s="569" t="s">
        <v>746</v>
      </c>
    </row>
    <row r="8" spans="1:11" x14ac:dyDescent="0.25">
      <c r="A8" s="565"/>
    </row>
    <row r="9" spans="1:11" x14ac:dyDescent="0.25">
      <c r="A9" s="566"/>
      <c r="B9" s="567"/>
    </row>
  </sheetData>
  <mergeCells count="1">
    <mergeCell ref="A1:K1"/>
  </mergeCells>
  <hyperlinks>
    <hyperlink ref="A4" location="_ftn1" display="_ftn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sqref="A1:K1"/>
    </sheetView>
  </sheetViews>
  <sheetFormatPr defaultRowHeight="15" x14ac:dyDescent="0.25"/>
  <cols>
    <col min="1" max="1" width="37.85546875" customWidth="1"/>
  </cols>
  <sheetData>
    <row r="1" spans="1:11" x14ac:dyDescent="0.25">
      <c r="A1" s="657" t="s">
        <v>55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</row>
    <row r="2" spans="1:11" x14ac:dyDescent="0.25">
      <c r="A2" s="8"/>
      <c r="B2" s="9"/>
      <c r="C2" s="652" t="s">
        <v>18</v>
      </c>
      <c r="D2" s="653"/>
      <c r="E2" s="653"/>
      <c r="F2" s="654"/>
      <c r="G2" s="655" t="s">
        <v>19</v>
      </c>
      <c r="H2" s="656"/>
      <c r="I2" s="656"/>
      <c r="J2" s="656"/>
      <c r="K2" s="656"/>
    </row>
    <row r="3" spans="1:11" x14ac:dyDescent="0.25">
      <c r="A3" s="10"/>
      <c r="B3" s="11" t="s">
        <v>49</v>
      </c>
      <c r="C3" s="12">
        <v>2014</v>
      </c>
      <c r="D3" s="12">
        <v>2015</v>
      </c>
      <c r="E3" s="12">
        <v>2016</v>
      </c>
      <c r="F3" s="13">
        <v>2017</v>
      </c>
      <c r="G3" s="12">
        <v>2020</v>
      </c>
      <c r="H3" s="14">
        <v>2030</v>
      </c>
      <c r="I3" s="12">
        <v>2040</v>
      </c>
      <c r="J3" s="12">
        <v>2050</v>
      </c>
      <c r="K3" s="12">
        <v>2063</v>
      </c>
    </row>
    <row r="4" spans="1:11" x14ac:dyDescent="0.25">
      <c r="A4" s="15" t="s">
        <v>20</v>
      </c>
      <c r="B4" s="16">
        <v>35.140778977220066</v>
      </c>
      <c r="C4" s="17">
        <v>35.395264562182568</v>
      </c>
      <c r="D4" s="17">
        <v>34.377933478611062</v>
      </c>
      <c r="E4" s="17">
        <v>33.446448489809562</v>
      </c>
      <c r="F4" s="18">
        <v>33.214652575502733</v>
      </c>
      <c r="G4" s="17">
        <v>33.097298693841701</v>
      </c>
      <c r="H4" s="17">
        <v>32.960414890382808</v>
      </c>
      <c r="I4" s="17">
        <v>33.098604576133184</v>
      </c>
      <c r="J4" s="17">
        <v>33.215093648331745</v>
      </c>
      <c r="K4" s="17">
        <v>33.244512612080371</v>
      </c>
    </row>
    <row r="5" spans="1:11" x14ac:dyDescent="0.25">
      <c r="A5" s="19" t="s">
        <v>21</v>
      </c>
      <c r="B5" s="20">
        <v>15.938002285371033</v>
      </c>
      <c r="C5" s="21">
        <v>16.007876983817006</v>
      </c>
      <c r="D5" s="21">
        <v>15.440668944586275</v>
      </c>
      <c r="E5" s="21">
        <v>15.266132458507752</v>
      </c>
      <c r="F5" s="22">
        <v>15.005170231564946</v>
      </c>
      <c r="G5" s="21">
        <v>15.005170231564946</v>
      </c>
      <c r="H5" s="21">
        <v>15.005170231564952</v>
      </c>
      <c r="I5" s="21">
        <v>15.005170231564952</v>
      </c>
      <c r="J5" s="21">
        <v>15.005170231564954</v>
      </c>
      <c r="K5" s="21">
        <v>15.005170231564952</v>
      </c>
    </row>
    <row r="6" spans="1:11" x14ac:dyDescent="0.25">
      <c r="A6" s="19" t="s">
        <v>22</v>
      </c>
      <c r="B6" s="20">
        <v>13.765203396184191</v>
      </c>
      <c r="C6" s="21">
        <v>13.629282250229659</v>
      </c>
      <c r="D6" s="21">
        <v>13.546253744735433</v>
      </c>
      <c r="E6" s="21">
        <v>13.454337493836295</v>
      </c>
      <c r="F6" s="22">
        <v>13.39012696708167</v>
      </c>
      <c r="G6" s="21">
        <v>13.305145008290845</v>
      </c>
      <c r="H6" s="21">
        <v>13.299814027479323</v>
      </c>
      <c r="I6" s="21">
        <v>13.496933919375756</v>
      </c>
      <c r="J6" s="21">
        <v>13.706721230598005</v>
      </c>
      <c r="K6" s="21">
        <v>13.773660096819032</v>
      </c>
    </row>
    <row r="7" spans="1:11" x14ac:dyDescent="0.25">
      <c r="A7" s="23" t="s">
        <v>23</v>
      </c>
      <c r="B7" s="20">
        <v>14.058652924130749</v>
      </c>
      <c r="C7" s="21">
        <v>13.899560509577709</v>
      </c>
      <c r="D7" s="21">
        <v>13.811870314499373</v>
      </c>
      <c r="E7" s="21">
        <v>13.715470284179085</v>
      </c>
      <c r="F7" s="22">
        <v>13.678571063937024</v>
      </c>
      <c r="G7" s="21">
        <v>13.678571063937023</v>
      </c>
      <c r="H7" s="21">
        <v>13.678571063937026</v>
      </c>
      <c r="I7" s="21">
        <v>13.678571063937026</v>
      </c>
      <c r="J7" s="21">
        <v>13.678571063937021</v>
      </c>
      <c r="K7" s="21">
        <v>13.678571063937017</v>
      </c>
    </row>
    <row r="8" spans="1:11" x14ac:dyDescent="0.25">
      <c r="A8" s="24" t="s">
        <v>24</v>
      </c>
      <c r="B8" s="20">
        <v>0.24151511038897439</v>
      </c>
      <c r="C8" s="21">
        <v>0.26380956113024318</v>
      </c>
      <c r="D8" s="21">
        <v>0.26490510067496764</v>
      </c>
      <c r="E8" s="21">
        <v>0.26535442429793227</v>
      </c>
      <c r="F8" s="22">
        <v>0.26565416946647796</v>
      </c>
      <c r="G8" s="21">
        <v>0.2644048146828592</v>
      </c>
      <c r="H8" s="21">
        <v>0.2602967676519638</v>
      </c>
      <c r="I8" s="21">
        <v>0.27066601091966824</v>
      </c>
      <c r="J8" s="21">
        <v>0.28919339610830508</v>
      </c>
      <c r="K8" s="21">
        <v>0.30784889986994518</v>
      </c>
    </row>
    <row r="9" spans="1:11" x14ac:dyDescent="0.25">
      <c r="A9" s="23" t="s">
        <v>25</v>
      </c>
      <c r="B9" s="20">
        <v>-0.53496463833553209</v>
      </c>
      <c r="C9" s="21">
        <v>-0.53408782047829295</v>
      </c>
      <c r="D9" s="21">
        <v>-0.53052167043890752</v>
      </c>
      <c r="E9" s="21">
        <v>-0.52648721464072235</v>
      </c>
      <c r="F9" s="22">
        <v>-0.55409826632183257</v>
      </c>
      <c r="G9" s="21">
        <v>-0.63783087032903596</v>
      </c>
      <c r="H9" s="21">
        <v>-0.6390538041096655</v>
      </c>
      <c r="I9" s="21">
        <v>-0.45230315548093619</v>
      </c>
      <c r="J9" s="21">
        <v>-0.26104322944731895</v>
      </c>
      <c r="K9" s="21">
        <v>-0.21275986698793123</v>
      </c>
    </row>
    <row r="10" spans="1:11" x14ac:dyDescent="0.25">
      <c r="A10" s="19" t="s">
        <v>26</v>
      </c>
      <c r="B10" s="20">
        <v>2.6626855739197817</v>
      </c>
      <c r="C10" s="21">
        <v>3.0625808997310697</v>
      </c>
      <c r="D10" s="21">
        <v>2.7750028170508161</v>
      </c>
      <c r="E10" s="21">
        <v>2.1869576774112249</v>
      </c>
      <c r="F10" s="22">
        <v>2.3418777048173314</v>
      </c>
      <c r="G10" s="21">
        <v>2.3418777048173309</v>
      </c>
      <c r="H10" s="21">
        <v>2.3418777048173309</v>
      </c>
      <c r="I10" s="21">
        <v>2.3418777048173305</v>
      </c>
      <c r="J10" s="21">
        <v>2.3418777048173309</v>
      </c>
      <c r="K10" s="21">
        <v>2.3418777048173305</v>
      </c>
    </row>
    <row r="11" spans="1:11" x14ac:dyDescent="0.25">
      <c r="A11" s="19" t="s">
        <v>27</v>
      </c>
      <c r="B11" s="20">
        <v>2.7748877217450598</v>
      </c>
      <c r="C11" s="21">
        <v>2.6955244284048363</v>
      </c>
      <c r="D11" s="21">
        <v>2.6160079722385374</v>
      </c>
      <c r="E11" s="21">
        <v>2.5390208600542925</v>
      </c>
      <c r="F11" s="22">
        <v>2.4774776720387859</v>
      </c>
      <c r="G11" s="21">
        <v>2.4451057491685826</v>
      </c>
      <c r="H11" s="21">
        <v>2.3135529265212007</v>
      </c>
      <c r="I11" s="21">
        <v>2.254622720375143</v>
      </c>
      <c r="J11" s="21">
        <v>2.1613244813514516</v>
      </c>
      <c r="K11" s="21">
        <v>2.1238045788790658</v>
      </c>
    </row>
    <row r="12" spans="1:11" x14ac:dyDescent="0.25">
      <c r="A12" s="23" t="s">
        <v>28</v>
      </c>
      <c r="B12" s="20">
        <v>1.6785049520800583</v>
      </c>
      <c r="C12" s="21">
        <v>1.6201128796811832</v>
      </c>
      <c r="D12" s="21">
        <v>1.5334014613851794</v>
      </c>
      <c r="E12" s="21">
        <v>1.4378601139204688</v>
      </c>
      <c r="F12" s="22">
        <v>1.3596602151728523</v>
      </c>
      <c r="G12" s="21">
        <v>1.3596602151728518</v>
      </c>
      <c r="H12" s="21">
        <v>1.3596602151728523</v>
      </c>
      <c r="I12" s="21">
        <v>1.3596602151728521</v>
      </c>
      <c r="J12" s="21">
        <v>1.3596602151728523</v>
      </c>
      <c r="K12" s="21">
        <v>1.3596602151728518</v>
      </c>
    </row>
    <row r="13" spans="1:11" x14ac:dyDescent="0.25">
      <c r="A13" s="23" t="s">
        <v>29</v>
      </c>
      <c r="B13" s="20">
        <v>0.90093325951712111</v>
      </c>
      <c r="C13" s="21">
        <v>0.87902521003787049</v>
      </c>
      <c r="D13" s="21">
        <v>0.86866042176220171</v>
      </c>
      <c r="E13" s="21">
        <v>0.87482527431157808</v>
      </c>
      <c r="F13" s="22">
        <v>0.89194284022279879</v>
      </c>
      <c r="G13" s="21">
        <v>0.86918401427882319</v>
      </c>
      <c r="H13" s="21">
        <v>0.81848659911909938</v>
      </c>
      <c r="I13" s="21">
        <v>0.79215069433261875</v>
      </c>
      <c r="J13" s="21">
        <v>0.77562338861690006</v>
      </c>
      <c r="K13" s="21">
        <v>0.76392903298968273</v>
      </c>
    </row>
    <row r="14" spans="1:11" x14ac:dyDescent="0.25">
      <c r="A14" s="23" t="s">
        <v>30</v>
      </c>
      <c r="B14" s="20">
        <v>0.1954495101478802</v>
      </c>
      <c r="C14" s="21">
        <v>0.19638633868578265</v>
      </c>
      <c r="D14" s="21">
        <v>0.21394608909115642</v>
      </c>
      <c r="E14" s="21">
        <v>0.22633547182224589</v>
      </c>
      <c r="F14" s="22">
        <v>0.22587461664313499</v>
      </c>
      <c r="G14" s="21">
        <v>0.21626151971690799</v>
      </c>
      <c r="H14" s="21">
        <v>0.13540611222924895</v>
      </c>
      <c r="I14" s="21">
        <v>0.10281181086967225</v>
      </c>
      <c r="J14" s="21">
        <v>2.604087756169925E-2</v>
      </c>
      <c r="K14" s="21">
        <v>2.1533071653130159E-4</v>
      </c>
    </row>
    <row r="15" spans="1:11" x14ac:dyDescent="0.25">
      <c r="A15" s="15" t="s">
        <v>31</v>
      </c>
      <c r="B15" s="16">
        <v>38.655775174028783</v>
      </c>
      <c r="C15" s="17">
        <v>38.563035849556449</v>
      </c>
      <c r="D15" s="17">
        <v>38.188021668743104</v>
      </c>
      <c r="E15" s="17">
        <v>37.086794520840051</v>
      </c>
      <c r="F15" s="18">
        <v>37.119618481963975</v>
      </c>
      <c r="G15" s="17">
        <v>37.427349973664271</v>
      </c>
      <c r="H15" s="17">
        <v>38.983793306913526</v>
      </c>
      <c r="I15" s="17">
        <v>40.993733626826639</v>
      </c>
      <c r="J15" s="17">
        <v>44.452973952015071</v>
      </c>
      <c r="K15" s="17">
        <v>50.762224146067993</v>
      </c>
    </row>
    <row r="16" spans="1:11" x14ac:dyDescent="0.25">
      <c r="A16" s="19" t="s">
        <v>32</v>
      </c>
      <c r="B16" s="20">
        <v>36.696850923844906</v>
      </c>
      <c r="C16" s="21">
        <v>36.631426480600545</v>
      </c>
      <c r="D16" s="21">
        <v>36.264502510276053</v>
      </c>
      <c r="E16" s="21">
        <v>35.128684566990962</v>
      </c>
      <c r="F16" s="22">
        <v>35.099785805552344</v>
      </c>
      <c r="G16" s="21">
        <v>35.032649379943507</v>
      </c>
      <c r="H16" s="21">
        <v>34.963553868357891</v>
      </c>
      <c r="I16" s="21">
        <v>35.303492751570545</v>
      </c>
      <c r="J16" s="21">
        <v>36.284885885440808</v>
      </c>
      <c r="K16" s="21">
        <v>37.562449300065261</v>
      </c>
    </row>
    <row r="17" spans="1:11" x14ac:dyDescent="0.25">
      <c r="A17" s="25" t="s">
        <v>33</v>
      </c>
      <c r="B17" s="20">
        <v>17.86148866119057</v>
      </c>
      <c r="C17" s="21">
        <v>17.693403715385923</v>
      </c>
      <c r="D17" s="21">
        <v>17.367120953807312</v>
      </c>
      <c r="E17" s="21">
        <v>16.348820467140087</v>
      </c>
      <c r="F17" s="22">
        <v>16.360449188776101</v>
      </c>
      <c r="G17" s="21">
        <v>16.360449188776109</v>
      </c>
      <c r="H17" s="21">
        <v>16.360449188776109</v>
      </c>
      <c r="I17" s="21">
        <v>16.360449188776105</v>
      </c>
      <c r="J17" s="21">
        <v>16.360449188776109</v>
      </c>
      <c r="K17" s="21">
        <v>16.360449188776109</v>
      </c>
    </row>
    <row r="18" spans="1:11" x14ac:dyDescent="0.25">
      <c r="A18" s="25" t="s">
        <v>34</v>
      </c>
      <c r="B18" s="20">
        <v>18.569559005744331</v>
      </c>
      <c r="C18" s="21">
        <v>18.672997624240747</v>
      </c>
      <c r="D18" s="21">
        <v>18.62693470632821</v>
      </c>
      <c r="E18" s="21">
        <v>18.493461671937308</v>
      </c>
      <c r="F18" s="22">
        <v>18.482512124285066</v>
      </c>
      <c r="G18" s="21">
        <v>18.437684167199034</v>
      </c>
      <c r="H18" s="21">
        <v>18.430876185009275</v>
      </c>
      <c r="I18" s="21">
        <v>18.749930541665137</v>
      </c>
      <c r="J18" s="21">
        <v>19.808797413609554</v>
      </c>
      <c r="K18" s="21">
        <v>21.132159641273933</v>
      </c>
    </row>
    <row r="19" spans="1:11" x14ac:dyDescent="0.25">
      <c r="A19" s="26" t="s">
        <v>35</v>
      </c>
      <c r="B19" s="20">
        <v>8.2893330311030464</v>
      </c>
      <c r="C19" s="21">
        <v>8.3639267212804977</v>
      </c>
      <c r="D19" s="21">
        <v>8.3340756593551344</v>
      </c>
      <c r="E19" s="21">
        <v>8.3154548793334548</v>
      </c>
      <c r="F19" s="22">
        <v>8.2885599046723204</v>
      </c>
      <c r="G19" s="21">
        <v>8.1798235449681087</v>
      </c>
      <c r="H19" s="21">
        <v>7.8297355500264105</v>
      </c>
      <c r="I19" s="21">
        <v>8.2337710996467717</v>
      </c>
      <c r="J19" s="21">
        <v>8.9541893462330471</v>
      </c>
      <c r="K19" s="21">
        <v>9.7101091238787998</v>
      </c>
    </row>
    <row r="20" spans="1:11" x14ac:dyDescent="0.25">
      <c r="A20" s="27" t="s">
        <v>36</v>
      </c>
      <c r="B20" s="20">
        <v>0.39886430246708227</v>
      </c>
      <c r="C20" s="21">
        <v>0.39694595271301408</v>
      </c>
      <c r="D20" s="21">
        <v>0.39708744835179627</v>
      </c>
      <c r="E20" s="21">
        <v>0.39460246391142567</v>
      </c>
      <c r="F20" s="22">
        <v>0.39119494714162445</v>
      </c>
      <c r="G20" s="21">
        <v>0.38661349476401108</v>
      </c>
      <c r="H20" s="21">
        <v>0.38542064877785914</v>
      </c>
      <c r="I20" s="21">
        <v>0.35317415858267126</v>
      </c>
      <c r="J20" s="21">
        <v>0.3292672267779474</v>
      </c>
      <c r="K20" s="21">
        <v>0.33082919242399716</v>
      </c>
    </row>
    <row r="21" spans="1:11" x14ac:dyDescent="0.25">
      <c r="A21" s="26" t="s">
        <v>37</v>
      </c>
      <c r="B21" s="20">
        <v>5.2345702176055813</v>
      </c>
      <c r="C21" s="21">
        <v>5.2603064108199149</v>
      </c>
      <c r="D21" s="21">
        <v>5.3063299489480267</v>
      </c>
      <c r="E21" s="21">
        <v>5.3555815711851906</v>
      </c>
      <c r="F21" s="22">
        <v>5.4038233623936005</v>
      </c>
      <c r="G21" s="21">
        <v>5.5332074854199336</v>
      </c>
      <c r="H21" s="21">
        <v>5.9640149336615416</v>
      </c>
      <c r="I21" s="21">
        <v>6.1181897263157126</v>
      </c>
      <c r="J21" s="21">
        <v>6.3508980268154378</v>
      </c>
      <c r="K21" s="21">
        <v>6.6576221357125114</v>
      </c>
    </row>
    <row r="22" spans="1:11" x14ac:dyDescent="0.25">
      <c r="A22" s="26" t="s">
        <v>38</v>
      </c>
      <c r="B22" s="20">
        <v>0.30258882417940847</v>
      </c>
      <c r="C22" s="21">
        <v>0.31451771676104573</v>
      </c>
      <c r="D22" s="21">
        <v>0.32302218517693265</v>
      </c>
      <c r="E22" s="21">
        <v>0.32738989219428999</v>
      </c>
      <c r="F22" s="22">
        <v>0.33011433917324007</v>
      </c>
      <c r="G22" s="21">
        <v>0.34060675113641731</v>
      </c>
      <c r="H22" s="21">
        <v>0.40184924830143692</v>
      </c>
      <c r="I22" s="21">
        <v>0.50467711101641344</v>
      </c>
      <c r="J22" s="21">
        <v>0.60050575017423047</v>
      </c>
      <c r="K22" s="21">
        <v>0.72311139421802861</v>
      </c>
    </row>
    <row r="23" spans="1:11" x14ac:dyDescent="0.25">
      <c r="A23" s="26" t="s">
        <v>39</v>
      </c>
      <c r="B23" s="20">
        <v>4.1026082086755746</v>
      </c>
      <c r="C23" s="21">
        <v>4.1037341984995308</v>
      </c>
      <c r="D23" s="21">
        <v>4.0468510607573265</v>
      </c>
      <c r="E23" s="21">
        <v>3.8980944093854801</v>
      </c>
      <c r="F23" s="22">
        <v>3.8853927685205223</v>
      </c>
      <c r="G23" s="21">
        <v>3.8331364912294079</v>
      </c>
      <c r="H23" s="21">
        <v>3.7215695743540023</v>
      </c>
      <c r="I23" s="21">
        <v>3.425336029887962</v>
      </c>
      <c r="J23" s="21">
        <v>3.4647812364234651</v>
      </c>
      <c r="K23" s="21">
        <v>3.6047079212732784</v>
      </c>
    </row>
    <row r="24" spans="1:11" x14ac:dyDescent="0.25">
      <c r="A24" s="26" t="s">
        <v>40</v>
      </c>
      <c r="B24" s="20">
        <v>0.24159442171363729</v>
      </c>
      <c r="C24" s="21">
        <v>0.23356662416674406</v>
      </c>
      <c r="D24" s="21">
        <v>0.21956840373899222</v>
      </c>
      <c r="E24" s="21">
        <v>0.20233845592746627</v>
      </c>
      <c r="F24" s="22">
        <v>0.18342680238375522</v>
      </c>
      <c r="G24" s="21">
        <v>0.16429639968115492</v>
      </c>
      <c r="H24" s="21">
        <v>0.1282862298880251</v>
      </c>
      <c r="I24" s="21">
        <v>0.11478241621560138</v>
      </c>
      <c r="J24" s="21">
        <v>0.10915582718542481</v>
      </c>
      <c r="K24" s="21">
        <v>0.10577987376731886</v>
      </c>
    </row>
    <row r="25" spans="1:11" x14ac:dyDescent="0.25">
      <c r="A25" s="25" t="s">
        <v>41</v>
      </c>
      <c r="B25" s="20">
        <v>8.2162668707217085E-2</v>
      </c>
      <c r="C25" s="21">
        <v>7.8159049883190779E-2</v>
      </c>
      <c r="D25" s="21">
        <v>9.0571572990189086E-2</v>
      </c>
      <c r="E25" s="21">
        <v>9.2665455351556028E-2</v>
      </c>
      <c r="F25" s="22">
        <v>9.2575572866702871E-2</v>
      </c>
      <c r="G25" s="21">
        <v>6.9302244987801451E-2</v>
      </c>
      <c r="H25" s="21">
        <v>7.3470612956464246E-2</v>
      </c>
      <c r="I25" s="21">
        <v>9.6230685097891955E-2</v>
      </c>
      <c r="J25" s="21">
        <v>0.10567243207183177</v>
      </c>
      <c r="K25" s="21">
        <v>5.987361903190528E-2</v>
      </c>
    </row>
    <row r="26" spans="1:11" x14ac:dyDescent="0.25">
      <c r="A26" s="28" t="s">
        <v>42</v>
      </c>
      <c r="B26" s="20">
        <v>0.17319778816298603</v>
      </c>
      <c r="C26" s="21">
        <v>0.17649904707537648</v>
      </c>
      <c r="D26" s="21">
        <v>0.16965954837169978</v>
      </c>
      <c r="E26" s="21">
        <v>0.16213750042874758</v>
      </c>
      <c r="F26" s="22">
        <v>0.154282068641165</v>
      </c>
      <c r="G26" s="21">
        <v>0.13361430684730599</v>
      </c>
      <c r="H26" s="21">
        <v>8.8791030632736176E-2</v>
      </c>
      <c r="I26" s="21">
        <v>6.5282863898148372E-2</v>
      </c>
      <c r="J26" s="21">
        <v>0</v>
      </c>
      <c r="K26" s="21">
        <v>0</v>
      </c>
    </row>
    <row r="27" spans="1:11" x14ac:dyDescent="0.25">
      <c r="A27" s="28" t="s">
        <v>48</v>
      </c>
      <c r="B27" s="20">
        <v>1.0442800039794007E-2</v>
      </c>
      <c r="C27" s="21">
        <v>1.0367044015309567E-2</v>
      </c>
      <c r="D27" s="21">
        <v>1.0215728778649248E-2</v>
      </c>
      <c r="E27" s="21">
        <v>3.1599472133260788E-2</v>
      </c>
      <c r="F27" s="22">
        <v>9.9668509833100334E-3</v>
      </c>
      <c r="G27" s="21">
        <v>3.1599472133260788E-2</v>
      </c>
      <c r="H27" s="21">
        <v>9.9668509833100369E-3</v>
      </c>
      <c r="I27" s="21">
        <v>3.1599472133260788E-2</v>
      </c>
      <c r="J27" s="21">
        <v>9.9668509833100334E-3</v>
      </c>
      <c r="K27" s="21">
        <v>9.9668509833100334E-3</v>
      </c>
    </row>
    <row r="28" spans="1:11" x14ac:dyDescent="0.25">
      <c r="A28" s="19" t="s">
        <v>45</v>
      </c>
      <c r="B28" s="20">
        <v>1.9589242501838764</v>
      </c>
      <c r="C28" s="21">
        <v>1.9316093689559062</v>
      </c>
      <c r="D28" s="21">
        <v>1.923519158467053</v>
      </c>
      <c r="E28" s="21">
        <v>1.9581099538490896</v>
      </c>
      <c r="F28" s="22">
        <v>2.0198326764116308</v>
      </c>
      <c r="G28" s="21">
        <v>2.3947005937207635</v>
      </c>
      <c r="H28" s="21">
        <v>4.0202394385556319</v>
      </c>
      <c r="I28" s="21">
        <v>5.6902408752561007</v>
      </c>
      <c r="J28" s="21">
        <v>8.1680880665742581</v>
      </c>
      <c r="K28" s="21">
        <v>13.199774846002729</v>
      </c>
    </row>
    <row r="29" spans="1:11" x14ac:dyDescent="0.25">
      <c r="A29" s="15" t="s">
        <v>46</v>
      </c>
      <c r="B29" s="16">
        <v>-3.5149961968087169</v>
      </c>
      <c r="C29" s="17">
        <v>-3.1677712873738813</v>
      </c>
      <c r="D29" s="17">
        <v>-3.810088190132042</v>
      </c>
      <c r="E29" s="17">
        <v>-3.6403460310304894</v>
      </c>
      <c r="F29" s="18">
        <v>-3.9049659064612428</v>
      </c>
      <c r="G29" s="17">
        <v>-4.3300512798225661</v>
      </c>
      <c r="H29" s="17">
        <v>-6.0233784165307229</v>
      </c>
      <c r="I29" s="17">
        <v>-7.8951290506934546</v>
      </c>
      <c r="J29" s="17">
        <v>-11.237880303683324</v>
      </c>
      <c r="K29" s="17">
        <v>-17.517711533987612</v>
      </c>
    </row>
    <row r="30" spans="1:11" x14ac:dyDescent="0.25">
      <c r="A30" s="29" t="s">
        <v>178</v>
      </c>
      <c r="B30" s="16">
        <v>-1.5560719466248405</v>
      </c>
      <c r="C30" s="17">
        <v>-1.2361619184179751</v>
      </c>
      <c r="D30" s="17">
        <v>-1.886569031664989</v>
      </c>
      <c r="E30" s="17">
        <v>-1.6822360771813998</v>
      </c>
      <c r="F30" s="18">
        <v>-1.885133230049612</v>
      </c>
      <c r="G30" s="17">
        <v>-1.9353506861018024</v>
      </c>
      <c r="H30" s="17">
        <v>-2.0031389779750914</v>
      </c>
      <c r="I30" s="17">
        <v>-2.204888175437353</v>
      </c>
      <c r="J30" s="17">
        <v>-3.0697922371090662</v>
      </c>
      <c r="K30" s="17">
        <v>-4.3179366879848855</v>
      </c>
    </row>
    <row r="31" spans="1:11" ht="15.75" thickBot="1" x14ac:dyDescent="0.3">
      <c r="A31" s="30" t="s">
        <v>47</v>
      </c>
      <c r="B31" s="31">
        <v>55.405934506740707</v>
      </c>
      <c r="C31" s="32">
        <v>56.640592339582838</v>
      </c>
      <c r="D31" s="32">
        <v>57.82752645000518</v>
      </c>
      <c r="E31" s="32">
        <v>58.421275289808797</v>
      </c>
      <c r="F31" s="33">
        <v>58.977007188279615</v>
      </c>
      <c r="G31" s="32">
        <v>61.908642743581055</v>
      </c>
      <c r="H31" s="32">
        <v>82.188846062950191</v>
      </c>
      <c r="I31" s="32">
        <v>116.08416487578594</v>
      </c>
      <c r="J31" s="32">
        <v>166.67516515212236</v>
      </c>
      <c r="K31" s="32">
        <v>269.14612507066124</v>
      </c>
    </row>
    <row r="32" spans="1:11" x14ac:dyDescent="0.25">
      <c r="A32" s="37" t="s">
        <v>50</v>
      </c>
      <c r="B32" s="34"/>
      <c r="C32" s="34"/>
      <c r="D32" s="34"/>
      <c r="E32" s="34"/>
      <c r="F32" s="34"/>
      <c r="G32" s="34"/>
      <c r="H32" s="34"/>
      <c r="I32" s="34"/>
      <c r="J32" s="34"/>
      <c r="K32" s="35" t="s">
        <v>10</v>
      </c>
    </row>
  </sheetData>
  <mergeCells count="3">
    <mergeCell ref="C2:F2"/>
    <mergeCell ref="G2:K2"/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sqref="A1:E1"/>
    </sheetView>
  </sheetViews>
  <sheetFormatPr defaultRowHeight="15" x14ac:dyDescent="0.25"/>
  <cols>
    <col min="1" max="1" width="42.7109375" style="444" customWidth="1"/>
    <col min="2" max="4" width="9.140625" style="444"/>
    <col min="5" max="5" width="60.28515625" style="444" customWidth="1"/>
    <col min="6" max="16384" width="9.140625" style="444"/>
  </cols>
  <sheetData>
    <row r="1" spans="1:5" x14ac:dyDescent="0.25">
      <c r="A1" s="649" t="s">
        <v>608</v>
      </c>
      <c r="B1" s="649"/>
      <c r="C1" s="649"/>
      <c r="D1" s="649"/>
      <c r="E1" s="649"/>
    </row>
    <row r="2" spans="1:5" x14ac:dyDescent="0.25">
      <c r="A2" s="474"/>
      <c r="B2" s="446">
        <v>2011</v>
      </c>
      <c r="C2" s="446">
        <v>2012</v>
      </c>
      <c r="D2" s="475">
        <v>2013</v>
      </c>
      <c r="E2" s="447" t="s">
        <v>609</v>
      </c>
    </row>
    <row r="3" spans="1:5" x14ac:dyDescent="0.25">
      <c r="A3" s="476" t="s">
        <v>610</v>
      </c>
      <c r="B3" s="477">
        <v>6.8</v>
      </c>
      <c r="C3" s="477" t="s">
        <v>8</v>
      </c>
      <c r="D3" s="477" t="s">
        <v>8</v>
      </c>
      <c r="E3" s="478" t="s">
        <v>8</v>
      </c>
    </row>
    <row r="4" spans="1:5" ht="24" x14ac:dyDescent="0.25">
      <c r="A4" s="479" t="s">
        <v>611</v>
      </c>
      <c r="B4" s="477">
        <v>7</v>
      </c>
      <c r="C4" s="477">
        <v>4.3</v>
      </c>
      <c r="D4" s="477" t="s">
        <v>8</v>
      </c>
      <c r="E4" s="480" t="s">
        <v>612</v>
      </c>
    </row>
    <row r="5" spans="1:5" ht="15.75" thickBot="1" x14ac:dyDescent="0.3">
      <c r="A5" s="481" t="s">
        <v>613</v>
      </c>
      <c r="B5" s="482" t="s">
        <v>8</v>
      </c>
      <c r="C5" s="482">
        <v>4</v>
      </c>
      <c r="D5" s="482">
        <v>3</v>
      </c>
      <c r="E5" s="483" t="s">
        <v>614</v>
      </c>
    </row>
    <row r="6" spans="1:5" x14ac:dyDescent="0.25">
      <c r="A6" s="443"/>
      <c r="B6" s="443"/>
      <c r="C6" s="443"/>
      <c r="D6" s="443"/>
      <c r="E6" s="484" t="s">
        <v>10</v>
      </c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>
      <selection sqref="A1:C1"/>
    </sheetView>
  </sheetViews>
  <sheetFormatPr defaultRowHeight="15" customHeight="1" x14ac:dyDescent="0.25"/>
  <cols>
    <col min="1" max="1" width="35.7109375" bestFit="1" customWidth="1"/>
    <col min="2" max="2" width="7.140625" style="1" customWidth="1"/>
    <col min="3" max="3" width="33.28515625" style="1" customWidth="1"/>
  </cols>
  <sheetData>
    <row r="1" spans="1:3" ht="15" customHeight="1" x14ac:dyDescent="0.25">
      <c r="A1" s="651" t="s">
        <v>57</v>
      </c>
      <c r="B1" s="651"/>
      <c r="C1" s="651"/>
    </row>
    <row r="2" spans="1:3" ht="15" customHeight="1" x14ac:dyDescent="0.25">
      <c r="A2" s="39" t="s">
        <v>9</v>
      </c>
      <c r="B2" s="40" t="s">
        <v>0</v>
      </c>
      <c r="C2" s="4" t="s">
        <v>58</v>
      </c>
    </row>
    <row r="3" spans="1:3" ht="15" customHeight="1" x14ac:dyDescent="0.25">
      <c r="A3" s="2" t="s">
        <v>1</v>
      </c>
      <c r="B3" s="3">
        <v>3.0273914140366505</v>
      </c>
      <c r="C3" s="41" t="s">
        <v>8</v>
      </c>
    </row>
    <row r="4" spans="1:3" ht="15" customHeight="1" x14ac:dyDescent="0.25">
      <c r="A4" s="2" t="s">
        <v>2</v>
      </c>
      <c r="B4" s="3">
        <v>3.2644048325467692</v>
      </c>
      <c r="C4" s="41">
        <f>B4-$B$3</f>
        <v>0.2370134185101187</v>
      </c>
    </row>
    <row r="5" spans="1:3" ht="15" customHeight="1" x14ac:dyDescent="0.25">
      <c r="A5" s="2" t="s">
        <v>11</v>
      </c>
      <c r="B5" s="3">
        <v>3.165536289427922</v>
      </c>
      <c r="C5" s="41">
        <f t="shared" ref="C5:C9" si="0">B5-$B$3</f>
        <v>0.13814487539127152</v>
      </c>
    </row>
    <row r="6" spans="1:3" ht="15" customHeight="1" x14ac:dyDescent="0.25">
      <c r="A6" s="2" t="s">
        <v>3</v>
      </c>
      <c r="B6" s="3">
        <v>2.9573799373861496</v>
      </c>
      <c r="C6" s="41">
        <f t="shared" si="0"/>
        <v>-7.0011476650500892E-2</v>
      </c>
    </row>
    <row r="7" spans="1:3" ht="15" customHeight="1" x14ac:dyDescent="0.25">
      <c r="A7" s="2" t="s">
        <v>4</v>
      </c>
      <c r="B7" s="3">
        <v>2.8868362230049254</v>
      </c>
      <c r="C7" s="41">
        <f t="shared" si="0"/>
        <v>-0.14055519103172509</v>
      </c>
    </row>
    <row r="8" spans="1:3" ht="15" customHeight="1" x14ac:dyDescent="0.25">
      <c r="A8" s="2" t="s">
        <v>5</v>
      </c>
      <c r="B8" s="3">
        <v>2.9305119686592569</v>
      </c>
      <c r="C8" s="41">
        <f t="shared" si="0"/>
        <v>-9.6879445377393569E-2</v>
      </c>
    </row>
    <row r="9" spans="1:3" ht="15" customHeight="1" x14ac:dyDescent="0.25">
      <c r="A9" s="2" t="s">
        <v>6</v>
      </c>
      <c r="B9" s="3">
        <v>2.7100268839176338</v>
      </c>
      <c r="C9" s="41">
        <f t="shared" si="0"/>
        <v>-0.31736453011901666</v>
      </c>
    </row>
    <row r="10" spans="1:3" ht="15" customHeight="1" x14ac:dyDescent="0.25">
      <c r="A10" s="5" t="s">
        <v>7</v>
      </c>
      <c r="B10" s="6">
        <v>3.081606108590158</v>
      </c>
      <c r="C10" s="42">
        <f>B10-$B$3</f>
        <v>5.4214694553507581E-2</v>
      </c>
    </row>
    <row r="11" spans="1:3" ht="15" customHeight="1" x14ac:dyDescent="0.25">
      <c r="C11" s="7" t="s">
        <v>10</v>
      </c>
    </row>
  </sheetData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sqref="A1:B1"/>
    </sheetView>
  </sheetViews>
  <sheetFormatPr defaultRowHeight="15" x14ac:dyDescent="0.25"/>
  <cols>
    <col min="1" max="2" width="37.85546875" style="444" customWidth="1"/>
    <col min="3" max="16384" width="9.140625" style="444"/>
  </cols>
  <sheetData>
    <row r="1" spans="1:5" x14ac:dyDescent="0.25">
      <c r="A1" s="660" t="s">
        <v>615</v>
      </c>
      <c r="B1" s="660"/>
    </row>
    <row r="2" spans="1:5" x14ac:dyDescent="0.25">
      <c r="A2" s="485" t="s">
        <v>616</v>
      </c>
      <c r="B2" s="485" t="s">
        <v>617</v>
      </c>
    </row>
    <row r="3" spans="1:5" x14ac:dyDescent="0.25">
      <c r="A3" s="486" t="s">
        <v>618</v>
      </c>
      <c r="B3" s="487" t="s">
        <v>619</v>
      </c>
    </row>
    <row r="4" spans="1:5" x14ac:dyDescent="0.25">
      <c r="A4" s="486" t="s">
        <v>620</v>
      </c>
      <c r="B4" s="487" t="s">
        <v>621</v>
      </c>
    </row>
    <row r="5" spans="1:5" x14ac:dyDescent="0.25">
      <c r="A5" s="486" t="s">
        <v>622</v>
      </c>
      <c r="B5" s="487" t="s">
        <v>623</v>
      </c>
    </row>
    <row r="6" spans="1:5" x14ac:dyDescent="0.25">
      <c r="A6" s="486" t="s">
        <v>624</v>
      </c>
      <c r="B6" s="487" t="s">
        <v>625</v>
      </c>
    </row>
    <row r="7" spans="1:5" x14ac:dyDescent="0.25">
      <c r="A7" s="486" t="s">
        <v>626</v>
      </c>
      <c r="B7" s="658" t="s">
        <v>627</v>
      </c>
    </row>
    <row r="8" spans="1:5" x14ac:dyDescent="0.25">
      <c r="A8" s="486" t="s">
        <v>628</v>
      </c>
      <c r="B8" s="658"/>
    </row>
    <row r="9" spans="1:5" x14ac:dyDescent="0.25">
      <c r="A9" s="488" t="s">
        <v>629</v>
      </c>
      <c r="B9" s="658"/>
    </row>
    <row r="10" spans="1:5" x14ac:dyDescent="0.25">
      <c r="A10" s="488" t="s">
        <v>630</v>
      </c>
      <c r="B10" s="658"/>
    </row>
    <row r="11" spans="1:5" ht="15.75" thickBot="1" x14ac:dyDescent="0.3">
      <c r="A11" s="489" t="s">
        <v>631</v>
      </c>
      <c r="B11" s="658"/>
    </row>
    <row r="12" spans="1:5" x14ac:dyDescent="0.25">
      <c r="A12" s="659" t="s">
        <v>632</v>
      </c>
      <c r="B12" s="659"/>
      <c r="E12" s="490" t="s">
        <v>633</v>
      </c>
    </row>
  </sheetData>
  <mergeCells count="3">
    <mergeCell ref="B7:B11"/>
    <mergeCell ref="A12:B12"/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selection sqref="A1:C1"/>
    </sheetView>
  </sheetViews>
  <sheetFormatPr defaultRowHeight="15" x14ac:dyDescent="0.25"/>
  <cols>
    <col min="1" max="1" width="59" style="444" customWidth="1"/>
    <col min="2" max="3" width="12.7109375" style="444" customWidth="1"/>
    <col min="4" max="16384" width="9.140625" style="444"/>
  </cols>
  <sheetData>
    <row r="1" spans="1:3" x14ac:dyDescent="0.25">
      <c r="A1" s="649" t="s">
        <v>634</v>
      </c>
      <c r="B1" s="649"/>
      <c r="C1" s="649"/>
    </row>
    <row r="2" spans="1:3" x14ac:dyDescent="0.25">
      <c r="A2" s="474"/>
      <c r="B2" s="491">
        <v>2011</v>
      </c>
      <c r="C2" s="492">
        <v>2012</v>
      </c>
    </row>
    <row r="3" spans="1:3" x14ac:dyDescent="0.25">
      <c r="A3" s="493" t="s">
        <v>635</v>
      </c>
      <c r="B3" s="494">
        <v>7115769</v>
      </c>
      <c r="C3" s="494">
        <f>SUM(C4:C6)</f>
        <v>2234293</v>
      </c>
    </row>
    <row r="4" spans="1:3" x14ac:dyDescent="0.25">
      <c r="A4" s="495" t="s">
        <v>636</v>
      </c>
      <c r="B4" s="494">
        <v>-19544746</v>
      </c>
      <c r="C4" s="494">
        <v>-5495339</v>
      </c>
    </row>
    <row r="5" spans="1:3" x14ac:dyDescent="0.25">
      <c r="A5" s="495" t="s">
        <v>637</v>
      </c>
      <c r="B5" s="494">
        <v>9796402</v>
      </c>
      <c r="C5" s="494">
        <v>7638522</v>
      </c>
    </row>
    <row r="6" spans="1:3" x14ac:dyDescent="0.25">
      <c r="A6" s="495" t="s">
        <v>638</v>
      </c>
      <c r="B6" s="494">
        <v>89167</v>
      </c>
      <c r="C6" s="494">
        <v>91110</v>
      </c>
    </row>
    <row r="7" spans="1:3" x14ac:dyDescent="0.25">
      <c r="A7" s="470" t="s">
        <v>639</v>
      </c>
      <c r="B7" s="494">
        <v>5936610</v>
      </c>
      <c r="C7" s="494">
        <v>5265325</v>
      </c>
    </row>
    <row r="8" spans="1:3" x14ac:dyDescent="0.25">
      <c r="A8" s="470" t="s">
        <v>640</v>
      </c>
      <c r="B8" s="494">
        <v>-4483394</v>
      </c>
      <c r="C8" s="494">
        <v>-3588353</v>
      </c>
    </row>
    <row r="9" spans="1:3" x14ac:dyDescent="0.25">
      <c r="A9" s="470" t="s">
        <v>641</v>
      </c>
      <c r="B9" s="494" t="s">
        <v>8</v>
      </c>
      <c r="C9" s="496">
        <v>705</v>
      </c>
    </row>
    <row r="10" spans="1:3" x14ac:dyDescent="0.25">
      <c r="A10" s="470" t="s">
        <v>642</v>
      </c>
      <c r="B10" s="494">
        <v>1683034</v>
      </c>
      <c r="C10" s="494">
        <v>8056885</v>
      </c>
    </row>
    <row r="11" spans="1:3" x14ac:dyDescent="0.25">
      <c r="A11" s="470" t="s">
        <v>643</v>
      </c>
      <c r="B11" s="494">
        <v>199454111</v>
      </c>
      <c r="C11" s="494">
        <v>162464150</v>
      </c>
    </row>
    <row r="12" spans="1:3" x14ac:dyDescent="0.25">
      <c r="A12" s="497" t="s">
        <v>644</v>
      </c>
      <c r="B12" s="498">
        <f>B3+B7+B8-B10-B11</f>
        <v>-192568160</v>
      </c>
      <c r="C12" s="498">
        <f>C3+C7+C8+C9-C10-C11</f>
        <v>-166609065</v>
      </c>
    </row>
    <row r="13" spans="1:3" ht="15.75" thickBot="1" x14ac:dyDescent="0.3">
      <c r="A13" s="499" t="s">
        <v>645</v>
      </c>
      <c r="B13" s="500">
        <f>B12/B16/10</f>
        <v>-279.18883191087076</v>
      </c>
      <c r="C13" s="500">
        <f>C12/C16/10</f>
        <v>-234.3437396781313</v>
      </c>
    </row>
    <row r="14" spans="1:3" x14ac:dyDescent="0.25">
      <c r="A14" s="501" t="s">
        <v>646</v>
      </c>
      <c r="B14" s="502"/>
      <c r="C14" s="503" t="s">
        <v>647</v>
      </c>
    </row>
    <row r="16" spans="1:3" x14ac:dyDescent="0.25">
      <c r="A16" s="504" t="s">
        <v>648</v>
      </c>
      <c r="B16" s="505">
        <v>68974.163</v>
      </c>
      <c r="C16" s="505">
        <v>71096.017000000007</v>
      </c>
    </row>
  </sheetData>
  <mergeCells count="1">
    <mergeCell ref="A1:C1"/>
  </mergeCells>
  <pageMargins left="0.7" right="0.7" top="0.75" bottom="0.75" header="0.3" footer="0.3"/>
  <ignoredErrors>
    <ignoredError sqref="C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defaultRowHeight="15" x14ac:dyDescent="0.25"/>
  <cols>
    <col min="1" max="1" width="65.5703125" style="444" customWidth="1"/>
    <col min="2" max="16384" width="9.140625" style="444"/>
  </cols>
  <sheetData>
    <row r="1" spans="1:4" x14ac:dyDescent="0.25">
      <c r="A1" s="649" t="s">
        <v>649</v>
      </c>
      <c r="B1" s="649"/>
      <c r="C1" s="649"/>
      <c r="D1" s="649"/>
    </row>
    <row r="2" spans="1:4" x14ac:dyDescent="0.25">
      <c r="A2" s="474"/>
      <c r="B2" s="491">
        <v>2011</v>
      </c>
      <c r="C2" s="492">
        <v>2012</v>
      </c>
      <c r="D2" s="491" t="s">
        <v>650</v>
      </c>
    </row>
    <row r="3" spans="1:4" x14ac:dyDescent="0.25">
      <c r="A3" s="497" t="s">
        <v>651</v>
      </c>
      <c r="B3" s="498">
        <f>B4+B8+B13</f>
        <v>53482791</v>
      </c>
      <c r="C3" s="498">
        <f>C4+C8+C13</f>
        <v>57184386</v>
      </c>
      <c r="D3" s="498">
        <f>C3-B3</f>
        <v>3701595</v>
      </c>
    </row>
    <row r="4" spans="1:4" x14ac:dyDescent="0.25">
      <c r="A4" s="470" t="s">
        <v>652</v>
      </c>
      <c r="B4" s="494">
        <f>SUM(B5:B7)</f>
        <v>42714272</v>
      </c>
      <c r="C4" s="494">
        <f>SUM(C5:C7)</f>
        <v>44287060</v>
      </c>
      <c r="D4" s="494">
        <f t="shared" ref="D4:D20" si="0">C4-B4</f>
        <v>1572788</v>
      </c>
    </row>
    <row r="5" spans="1:4" x14ac:dyDescent="0.25">
      <c r="A5" s="506" t="s">
        <v>653</v>
      </c>
      <c r="B5" s="494">
        <v>568113</v>
      </c>
      <c r="C5" s="494">
        <v>590207</v>
      </c>
      <c r="D5" s="494">
        <f t="shared" si="0"/>
        <v>22094</v>
      </c>
    </row>
    <row r="6" spans="1:4" x14ac:dyDescent="0.25">
      <c r="A6" s="506" t="s">
        <v>654</v>
      </c>
      <c r="B6" s="494">
        <v>36032202</v>
      </c>
      <c r="C6" s="494">
        <v>38384161</v>
      </c>
      <c r="D6" s="494">
        <f t="shared" si="0"/>
        <v>2351959</v>
      </c>
    </row>
    <row r="7" spans="1:4" x14ac:dyDescent="0.25">
      <c r="A7" s="506" t="s">
        <v>655</v>
      </c>
      <c r="B7" s="494">
        <v>6113957</v>
      </c>
      <c r="C7" s="494">
        <v>5312692</v>
      </c>
      <c r="D7" s="494">
        <f t="shared" si="0"/>
        <v>-801265</v>
      </c>
    </row>
    <row r="8" spans="1:4" x14ac:dyDescent="0.25">
      <c r="A8" s="470" t="s">
        <v>656</v>
      </c>
      <c r="B8" s="494">
        <f>SUM(B9:B12)</f>
        <v>10279729</v>
      </c>
      <c r="C8" s="494">
        <f>SUM(C9:C12)</f>
        <v>12252413</v>
      </c>
      <c r="D8" s="494">
        <f t="shared" si="0"/>
        <v>1972684</v>
      </c>
    </row>
    <row r="9" spans="1:4" x14ac:dyDescent="0.25">
      <c r="A9" s="506" t="s">
        <v>657</v>
      </c>
      <c r="B9" s="494">
        <v>1847851</v>
      </c>
      <c r="C9" s="494">
        <v>1753889</v>
      </c>
      <c r="D9" s="494">
        <f t="shared" si="0"/>
        <v>-93962</v>
      </c>
    </row>
    <row r="10" spans="1:4" x14ac:dyDescent="0.25">
      <c r="A10" s="506" t="s">
        <v>658</v>
      </c>
      <c r="B10" s="494">
        <v>3397944</v>
      </c>
      <c r="C10" s="494">
        <v>4249248</v>
      </c>
      <c r="D10" s="494">
        <f t="shared" si="0"/>
        <v>851304</v>
      </c>
    </row>
    <row r="11" spans="1:4" x14ac:dyDescent="0.25">
      <c r="A11" s="506" t="s">
        <v>659</v>
      </c>
      <c r="B11" s="494">
        <v>4127760</v>
      </c>
      <c r="C11" s="494">
        <v>5284678</v>
      </c>
      <c r="D11" s="494">
        <f t="shared" si="0"/>
        <v>1156918</v>
      </c>
    </row>
    <row r="12" spans="1:4" x14ac:dyDescent="0.25">
      <c r="A12" s="506" t="s">
        <v>660</v>
      </c>
      <c r="B12" s="494">
        <v>906174</v>
      </c>
      <c r="C12" s="494">
        <v>964598</v>
      </c>
      <c r="D12" s="494">
        <f t="shared" si="0"/>
        <v>58424</v>
      </c>
    </row>
    <row r="13" spans="1:4" ht="15.75" thickBot="1" x14ac:dyDescent="0.3">
      <c r="A13" s="481" t="s">
        <v>661</v>
      </c>
      <c r="B13" s="507">
        <v>488790</v>
      </c>
      <c r="C13" s="507">
        <v>644913</v>
      </c>
      <c r="D13" s="507">
        <f t="shared" si="0"/>
        <v>156123</v>
      </c>
    </row>
    <row r="14" spans="1:4" x14ac:dyDescent="0.25">
      <c r="A14" s="497" t="s">
        <v>662</v>
      </c>
      <c r="B14" s="498">
        <f>SUM(B15:B20)</f>
        <v>53482791</v>
      </c>
      <c r="C14" s="498">
        <f>SUM(C15:C20)</f>
        <v>57184386</v>
      </c>
      <c r="D14" s="498">
        <f t="shared" si="0"/>
        <v>3701595</v>
      </c>
    </row>
    <row r="15" spans="1:4" x14ac:dyDescent="0.25">
      <c r="A15" s="470" t="s">
        <v>663</v>
      </c>
      <c r="B15" s="494">
        <v>2371457</v>
      </c>
      <c r="C15" s="494">
        <v>4254439</v>
      </c>
      <c r="D15" s="494">
        <f t="shared" si="0"/>
        <v>1882982</v>
      </c>
    </row>
    <row r="16" spans="1:4" x14ac:dyDescent="0.25">
      <c r="A16" s="470" t="s">
        <v>664</v>
      </c>
      <c r="B16" s="494">
        <v>30535407</v>
      </c>
      <c r="C16" s="494">
        <v>33691036</v>
      </c>
      <c r="D16" s="494">
        <f t="shared" si="0"/>
        <v>3155629</v>
      </c>
    </row>
    <row r="17" spans="1:4" x14ac:dyDescent="0.25">
      <c r="A17" s="470" t="s">
        <v>665</v>
      </c>
      <c r="B17" s="494">
        <v>6958327</v>
      </c>
      <c r="C17" s="494">
        <v>8772569</v>
      </c>
      <c r="D17" s="494">
        <f t="shared" si="0"/>
        <v>1814242</v>
      </c>
    </row>
    <row r="18" spans="1:4" x14ac:dyDescent="0.25">
      <c r="A18" s="470" t="s">
        <v>666</v>
      </c>
      <c r="B18" s="494">
        <v>631532</v>
      </c>
      <c r="C18" s="494">
        <v>417985</v>
      </c>
      <c r="D18" s="494">
        <f t="shared" si="0"/>
        <v>-213547</v>
      </c>
    </row>
    <row r="19" spans="1:4" x14ac:dyDescent="0.25">
      <c r="A19" s="470" t="s">
        <v>661</v>
      </c>
      <c r="B19" s="494">
        <v>5870299</v>
      </c>
      <c r="C19" s="494">
        <v>7814064</v>
      </c>
      <c r="D19" s="494">
        <f t="shared" si="0"/>
        <v>1943765</v>
      </c>
    </row>
    <row r="20" spans="1:4" ht="15.75" thickBot="1" x14ac:dyDescent="0.3">
      <c r="A20" s="508" t="s">
        <v>667</v>
      </c>
      <c r="B20" s="509">
        <v>7115769</v>
      </c>
      <c r="C20" s="509">
        <v>2234293</v>
      </c>
      <c r="D20" s="509">
        <f t="shared" si="0"/>
        <v>-4881476</v>
      </c>
    </row>
    <row r="21" spans="1:4" x14ac:dyDescent="0.25">
      <c r="A21" s="510"/>
      <c r="B21" s="510"/>
      <c r="C21" s="510"/>
      <c r="D21" s="511" t="s">
        <v>242</v>
      </c>
    </row>
  </sheetData>
  <mergeCells count="1">
    <mergeCell ref="A1:D1"/>
  </mergeCells>
  <pageMargins left="0.7" right="0.7" top="0.75" bottom="0.75" header="0.3" footer="0.3"/>
  <ignoredErrors>
    <ignoredError sqref="B8:E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sqref="A1:D1"/>
    </sheetView>
  </sheetViews>
  <sheetFormatPr defaultRowHeight="15" x14ac:dyDescent="0.25"/>
  <cols>
    <col min="1" max="1" width="63.28515625" style="444" customWidth="1"/>
    <col min="2" max="16384" width="9.140625" style="444"/>
  </cols>
  <sheetData>
    <row r="1" spans="1:4" x14ac:dyDescent="0.25">
      <c r="A1" s="649" t="s">
        <v>668</v>
      </c>
      <c r="B1" s="649"/>
      <c r="C1" s="649"/>
      <c r="D1" s="649"/>
    </row>
    <row r="2" spans="1:4" x14ac:dyDescent="0.25">
      <c r="A2" s="474"/>
      <c r="B2" s="491">
        <v>2011</v>
      </c>
      <c r="C2" s="492">
        <v>2012</v>
      </c>
      <c r="D2" s="492" t="s">
        <v>669</v>
      </c>
    </row>
    <row r="3" spans="1:4" x14ac:dyDescent="0.25">
      <c r="A3" s="470" t="s">
        <v>670</v>
      </c>
      <c r="B3" s="494">
        <v>9796402</v>
      </c>
      <c r="C3" s="494">
        <v>7638522</v>
      </c>
      <c r="D3" s="494">
        <f>C3-B3</f>
        <v>-2157880</v>
      </c>
    </row>
    <row r="4" spans="1:4" x14ac:dyDescent="0.25">
      <c r="A4" s="470" t="s">
        <v>671</v>
      </c>
      <c r="B4" s="494">
        <v>6016171</v>
      </c>
      <c r="C4" s="494">
        <v>5904607</v>
      </c>
      <c r="D4" s="494">
        <f t="shared" ref="D4:D20" si="0">C4-B4</f>
        <v>-111564</v>
      </c>
    </row>
    <row r="5" spans="1:4" x14ac:dyDescent="0.25">
      <c r="A5" s="512" t="s">
        <v>672</v>
      </c>
      <c r="B5" s="513">
        <v>3512058</v>
      </c>
      <c r="C5" s="513">
        <v>3534401</v>
      </c>
      <c r="D5" s="513">
        <f t="shared" si="0"/>
        <v>22343</v>
      </c>
    </row>
    <row r="6" spans="1:4" x14ac:dyDescent="0.25">
      <c r="A6" s="512" t="s">
        <v>673</v>
      </c>
      <c r="B6" s="661" t="s">
        <v>674</v>
      </c>
      <c r="C6" s="661"/>
      <c r="D6" s="514" t="s">
        <v>8</v>
      </c>
    </row>
    <row r="7" spans="1:4" x14ac:dyDescent="0.25">
      <c r="A7" s="512" t="s">
        <v>344</v>
      </c>
      <c r="B7" s="513">
        <v>232040</v>
      </c>
      <c r="C7" s="513">
        <v>201446</v>
      </c>
      <c r="D7" s="494">
        <f t="shared" si="0"/>
        <v>-30594</v>
      </c>
    </row>
    <row r="8" spans="1:4" x14ac:dyDescent="0.25">
      <c r="A8" s="512" t="s">
        <v>675</v>
      </c>
      <c r="B8" s="513">
        <v>243957</v>
      </c>
      <c r="C8" s="513">
        <v>196405</v>
      </c>
      <c r="D8" s="513">
        <f t="shared" si="0"/>
        <v>-47552</v>
      </c>
    </row>
    <row r="9" spans="1:4" x14ac:dyDescent="0.25">
      <c r="A9" s="512" t="s">
        <v>676</v>
      </c>
      <c r="B9" s="513">
        <v>58677</v>
      </c>
      <c r="C9" s="513">
        <v>33915</v>
      </c>
      <c r="D9" s="513">
        <f t="shared" si="0"/>
        <v>-24762</v>
      </c>
    </row>
    <row r="10" spans="1:4" x14ac:dyDescent="0.25">
      <c r="A10" s="512" t="s">
        <v>323</v>
      </c>
      <c r="B10" s="513">
        <v>34274</v>
      </c>
      <c r="C10" s="513">
        <v>20431</v>
      </c>
      <c r="D10" s="513">
        <f t="shared" si="0"/>
        <v>-13843</v>
      </c>
    </row>
    <row r="11" spans="1:4" x14ac:dyDescent="0.25">
      <c r="A11" s="512" t="s">
        <v>677</v>
      </c>
      <c r="B11" s="513">
        <v>7631</v>
      </c>
      <c r="C11" s="513">
        <v>-13516</v>
      </c>
      <c r="D11" s="513">
        <f t="shared" si="0"/>
        <v>-21147</v>
      </c>
    </row>
    <row r="12" spans="1:4" x14ac:dyDescent="0.25">
      <c r="A12" s="470" t="s">
        <v>678</v>
      </c>
      <c r="B12" s="494">
        <v>89167</v>
      </c>
      <c r="C12" s="494">
        <v>91110</v>
      </c>
      <c r="D12" s="494">
        <f t="shared" si="0"/>
        <v>1943</v>
      </c>
    </row>
    <row r="13" spans="1:4" x14ac:dyDescent="0.25">
      <c r="A13" s="470" t="s">
        <v>679</v>
      </c>
      <c r="B13" s="494">
        <v>5936610</v>
      </c>
      <c r="C13" s="494">
        <v>5843429</v>
      </c>
      <c r="D13" s="494">
        <f t="shared" si="0"/>
        <v>-93181</v>
      </c>
    </row>
    <row r="14" spans="1:4" x14ac:dyDescent="0.25">
      <c r="A14" s="512" t="s">
        <v>219</v>
      </c>
      <c r="B14" s="513">
        <v>2980385</v>
      </c>
      <c r="C14" s="513">
        <v>2780857</v>
      </c>
      <c r="D14" s="513">
        <f t="shared" si="0"/>
        <v>-199528</v>
      </c>
    </row>
    <row r="15" spans="1:4" x14ac:dyDescent="0.25">
      <c r="A15" s="512" t="s">
        <v>197</v>
      </c>
      <c r="B15" s="513">
        <v>985407</v>
      </c>
      <c r="C15" s="513">
        <v>1100172</v>
      </c>
      <c r="D15" s="513">
        <f t="shared" si="0"/>
        <v>114765</v>
      </c>
    </row>
    <row r="16" spans="1:4" x14ac:dyDescent="0.25">
      <c r="A16" s="512" t="s">
        <v>680</v>
      </c>
      <c r="B16" s="513">
        <v>126104</v>
      </c>
      <c r="C16" s="513">
        <v>111213</v>
      </c>
      <c r="D16" s="513">
        <f t="shared" si="0"/>
        <v>-14891</v>
      </c>
    </row>
    <row r="17" spans="1:4" x14ac:dyDescent="0.25">
      <c r="A17" s="512" t="s">
        <v>378</v>
      </c>
      <c r="B17" s="513">
        <v>505595</v>
      </c>
      <c r="C17" s="513">
        <v>476243</v>
      </c>
      <c r="D17" s="513">
        <f t="shared" si="0"/>
        <v>-29352</v>
      </c>
    </row>
    <row r="18" spans="1:4" x14ac:dyDescent="0.25">
      <c r="A18" s="512" t="s">
        <v>681</v>
      </c>
      <c r="B18" s="513">
        <v>532286</v>
      </c>
      <c r="C18" s="513">
        <v>578104</v>
      </c>
      <c r="D18" s="513">
        <f t="shared" si="0"/>
        <v>45818</v>
      </c>
    </row>
    <row r="19" spans="1:4" x14ac:dyDescent="0.25">
      <c r="A19" s="497" t="s">
        <v>682</v>
      </c>
      <c r="B19" s="498">
        <f>B3+B12+B13</f>
        <v>15822179</v>
      </c>
      <c r="C19" s="498">
        <f>C3+C12+C13</f>
        <v>13573061</v>
      </c>
      <c r="D19" s="498">
        <f t="shared" si="0"/>
        <v>-2249118</v>
      </c>
    </row>
    <row r="20" spans="1:4" ht="15.75" thickBot="1" x14ac:dyDescent="0.3">
      <c r="A20" s="515" t="s">
        <v>683</v>
      </c>
      <c r="B20" s="509">
        <v>12041948</v>
      </c>
      <c r="C20" s="509">
        <v>11839146</v>
      </c>
      <c r="D20" s="509">
        <f t="shared" si="0"/>
        <v>-202802</v>
      </c>
    </row>
    <row r="21" spans="1:4" ht="47.25" customHeight="1" x14ac:dyDescent="0.25">
      <c r="A21" s="662" t="s">
        <v>684</v>
      </c>
      <c r="B21" s="662"/>
      <c r="C21" s="662"/>
      <c r="D21" s="662"/>
    </row>
    <row r="22" spans="1:4" x14ac:dyDescent="0.25">
      <c r="A22" s="663" t="s">
        <v>647</v>
      </c>
      <c r="B22" s="663"/>
      <c r="C22" s="663"/>
      <c r="D22" s="663"/>
    </row>
    <row r="23" spans="1:4" x14ac:dyDescent="0.25">
      <c r="A23" s="516"/>
    </row>
  </sheetData>
  <mergeCells count="4">
    <mergeCell ref="B6:C6"/>
    <mergeCell ref="A21:D21"/>
    <mergeCell ref="A22:D22"/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opLeftCell="A21" zoomScaleNormal="100" zoomScaleSheetLayoutView="100" workbookViewId="0">
      <selection activeCell="A21" sqref="A21:E21"/>
    </sheetView>
  </sheetViews>
  <sheetFormatPr defaultRowHeight="15" x14ac:dyDescent="0.25"/>
  <cols>
    <col min="1" max="1" width="53" style="149" customWidth="1"/>
    <col min="2" max="2" width="9.140625" style="149"/>
    <col min="3" max="3" width="7.28515625" style="149" bestFit="1" customWidth="1"/>
    <col min="4" max="4" width="9.140625" style="149"/>
    <col min="5" max="5" width="11.85546875" style="149" bestFit="1" customWidth="1"/>
    <col min="6" max="6" width="9.140625" style="150"/>
    <col min="7" max="7" width="9.5703125" style="149" customWidth="1"/>
    <col min="8" max="8" width="6.7109375" style="149" customWidth="1"/>
    <col min="9" max="16384" width="9.140625" style="149"/>
  </cols>
  <sheetData>
    <row r="1" spans="1:4" hidden="1" x14ac:dyDescent="0.25">
      <c r="A1" s="148"/>
      <c r="B1" s="148"/>
      <c r="C1" s="148"/>
      <c r="D1" s="148"/>
    </row>
    <row r="2" spans="1:4" ht="15" hidden="1" customHeight="1" x14ac:dyDescent="0.25">
      <c r="A2" s="148"/>
      <c r="B2" s="148"/>
      <c r="C2" s="148"/>
      <c r="D2" s="148"/>
    </row>
    <row r="3" spans="1:4" hidden="1" x14ac:dyDescent="0.25">
      <c r="A3" s="148"/>
      <c r="B3" s="148"/>
      <c r="C3" s="148"/>
      <c r="D3" s="148"/>
    </row>
    <row r="4" spans="1:4" hidden="1" x14ac:dyDescent="0.25">
      <c r="A4" s="148"/>
      <c r="B4" s="148"/>
      <c r="C4" s="148"/>
      <c r="D4" s="148">
        <v>0</v>
      </c>
    </row>
    <row r="5" spans="1:4" hidden="1" x14ac:dyDescent="0.25">
      <c r="A5" s="148"/>
      <c r="B5" s="148"/>
      <c r="C5" s="148"/>
      <c r="D5" s="148"/>
    </row>
    <row r="6" spans="1:4" hidden="1" x14ac:dyDescent="0.25">
      <c r="A6" s="148"/>
      <c r="B6" s="148"/>
      <c r="C6" s="148"/>
      <c r="D6" s="148"/>
    </row>
    <row r="7" spans="1:4" hidden="1" x14ac:dyDescent="0.25">
      <c r="A7" s="148"/>
      <c r="B7" s="148"/>
      <c r="C7" s="148"/>
      <c r="D7" s="148"/>
    </row>
    <row r="8" spans="1:4" hidden="1" x14ac:dyDescent="0.25">
      <c r="A8" s="148"/>
      <c r="B8" s="148"/>
      <c r="C8" s="148"/>
      <c r="D8" s="148"/>
    </row>
    <row r="9" spans="1:4" hidden="1" x14ac:dyDescent="0.25">
      <c r="A9" s="148"/>
      <c r="B9" s="148"/>
      <c r="C9" s="148"/>
      <c r="D9" s="148"/>
    </row>
    <row r="10" spans="1:4" hidden="1" x14ac:dyDescent="0.25">
      <c r="A10" s="148"/>
      <c r="B10" s="148"/>
      <c r="C10" s="148"/>
      <c r="D10" s="148"/>
    </row>
    <row r="11" spans="1:4" hidden="1" x14ac:dyDescent="0.25">
      <c r="A11" s="148"/>
      <c r="B11" s="148"/>
      <c r="C11" s="148"/>
      <c r="D11" s="148"/>
    </row>
    <row r="12" spans="1:4" hidden="1" x14ac:dyDescent="0.25">
      <c r="A12" s="148"/>
      <c r="B12" s="148"/>
      <c r="C12" s="148"/>
      <c r="D12" s="148"/>
    </row>
    <row r="13" spans="1:4" hidden="1" x14ac:dyDescent="0.25">
      <c r="A13" s="148"/>
      <c r="B13" s="148"/>
      <c r="C13" s="148"/>
      <c r="D13" s="148"/>
    </row>
    <row r="14" spans="1:4" hidden="1" x14ac:dyDescent="0.25">
      <c r="A14" s="148"/>
      <c r="B14" s="148"/>
      <c r="C14" s="148"/>
      <c r="D14" s="148"/>
    </row>
    <row r="15" spans="1:4" hidden="1" x14ac:dyDescent="0.25">
      <c r="A15" s="148"/>
      <c r="B15" s="148"/>
      <c r="C15" s="148"/>
      <c r="D15" s="148"/>
    </row>
    <row r="16" spans="1:4" hidden="1" x14ac:dyDescent="0.25">
      <c r="A16" s="148"/>
      <c r="B16" s="148"/>
      <c r="C16" s="148"/>
      <c r="D16" s="148"/>
    </row>
    <row r="17" spans="1:8" hidden="1" x14ac:dyDescent="0.25">
      <c r="A17" s="148"/>
      <c r="B17" s="148"/>
      <c r="C17" s="148"/>
      <c r="D17" s="148"/>
    </row>
    <row r="18" spans="1:8" hidden="1" x14ac:dyDescent="0.25">
      <c r="A18" s="148"/>
      <c r="B18" s="148"/>
      <c r="C18" s="148"/>
      <c r="D18" s="148"/>
    </row>
    <row r="19" spans="1:8" hidden="1" x14ac:dyDescent="0.25">
      <c r="A19" s="148"/>
      <c r="B19" s="148"/>
      <c r="C19" s="148"/>
      <c r="D19" s="148"/>
    </row>
    <row r="20" spans="1:8" hidden="1" x14ac:dyDescent="0.25">
      <c r="A20" s="148"/>
      <c r="B20" s="148"/>
      <c r="C20" s="148"/>
      <c r="D20" s="148"/>
    </row>
    <row r="21" spans="1:8" x14ac:dyDescent="0.25">
      <c r="A21" s="633" t="s">
        <v>382</v>
      </c>
      <c r="B21" s="633"/>
      <c r="C21" s="633"/>
      <c r="D21" s="633"/>
      <c r="E21" s="633"/>
    </row>
    <row r="22" spans="1:8" ht="23.25" customHeight="1" x14ac:dyDescent="0.25">
      <c r="A22" s="153"/>
      <c r="B22" s="631" t="s">
        <v>383</v>
      </c>
      <c r="C22" s="631"/>
      <c r="D22" s="632" t="s">
        <v>384</v>
      </c>
      <c r="E22" s="632"/>
    </row>
    <row r="23" spans="1:8" x14ac:dyDescent="0.25">
      <c r="A23" s="154"/>
      <c r="B23" s="155" t="s">
        <v>385</v>
      </c>
      <c r="C23" s="155" t="s">
        <v>386</v>
      </c>
      <c r="D23" s="155" t="s">
        <v>385</v>
      </c>
      <c r="E23" s="155" t="s">
        <v>386</v>
      </c>
    </row>
    <row r="24" spans="1:8" x14ac:dyDescent="0.25">
      <c r="A24" s="156" t="s">
        <v>387</v>
      </c>
      <c r="B24" s="157">
        <f>C24/$C$42*100</f>
        <v>-4.4840838270869661</v>
      </c>
      <c r="C24" s="158">
        <v>-3188.0050000000001</v>
      </c>
      <c r="D24" s="159">
        <v>-0.1365697288823009</v>
      </c>
      <c r="E24" s="160">
        <v>-81.141000000000076</v>
      </c>
    </row>
    <row r="25" spans="1:8" x14ac:dyDescent="0.25">
      <c r="A25" s="161" t="s">
        <v>388</v>
      </c>
      <c r="B25" s="162">
        <v>-0.1320381265437427</v>
      </c>
      <c r="C25" s="163">
        <f>B25/100*C42</f>
        <v>-93.873848894020838</v>
      </c>
      <c r="D25" s="164">
        <v>1.9835167054057523E-3</v>
      </c>
      <c r="E25" s="165">
        <v>1.9020380211181163</v>
      </c>
      <c r="F25" s="166"/>
      <c r="H25" s="167"/>
    </row>
    <row r="26" spans="1:8" x14ac:dyDescent="0.25">
      <c r="A26" s="161" t="s">
        <v>389</v>
      </c>
      <c r="B26" s="162">
        <f t="shared" ref="B26:B40" si="0">C26/$C$42*100</f>
        <v>0.25738350433892798</v>
      </c>
      <c r="C26" s="163">
        <f>SUM(C27:C34)</f>
        <v>182.98942</v>
      </c>
      <c r="D26" s="164">
        <v>-9.0262130465096457E-2</v>
      </c>
      <c r="E26" s="165">
        <v>-65.448579999999993</v>
      </c>
      <c r="F26" s="166"/>
      <c r="G26" s="168"/>
      <c r="H26" s="168"/>
    </row>
    <row r="27" spans="1:8" x14ac:dyDescent="0.25">
      <c r="A27" s="169" t="s">
        <v>390</v>
      </c>
      <c r="B27" s="162">
        <f t="shared" si="0"/>
        <v>4.3531271238443629E-2</v>
      </c>
      <c r="C27" s="163">
        <v>30.948999999999998</v>
      </c>
      <c r="D27" s="164">
        <v>-3.795637390971926E-4</v>
      </c>
      <c r="E27" s="165">
        <v>-0.43100000000000094</v>
      </c>
      <c r="G27" s="168"/>
      <c r="H27" s="163"/>
    </row>
    <row r="28" spans="1:8" x14ac:dyDescent="0.25">
      <c r="A28" s="169" t="s">
        <v>391</v>
      </c>
      <c r="B28" s="162">
        <f t="shared" si="0"/>
        <v>0.13709932583143158</v>
      </c>
      <c r="C28" s="170">
        <v>97.472160000000002</v>
      </c>
      <c r="D28" s="164">
        <v>2.7640754221288644E-3</v>
      </c>
      <c r="E28" s="165">
        <v>1.4721600000000024</v>
      </c>
      <c r="G28" s="168"/>
      <c r="H28" s="163"/>
    </row>
    <row r="29" spans="1:8" x14ac:dyDescent="0.25">
      <c r="A29" s="169" t="s">
        <v>392</v>
      </c>
      <c r="B29" s="162">
        <f t="shared" si="0"/>
        <v>6.2217268795803284E-2</v>
      </c>
      <c r="C29" s="163">
        <v>44.234000000000002</v>
      </c>
      <c r="D29" s="164">
        <v>3.6708058652015069E-4</v>
      </c>
      <c r="E29" s="165">
        <v>3.399999999999892E-2</v>
      </c>
      <c r="G29" s="168"/>
      <c r="H29" s="163"/>
    </row>
    <row r="30" spans="1:8" x14ac:dyDescent="0.25">
      <c r="A30" s="169" t="s">
        <v>393</v>
      </c>
      <c r="B30" s="162">
        <f t="shared" si="0"/>
        <v>5.6493544497717776E-2</v>
      </c>
      <c r="C30" s="163">
        <v>40.164659999999998</v>
      </c>
      <c r="D30" s="164">
        <v>3.8059094133194998E-4</v>
      </c>
      <c r="E30" s="165">
        <v>6.4659999999996387E-2</v>
      </c>
      <c r="G30" s="168"/>
      <c r="H30" s="163"/>
    </row>
    <row r="31" spans="1:8" x14ac:dyDescent="0.25">
      <c r="A31" s="169" t="s">
        <v>394</v>
      </c>
      <c r="B31" s="162">
        <f t="shared" si="0"/>
        <v>1.3713848414321154E-2</v>
      </c>
      <c r="C31" s="163">
        <v>9.75</v>
      </c>
      <c r="D31" s="164">
        <v>7.0424544626348715E-5</v>
      </c>
      <c r="E31" s="165">
        <v>0</v>
      </c>
      <c r="G31" s="168"/>
      <c r="H31" s="163"/>
    </row>
    <row r="32" spans="1:8" ht="15" customHeight="1" x14ac:dyDescent="0.25">
      <c r="A32" s="171" t="s">
        <v>395</v>
      </c>
      <c r="B32" s="162">
        <f t="shared" si="0"/>
        <v>3.7987500762525127E-2</v>
      </c>
      <c r="C32" s="163">
        <v>27.0076</v>
      </c>
      <c r="D32" s="164">
        <v>1.9451698070796497E-4</v>
      </c>
      <c r="E32" s="165">
        <v>-3.9999999999906777E-4</v>
      </c>
      <c r="G32" s="168"/>
      <c r="H32" s="163"/>
    </row>
    <row r="33" spans="1:8" x14ac:dyDescent="0.25">
      <c r="A33" s="171" t="s">
        <v>396</v>
      </c>
      <c r="B33" s="162">
        <f t="shared" si="0"/>
        <v>-8.1411030381631638E-3</v>
      </c>
      <c r="C33" s="163">
        <v>-5.7880000000000003</v>
      </c>
      <c r="D33" s="164">
        <v>-8.1411030381631638E-3</v>
      </c>
      <c r="E33" s="165">
        <v>-5.7880000000000003</v>
      </c>
      <c r="G33" s="162"/>
      <c r="H33" s="163"/>
    </row>
    <row r="34" spans="1:8" x14ac:dyDescent="0.25">
      <c r="A34" s="169" t="s">
        <v>397</v>
      </c>
      <c r="B34" s="162">
        <f t="shared" si="0"/>
        <v>-8.5518152163151395E-2</v>
      </c>
      <c r="C34" s="163">
        <v>-60.8</v>
      </c>
      <c r="D34" s="164">
        <v>-8.5518152163151395E-2</v>
      </c>
      <c r="E34" s="165">
        <v>-60.8</v>
      </c>
      <c r="G34" s="162"/>
      <c r="H34" s="163"/>
    </row>
    <row r="35" spans="1:8" x14ac:dyDescent="0.25">
      <c r="A35" s="161" t="s">
        <v>398</v>
      </c>
      <c r="B35" s="162">
        <f t="shared" si="0"/>
        <v>-1.8212286069415111</v>
      </c>
      <c r="C35" s="170">
        <v>-1294.8209999999999</v>
      </c>
      <c r="D35" s="164">
        <v>2.9911143698680531E-2</v>
      </c>
      <c r="E35" s="165">
        <v>28.059000000000196</v>
      </c>
      <c r="F35" s="172"/>
    </row>
    <row r="36" spans="1:8" x14ac:dyDescent="0.25">
      <c r="A36" s="156" t="s">
        <v>399</v>
      </c>
      <c r="B36" s="157">
        <f t="shared" si="0"/>
        <v>-2.7882005979406399</v>
      </c>
      <c r="C36" s="158">
        <f>C24-C25-C26-C35</f>
        <v>-1982.2995711059793</v>
      </c>
      <c r="D36" s="159">
        <v>-7.8202258821290727E-2</v>
      </c>
      <c r="E36" s="160">
        <v>-45.65345802111824</v>
      </c>
      <c r="G36" s="162"/>
      <c r="H36" s="163"/>
    </row>
    <row r="37" spans="1:8" x14ac:dyDescent="0.25">
      <c r="A37" s="173" t="s">
        <v>400</v>
      </c>
      <c r="B37" s="162">
        <f t="shared" si="0"/>
        <v>0.71357055253657875</v>
      </c>
      <c r="C37" s="163">
        <f>('T26'!E65+'T25'!E49)/1000</f>
        <v>507.32024133840002</v>
      </c>
      <c r="D37" s="164">
        <v>-0.20801591921397666</v>
      </c>
      <c r="E37" s="165">
        <v>-151.2730989686994</v>
      </c>
      <c r="G37" s="174"/>
      <c r="H37" s="175"/>
    </row>
    <row r="38" spans="1:8" x14ac:dyDescent="0.25">
      <c r="A38" s="173" t="s">
        <v>401</v>
      </c>
      <c r="B38" s="162">
        <f t="shared" si="0"/>
        <v>0.28052063732346633</v>
      </c>
      <c r="C38" s="163">
        <v>199.43899999999999</v>
      </c>
      <c r="D38" s="164">
        <v>1.4405539236650444E-3</v>
      </c>
      <c r="E38" s="165">
        <v>0</v>
      </c>
      <c r="G38" s="176"/>
      <c r="H38" s="177"/>
    </row>
    <row r="39" spans="1:8" x14ac:dyDescent="0.25">
      <c r="A39" s="173" t="s">
        <v>402</v>
      </c>
      <c r="B39" s="162">
        <f t="shared" si="0"/>
        <v>0.84427598806273485</v>
      </c>
      <c r="C39" s="170">
        <f>'T24'!E38/1000</f>
        <v>600.24659999999994</v>
      </c>
      <c r="D39" s="164">
        <v>4.3352374562901641E-3</v>
      </c>
      <c r="E39" s="165">
        <v>0</v>
      </c>
      <c r="G39" s="162"/>
      <c r="H39" s="163"/>
    </row>
    <row r="40" spans="1:8" ht="17.25" customHeight="1" thickBot="1" x14ac:dyDescent="0.3">
      <c r="A40" s="178" t="s">
        <v>403</v>
      </c>
      <c r="B40" s="179">
        <f t="shared" si="0"/>
        <v>-2.6383853961433297</v>
      </c>
      <c r="C40" s="180">
        <f>C36+C37+C38-C39</f>
        <v>-1875.7869297675791</v>
      </c>
      <c r="D40" s="181">
        <v>-0.28911286156789284</v>
      </c>
      <c r="E40" s="180">
        <v>-196.92655698981753</v>
      </c>
      <c r="G40" s="162"/>
      <c r="H40" s="182"/>
    </row>
    <row r="41" spans="1:8" ht="16.5" customHeight="1" x14ac:dyDescent="0.25">
      <c r="A41" s="183"/>
      <c r="C41" s="184"/>
      <c r="D41" s="184"/>
      <c r="E41" s="184" t="s">
        <v>404</v>
      </c>
      <c r="G41" s="185"/>
      <c r="H41" s="185"/>
    </row>
    <row r="42" spans="1:8" x14ac:dyDescent="0.25">
      <c r="A42" s="173" t="s">
        <v>247</v>
      </c>
      <c r="C42" s="170">
        <v>71096.017000000007</v>
      </c>
      <c r="D42" s="186"/>
      <c r="E42" s="165"/>
      <c r="H42" s="185"/>
    </row>
    <row r="43" spans="1:8" x14ac:dyDescent="0.25">
      <c r="D43" s="187"/>
      <c r="H43" s="185"/>
    </row>
    <row r="44" spans="1:8" ht="15.75" customHeight="1" x14ac:dyDescent="0.25"/>
    <row r="46" spans="1:8" x14ac:dyDescent="0.25">
      <c r="E46" s="188"/>
      <c r="F46" s="172"/>
    </row>
    <row r="47" spans="1:8" ht="16.5" customHeight="1" x14ac:dyDescent="0.25"/>
    <row r="52" spans="1:15" s="150" customFormat="1" x14ac:dyDescent="0.25">
      <c r="A52" s="149"/>
      <c r="B52" s="149"/>
      <c r="C52" s="149"/>
      <c r="D52" s="149"/>
      <c r="E52" s="187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1:15" s="150" customFormat="1" x14ac:dyDescent="0.25">
      <c r="A53" s="149"/>
      <c r="B53" s="149"/>
      <c r="C53" s="149"/>
      <c r="D53" s="149"/>
      <c r="E53" s="189"/>
      <c r="G53" s="149"/>
      <c r="H53" s="149"/>
      <c r="I53" s="149"/>
      <c r="J53" s="149"/>
      <c r="K53" s="149"/>
      <c r="L53" s="149"/>
      <c r="M53" s="149"/>
      <c r="N53" s="149"/>
      <c r="O53" s="149"/>
    </row>
  </sheetData>
  <mergeCells count="3">
    <mergeCell ref="B22:C22"/>
    <mergeCell ref="D22:E22"/>
    <mergeCell ref="A21:E21"/>
  </mergeCells>
  <pageMargins left="0.7" right="0.7" top="0.75" bottom="0.75" header="0.3" footer="0.3"/>
  <pageSetup paperSize="9" scale="36" orientation="landscape" r:id="rId1"/>
  <ignoredErrors>
    <ignoredError sqref="C2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>
      <selection sqref="A1:C1"/>
    </sheetView>
  </sheetViews>
  <sheetFormatPr defaultRowHeight="15" x14ac:dyDescent="0.25"/>
  <cols>
    <col min="1" max="1" width="47.28515625" style="444" customWidth="1"/>
    <col min="2" max="16384" width="9.140625" style="444"/>
  </cols>
  <sheetData>
    <row r="1" spans="1:4" x14ac:dyDescent="0.25">
      <c r="A1" s="649" t="s">
        <v>685</v>
      </c>
      <c r="B1" s="649"/>
      <c r="C1" s="649"/>
      <c r="D1" s="443"/>
    </row>
    <row r="2" spans="1:4" x14ac:dyDescent="0.25">
      <c r="A2" s="474"/>
      <c r="B2" s="491">
        <v>2011</v>
      </c>
      <c r="C2" s="492">
        <v>2012</v>
      </c>
      <c r="D2" s="491" t="s">
        <v>650</v>
      </c>
    </row>
    <row r="3" spans="1:4" x14ac:dyDescent="0.25">
      <c r="A3" s="470" t="s">
        <v>284</v>
      </c>
      <c r="B3" s="496">
        <v>0</v>
      </c>
      <c r="C3" s="494">
        <v>5109000</v>
      </c>
      <c r="D3" s="494">
        <f>C3-B3</f>
        <v>5109000</v>
      </c>
    </row>
    <row r="4" spans="1:4" x14ac:dyDescent="0.25">
      <c r="A4" s="470" t="s">
        <v>686</v>
      </c>
      <c r="B4" s="494">
        <v>118212</v>
      </c>
      <c r="C4" s="494">
        <v>1060674</v>
      </c>
      <c r="D4" s="494">
        <f t="shared" ref="D4:D9" si="0">C4-B4</f>
        <v>942462</v>
      </c>
    </row>
    <row r="5" spans="1:4" x14ac:dyDescent="0.25">
      <c r="A5" s="470" t="s">
        <v>687</v>
      </c>
      <c r="B5" s="494">
        <v>196100</v>
      </c>
      <c r="C5" s="494">
        <v>414188</v>
      </c>
      <c r="D5" s="494">
        <f t="shared" si="0"/>
        <v>218088</v>
      </c>
    </row>
    <row r="6" spans="1:4" x14ac:dyDescent="0.25">
      <c r="A6" s="470" t="s">
        <v>688</v>
      </c>
      <c r="B6" s="494">
        <v>501072</v>
      </c>
      <c r="C6" s="494">
        <v>617661</v>
      </c>
      <c r="D6" s="494">
        <f t="shared" si="0"/>
        <v>116589</v>
      </c>
    </row>
    <row r="7" spans="1:4" x14ac:dyDescent="0.25">
      <c r="A7" s="470" t="s">
        <v>689</v>
      </c>
      <c r="B7" s="494">
        <v>855336</v>
      </c>
      <c r="C7" s="494">
        <v>855336</v>
      </c>
      <c r="D7" s="496">
        <f t="shared" si="0"/>
        <v>0</v>
      </c>
    </row>
    <row r="8" spans="1:4" x14ac:dyDescent="0.25">
      <c r="A8" s="470" t="s">
        <v>367</v>
      </c>
      <c r="B8" s="494">
        <v>12314</v>
      </c>
      <c r="C8" s="494">
        <v>38883</v>
      </c>
      <c r="D8" s="494">
        <f t="shared" si="0"/>
        <v>26569</v>
      </c>
    </row>
    <row r="9" spans="1:4" ht="15.75" thickBot="1" x14ac:dyDescent="0.3">
      <c r="A9" s="515" t="s">
        <v>249</v>
      </c>
      <c r="B9" s="509">
        <f>SUM(B3:B8)</f>
        <v>1683034</v>
      </c>
      <c r="C9" s="509">
        <f>SUM(C3:C8)</f>
        <v>8095742</v>
      </c>
      <c r="D9" s="509">
        <f t="shared" si="0"/>
        <v>6412708</v>
      </c>
    </row>
    <row r="10" spans="1:4" x14ac:dyDescent="0.25">
      <c r="A10" s="510"/>
      <c r="B10" s="443"/>
      <c r="C10" s="664" t="s">
        <v>242</v>
      </c>
      <c r="D10" s="664"/>
    </row>
  </sheetData>
  <mergeCells count="2">
    <mergeCell ref="A1:C1"/>
    <mergeCell ref="C10:D10"/>
  </mergeCells>
  <pageMargins left="0.7" right="0.7" top="0.75" bottom="0.75" header="0.3" footer="0.3"/>
  <ignoredErrors>
    <ignoredError sqref="B9:E10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sqref="A1:D1"/>
    </sheetView>
  </sheetViews>
  <sheetFormatPr defaultRowHeight="12.75" x14ac:dyDescent="0.2"/>
  <cols>
    <col min="1" max="1" width="5.42578125" style="91" customWidth="1"/>
    <col min="2" max="2" width="36.140625" style="91" customWidth="1"/>
    <col min="3" max="3" width="17.7109375" style="91" customWidth="1"/>
    <col min="4" max="6" width="7.28515625" style="106" customWidth="1"/>
    <col min="7" max="16384" width="9.140625" style="91"/>
  </cols>
  <sheetData>
    <row r="1" spans="1:6" x14ac:dyDescent="0.2">
      <c r="A1" s="665" t="s">
        <v>128</v>
      </c>
      <c r="B1" s="665"/>
      <c r="C1" s="665"/>
      <c r="D1" s="665"/>
      <c r="E1" s="90"/>
      <c r="F1" s="90"/>
    </row>
    <row r="2" spans="1:6" ht="42" customHeight="1" x14ac:dyDescent="0.2">
      <c r="A2" s="666" t="s">
        <v>9</v>
      </c>
      <c r="B2" s="666"/>
      <c r="C2" s="666" t="s">
        <v>129</v>
      </c>
      <c r="D2" s="666" t="s">
        <v>130</v>
      </c>
      <c r="E2" s="666"/>
      <c r="F2" s="666"/>
    </row>
    <row r="3" spans="1:6" ht="12.75" customHeight="1" x14ac:dyDescent="0.2">
      <c r="A3" s="666"/>
      <c r="B3" s="666"/>
      <c r="C3" s="666"/>
      <c r="D3" s="92">
        <v>0.8</v>
      </c>
      <c r="E3" s="92">
        <v>1</v>
      </c>
      <c r="F3" s="92">
        <v>1.2</v>
      </c>
    </row>
    <row r="4" spans="1:6" ht="14.25" customHeight="1" x14ac:dyDescent="0.2">
      <c r="A4" s="93" t="s">
        <v>131</v>
      </c>
      <c r="B4" s="94" t="s">
        <v>132</v>
      </c>
      <c r="C4" s="93" t="s">
        <v>133</v>
      </c>
      <c r="D4" s="95">
        <v>2030</v>
      </c>
      <c r="E4" s="95">
        <v>2036</v>
      </c>
      <c r="F4" s="95">
        <v>2042</v>
      </c>
    </row>
    <row r="5" spans="1:6" ht="14.25" customHeight="1" x14ac:dyDescent="0.2">
      <c r="A5" s="93" t="s">
        <v>134</v>
      </c>
      <c r="B5" s="96" t="s">
        <v>135</v>
      </c>
      <c r="C5" s="93" t="s">
        <v>133</v>
      </c>
      <c r="D5" s="95">
        <v>2026</v>
      </c>
      <c r="E5" s="95">
        <v>2030</v>
      </c>
      <c r="F5" s="95">
        <v>2033</v>
      </c>
    </row>
    <row r="6" spans="1:6" ht="14.25" customHeight="1" x14ac:dyDescent="0.2">
      <c r="A6" s="93" t="s">
        <v>136</v>
      </c>
      <c r="B6" s="96" t="s">
        <v>137</v>
      </c>
      <c r="C6" s="93" t="s">
        <v>138</v>
      </c>
      <c r="D6" s="95">
        <v>2025</v>
      </c>
      <c r="E6" s="95">
        <v>2029</v>
      </c>
      <c r="F6" s="95">
        <v>2031</v>
      </c>
    </row>
    <row r="7" spans="1:6" ht="14.25" customHeight="1" x14ac:dyDescent="0.2">
      <c r="A7" s="93" t="s">
        <v>139</v>
      </c>
      <c r="B7" s="96" t="s">
        <v>140</v>
      </c>
      <c r="C7" s="93" t="s">
        <v>141</v>
      </c>
      <c r="D7" s="95">
        <v>2026</v>
      </c>
      <c r="E7" s="95">
        <v>2030</v>
      </c>
      <c r="F7" s="95">
        <v>2032</v>
      </c>
    </row>
    <row r="8" spans="1:6" ht="14.25" customHeight="1" x14ac:dyDescent="0.2">
      <c r="A8" s="93" t="s">
        <v>142</v>
      </c>
      <c r="B8" s="96" t="s">
        <v>143</v>
      </c>
      <c r="C8" s="93" t="s">
        <v>144</v>
      </c>
      <c r="D8" s="95">
        <v>2025</v>
      </c>
      <c r="E8" s="95">
        <v>2028</v>
      </c>
      <c r="F8" s="95">
        <v>2030</v>
      </c>
    </row>
    <row r="9" spans="1:6" ht="14.25" customHeight="1" x14ac:dyDescent="0.2">
      <c r="A9" s="97"/>
      <c r="B9" s="98" t="s">
        <v>145</v>
      </c>
      <c r="C9" s="93"/>
      <c r="D9" s="95"/>
      <c r="E9" s="95"/>
      <c r="F9" s="95"/>
    </row>
    <row r="10" spans="1:6" ht="14.25" customHeight="1" x14ac:dyDescent="0.2">
      <c r="A10" s="93"/>
      <c r="B10" s="99" t="s">
        <v>146</v>
      </c>
      <c r="C10" s="93"/>
      <c r="D10" s="95"/>
      <c r="E10" s="95"/>
      <c r="F10" s="95"/>
    </row>
    <row r="11" spans="1:6" ht="14.25" customHeight="1" x14ac:dyDescent="0.2">
      <c r="A11" s="93" t="s">
        <v>147</v>
      </c>
      <c r="B11" s="100" t="s">
        <v>148</v>
      </c>
      <c r="C11" s="93" t="s">
        <v>149</v>
      </c>
      <c r="D11" s="95">
        <v>2029</v>
      </c>
      <c r="E11" s="95">
        <v>2032</v>
      </c>
      <c r="F11" s="95">
        <v>2033</v>
      </c>
    </row>
    <row r="12" spans="1:6" ht="14.25" customHeight="1" x14ac:dyDescent="0.2">
      <c r="A12" s="93" t="s">
        <v>150</v>
      </c>
      <c r="B12" s="100" t="s">
        <v>151</v>
      </c>
      <c r="C12" s="93" t="s">
        <v>152</v>
      </c>
      <c r="D12" s="95">
        <v>2029</v>
      </c>
      <c r="E12" s="95">
        <v>2032</v>
      </c>
      <c r="F12" s="95">
        <v>2033</v>
      </c>
    </row>
    <row r="13" spans="1:6" ht="14.25" customHeight="1" x14ac:dyDescent="0.2">
      <c r="A13" s="93" t="s">
        <v>153</v>
      </c>
      <c r="B13" s="100" t="s">
        <v>154</v>
      </c>
      <c r="C13" s="93" t="s">
        <v>141</v>
      </c>
      <c r="D13" s="95">
        <v>2029</v>
      </c>
      <c r="E13" s="95">
        <v>2032</v>
      </c>
      <c r="F13" s="95">
        <v>2033</v>
      </c>
    </row>
    <row r="14" spans="1:6" ht="14.25" customHeight="1" x14ac:dyDescent="0.2">
      <c r="A14" s="93" t="s">
        <v>155</v>
      </c>
      <c r="B14" s="100" t="s">
        <v>156</v>
      </c>
      <c r="C14" s="93" t="s">
        <v>157</v>
      </c>
      <c r="D14" s="95">
        <v>2029</v>
      </c>
      <c r="E14" s="95">
        <v>2032</v>
      </c>
      <c r="F14" s="95">
        <v>2033</v>
      </c>
    </row>
    <row r="15" spans="1:6" ht="14.25" customHeight="1" x14ac:dyDescent="0.2">
      <c r="A15" s="93"/>
      <c r="B15" s="101" t="s">
        <v>158</v>
      </c>
      <c r="C15" s="93"/>
      <c r="D15" s="95"/>
      <c r="E15" s="95"/>
      <c r="F15" s="95"/>
    </row>
    <row r="16" spans="1:6" ht="14.25" customHeight="1" x14ac:dyDescent="0.2">
      <c r="A16" s="93" t="s">
        <v>159</v>
      </c>
      <c r="B16" s="100" t="s">
        <v>160</v>
      </c>
      <c r="C16" s="93" t="s">
        <v>149</v>
      </c>
      <c r="D16" s="95">
        <v>2029</v>
      </c>
      <c r="E16" s="95">
        <v>2032</v>
      </c>
      <c r="F16" s="95">
        <v>2033</v>
      </c>
    </row>
    <row r="17" spans="1:6" ht="14.25" customHeight="1" thickBot="1" x14ac:dyDescent="0.25">
      <c r="A17" s="93" t="s">
        <v>161</v>
      </c>
      <c r="B17" s="100" t="s">
        <v>162</v>
      </c>
      <c r="C17" s="93" t="s">
        <v>157</v>
      </c>
      <c r="D17" s="95">
        <v>2029</v>
      </c>
      <c r="E17" s="95">
        <v>2032</v>
      </c>
      <c r="F17" s="102">
        <v>2033</v>
      </c>
    </row>
    <row r="18" spans="1:6" ht="12.75" customHeight="1" x14ac:dyDescent="0.2">
      <c r="A18" s="103"/>
      <c r="B18" s="104"/>
      <c r="C18" s="105"/>
      <c r="D18" s="667" t="s">
        <v>10</v>
      </c>
      <c r="E18" s="667"/>
      <c r="F18" s="667"/>
    </row>
  </sheetData>
  <mergeCells count="5">
    <mergeCell ref="A1:D1"/>
    <mergeCell ref="A2:B3"/>
    <mergeCell ref="C2:C3"/>
    <mergeCell ref="D2:F2"/>
    <mergeCell ref="D18:F18"/>
  </mergeCells>
  <pageMargins left="0.7" right="0.7" top="0.75" bottom="0.75" header="0.3" footer="0.3"/>
  <ignoredErrors>
    <ignoredError sqref="C4:C1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workbookViewId="0">
      <selection sqref="A1:F1"/>
    </sheetView>
  </sheetViews>
  <sheetFormatPr defaultRowHeight="15" x14ac:dyDescent="0.25"/>
  <cols>
    <col min="1" max="1" width="22.85546875" bestFit="1" customWidth="1"/>
    <col min="2" max="2" width="8" bestFit="1" customWidth="1"/>
    <col min="3" max="3" width="12.28515625" bestFit="1" customWidth="1"/>
    <col min="4" max="4" width="19.140625" bestFit="1" customWidth="1"/>
    <col min="5" max="5" width="7.7109375" bestFit="1" customWidth="1"/>
    <col min="6" max="6" width="11" bestFit="1" customWidth="1"/>
  </cols>
  <sheetData>
    <row r="1" spans="1:9" x14ac:dyDescent="0.25">
      <c r="A1" s="668" t="s">
        <v>748</v>
      </c>
      <c r="B1" s="668"/>
      <c r="C1" s="668"/>
      <c r="D1" s="668"/>
      <c r="E1" s="668"/>
      <c r="F1" s="668"/>
      <c r="G1" s="36"/>
      <c r="H1" s="36"/>
      <c r="I1" s="36"/>
    </row>
    <row r="2" spans="1:9" x14ac:dyDescent="0.25">
      <c r="A2" s="583" t="s">
        <v>749</v>
      </c>
      <c r="B2" s="583" t="s">
        <v>750</v>
      </c>
      <c r="C2" s="584" t="s">
        <v>751</v>
      </c>
      <c r="D2" s="583" t="s">
        <v>752</v>
      </c>
      <c r="E2" s="583" t="s">
        <v>750</v>
      </c>
      <c r="F2" s="583" t="s">
        <v>753</v>
      </c>
      <c r="G2" s="36"/>
      <c r="H2" s="36"/>
      <c r="I2" s="36"/>
    </row>
    <row r="3" spans="1:9" x14ac:dyDescent="0.25">
      <c r="A3" s="571" t="s">
        <v>474</v>
      </c>
      <c r="B3" s="572">
        <v>-313350</v>
      </c>
      <c r="C3" s="603">
        <v>1.0999999999999999E-2</v>
      </c>
      <c r="D3" s="571" t="s">
        <v>489</v>
      </c>
      <c r="E3" s="573" t="s">
        <v>754</v>
      </c>
      <c r="F3" s="606">
        <v>7.2999999999999995E-2</v>
      </c>
      <c r="G3" s="36"/>
      <c r="H3" s="36"/>
      <c r="I3" s="36"/>
    </row>
    <row r="4" spans="1:9" x14ac:dyDescent="0.25">
      <c r="A4" s="571" t="s">
        <v>475</v>
      </c>
      <c r="B4" s="572">
        <v>-45353</v>
      </c>
      <c r="C4" s="603">
        <v>2E-3</v>
      </c>
      <c r="D4" s="571" t="s">
        <v>490</v>
      </c>
      <c r="E4" s="573" t="s">
        <v>755</v>
      </c>
      <c r="F4" s="606">
        <v>6.9000000000000006E-2</v>
      </c>
      <c r="G4" s="36"/>
      <c r="H4" s="36"/>
      <c r="I4" s="36"/>
    </row>
    <row r="5" spans="1:9" x14ac:dyDescent="0.25">
      <c r="A5" s="571" t="s">
        <v>476</v>
      </c>
      <c r="B5" s="572">
        <v>-341926</v>
      </c>
      <c r="C5" s="603">
        <v>1.2E-2</v>
      </c>
      <c r="D5" s="571" t="s">
        <v>491</v>
      </c>
      <c r="E5" s="572">
        <v>4664456</v>
      </c>
      <c r="F5" s="606">
        <v>0.17899999999999999</v>
      </c>
      <c r="G5" s="36"/>
      <c r="H5" s="36"/>
      <c r="I5" s="36"/>
    </row>
    <row r="6" spans="1:9" x14ac:dyDescent="0.25">
      <c r="A6" s="571" t="s">
        <v>756</v>
      </c>
      <c r="B6" s="572">
        <v>-270083</v>
      </c>
      <c r="C6" s="603">
        <v>0.01</v>
      </c>
      <c r="D6" s="571" t="s">
        <v>757</v>
      </c>
      <c r="E6" s="572">
        <v>1045406</v>
      </c>
      <c r="F6" s="606">
        <v>0.04</v>
      </c>
      <c r="G6" s="36"/>
      <c r="H6" s="36"/>
      <c r="I6" s="36"/>
    </row>
    <row r="7" spans="1:9" x14ac:dyDescent="0.25">
      <c r="A7" s="571" t="s">
        <v>758</v>
      </c>
      <c r="B7" s="572">
        <v>-124718</v>
      </c>
      <c r="C7" s="603">
        <v>4.0000000000000001E-3</v>
      </c>
      <c r="D7" s="571" t="s">
        <v>493</v>
      </c>
      <c r="E7" s="572">
        <v>636346</v>
      </c>
      <c r="F7" s="606">
        <v>2.4E-2</v>
      </c>
      <c r="G7" s="36"/>
      <c r="H7" s="36"/>
      <c r="I7" s="36"/>
    </row>
    <row r="8" spans="1:9" x14ac:dyDescent="0.25">
      <c r="A8" s="571" t="s">
        <v>479</v>
      </c>
      <c r="B8" s="572">
        <v>-102174</v>
      </c>
      <c r="C8" s="603">
        <v>4.0000000000000001E-3</v>
      </c>
      <c r="D8" s="571" t="s">
        <v>494</v>
      </c>
      <c r="E8" s="572">
        <v>55728</v>
      </c>
      <c r="F8" s="606">
        <v>2E-3</v>
      </c>
      <c r="G8" s="36"/>
      <c r="H8" s="36"/>
      <c r="I8" s="36"/>
    </row>
    <row r="9" spans="1:9" x14ac:dyDescent="0.25">
      <c r="A9" s="571" t="s">
        <v>480</v>
      </c>
      <c r="B9" s="572">
        <v>-4508816</v>
      </c>
      <c r="C9" s="603">
        <v>0.161</v>
      </c>
      <c r="D9" s="571" t="s">
        <v>495</v>
      </c>
      <c r="E9" s="572">
        <v>201317</v>
      </c>
      <c r="F9" s="606">
        <v>8.0000000000000002E-3</v>
      </c>
      <c r="G9" s="36"/>
      <c r="H9" s="36"/>
      <c r="I9" s="36"/>
    </row>
    <row r="10" spans="1:9" x14ac:dyDescent="0.25">
      <c r="A10" s="571" t="s">
        <v>481</v>
      </c>
      <c r="B10" s="572">
        <v>-743595</v>
      </c>
      <c r="C10" s="603">
        <v>2.7E-2</v>
      </c>
      <c r="D10" s="571" t="s">
        <v>759</v>
      </c>
      <c r="E10" s="572">
        <v>5928878</v>
      </c>
      <c r="F10" s="606">
        <v>0.22700000000000001</v>
      </c>
      <c r="G10" s="36"/>
      <c r="H10" s="36"/>
      <c r="I10" s="36"/>
    </row>
    <row r="11" spans="1:9" x14ac:dyDescent="0.25">
      <c r="A11" s="571" t="s">
        <v>482</v>
      </c>
      <c r="B11" s="572">
        <v>-598879</v>
      </c>
      <c r="C11" s="603">
        <v>2.1000000000000001E-2</v>
      </c>
      <c r="D11" s="571" t="s">
        <v>497</v>
      </c>
      <c r="E11" s="572">
        <v>2636201</v>
      </c>
      <c r="F11" s="606">
        <v>0.10100000000000001</v>
      </c>
      <c r="G11" s="36"/>
      <c r="H11" s="36"/>
      <c r="I11" s="36"/>
    </row>
    <row r="12" spans="1:9" x14ac:dyDescent="0.25">
      <c r="A12" s="571" t="s">
        <v>483</v>
      </c>
      <c r="B12" s="572">
        <v>-3662095</v>
      </c>
      <c r="C12" s="603">
        <v>0.13100000000000001</v>
      </c>
      <c r="D12" s="571" t="s">
        <v>498</v>
      </c>
      <c r="E12" s="572">
        <v>-423135</v>
      </c>
      <c r="F12" s="606">
        <v>-1.6E-2</v>
      </c>
      <c r="G12" s="36"/>
      <c r="H12" s="36"/>
      <c r="I12" s="36"/>
    </row>
    <row r="13" spans="1:9" x14ac:dyDescent="0.25">
      <c r="A13" s="571" t="s">
        <v>760</v>
      </c>
      <c r="B13" s="572">
        <v>-135086</v>
      </c>
      <c r="C13" s="603">
        <v>5.0000000000000001E-3</v>
      </c>
      <c r="D13" s="574"/>
      <c r="E13" s="574"/>
      <c r="F13" s="574"/>
      <c r="G13" s="36"/>
      <c r="H13" s="36"/>
      <c r="I13" s="36"/>
    </row>
    <row r="14" spans="1:9" x14ac:dyDescent="0.25">
      <c r="A14" s="571" t="s">
        <v>761</v>
      </c>
      <c r="B14" s="572">
        <v>-264348</v>
      </c>
      <c r="C14" s="603">
        <v>8.9999999999999993E-3</v>
      </c>
      <c r="D14" s="574"/>
      <c r="E14" s="574"/>
      <c r="F14" s="574"/>
      <c r="G14" s="36"/>
      <c r="H14" s="36"/>
      <c r="I14" s="36"/>
    </row>
    <row r="15" spans="1:9" x14ac:dyDescent="0.25">
      <c r="A15" s="571" t="s">
        <v>486</v>
      </c>
      <c r="B15" s="572">
        <v>-174308</v>
      </c>
      <c r="C15" s="603">
        <v>6.0000000000000001E-3</v>
      </c>
      <c r="D15" s="574"/>
      <c r="E15" s="574"/>
      <c r="F15" s="574"/>
      <c r="G15" s="36"/>
      <c r="H15" s="36"/>
      <c r="I15" s="36"/>
    </row>
    <row r="16" spans="1:9" ht="15.75" thickBot="1" x14ac:dyDescent="0.3">
      <c r="A16" s="575" t="s">
        <v>762</v>
      </c>
      <c r="B16" s="576">
        <v>-2946655</v>
      </c>
      <c r="C16" s="604">
        <v>0.106</v>
      </c>
      <c r="D16" s="575"/>
      <c r="E16" s="575"/>
      <c r="F16" s="575"/>
      <c r="G16" s="36"/>
      <c r="H16" s="36"/>
      <c r="I16" s="36"/>
    </row>
    <row r="17" spans="1:9" ht="15.75" thickBot="1" x14ac:dyDescent="0.3">
      <c r="A17" s="577" t="s">
        <v>763</v>
      </c>
      <c r="B17" s="578"/>
      <c r="C17" s="605">
        <v>0.51</v>
      </c>
      <c r="D17" s="575"/>
      <c r="E17" s="575"/>
      <c r="F17" s="579">
        <v>0.70699999999999996</v>
      </c>
      <c r="G17" s="36"/>
      <c r="H17" s="36"/>
      <c r="I17" s="36"/>
    </row>
    <row r="18" spans="1:9" x14ac:dyDescent="0.25">
      <c r="A18" s="669" t="s">
        <v>764</v>
      </c>
      <c r="B18" s="669"/>
      <c r="C18" s="669"/>
      <c r="D18" s="574"/>
      <c r="E18" s="670" t="s">
        <v>765</v>
      </c>
      <c r="F18" s="670"/>
      <c r="G18" s="36"/>
      <c r="H18" s="36"/>
      <c r="I18" s="36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580"/>
      <c r="B20" s="36"/>
      <c r="C20" s="36"/>
      <c r="D20" s="36"/>
      <c r="E20" s="36"/>
      <c r="F20" s="36"/>
      <c r="G20" s="36"/>
      <c r="H20" s="36"/>
      <c r="I20" s="36"/>
    </row>
    <row r="21" spans="1:9" x14ac:dyDescent="0.25">
      <c r="A21" s="581"/>
      <c r="B21" s="582"/>
      <c r="C21" s="36"/>
      <c r="D21" s="36"/>
      <c r="E21" s="36"/>
      <c r="F21" s="36"/>
      <c r="G21" s="36"/>
      <c r="H21" s="36"/>
      <c r="I21" s="36"/>
    </row>
    <row r="22" spans="1:9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9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</sheetData>
  <mergeCells count="3">
    <mergeCell ref="A1:F1"/>
    <mergeCell ref="A18:C18"/>
    <mergeCell ref="E18:F18"/>
  </mergeCells>
  <hyperlinks>
    <hyperlink ref="D4" location="_ftn1" display="_ftn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5" customHeight="1" x14ac:dyDescent="0.2"/>
  <cols>
    <col min="1" max="1" width="34.28515625" style="398" customWidth="1"/>
    <col min="2" max="16384" width="9.140625" style="398"/>
  </cols>
  <sheetData>
    <row r="1" spans="1:4" ht="15" customHeight="1" x14ac:dyDescent="0.2">
      <c r="A1" s="671" t="s">
        <v>513</v>
      </c>
      <c r="B1" s="671"/>
      <c r="C1" s="671"/>
      <c r="D1" s="671"/>
    </row>
    <row r="2" spans="1:4" ht="15" customHeight="1" x14ac:dyDescent="0.2">
      <c r="A2" s="399" t="s">
        <v>514</v>
      </c>
      <c r="B2" s="400"/>
      <c r="C2" s="400"/>
      <c r="D2" s="400"/>
    </row>
    <row r="3" spans="1:4" ht="15" customHeight="1" x14ac:dyDescent="0.2">
      <c r="A3" s="401" t="s">
        <v>515</v>
      </c>
      <c r="B3" s="672" t="s">
        <v>516</v>
      </c>
      <c r="C3" s="672"/>
      <c r="D3" s="672"/>
    </row>
    <row r="4" spans="1:4" ht="15" customHeight="1" x14ac:dyDescent="0.2">
      <c r="A4" s="401" t="s">
        <v>517</v>
      </c>
      <c r="B4" s="402">
        <v>0.03</v>
      </c>
      <c r="C4" s="403">
        <v>0.04</v>
      </c>
      <c r="D4" s="402">
        <v>0.05</v>
      </c>
    </row>
    <row r="5" spans="1:4" ht="15" customHeight="1" x14ac:dyDescent="0.2">
      <c r="A5" s="399" t="s">
        <v>518</v>
      </c>
      <c r="B5" s="404"/>
      <c r="C5" s="405"/>
      <c r="D5" s="406"/>
    </row>
    <row r="6" spans="1:4" ht="15" customHeight="1" x14ac:dyDescent="0.2">
      <c r="A6" s="401" t="s">
        <v>519</v>
      </c>
      <c r="B6" s="407">
        <v>-48045.035822854035</v>
      </c>
      <c r="C6" s="408">
        <v>-39087.467900830263</v>
      </c>
      <c r="D6" s="409">
        <v>-37651.962761195224</v>
      </c>
    </row>
    <row r="7" spans="1:4" ht="15" customHeight="1" x14ac:dyDescent="0.2">
      <c r="A7" s="401" t="s">
        <v>520</v>
      </c>
      <c r="B7" s="407">
        <v>36322.386984240031</v>
      </c>
      <c r="C7" s="408">
        <v>23432.205898041411</v>
      </c>
      <c r="D7" s="409">
        <v>16350.854002837237</v>
      </c>
    </row>
    <row r="8" spans="1:4" ht="15" customHeight="1" x14ac:dyDescent="0.2">
      <c r="A8" s="410" t="s">
        <v>521</v>
      </c>
      <c r="B8" s="411">
        <v>3.0699068835422216</v>
      </c>
      <c r="C8" s="412">
        <v>1.9804505197906681</v>
      </c>
      <c r="D8" s="411">
        <v>1.3819466016064212</v>
      </c>
    </row>
    <row r="9" spans="1:4" ht="15" customHeight="1" x14ac:dyDescent="0.2">
      <c r="A9" s="413" t="s">
        <v>522</v>
      </c>
      <c r="B9" s="414">
        <v>4.9297103712247656</v>
      </c>
      <c r="C9" s="415">
        <v>3.1667825683847766</v>
      </c>
      <c r="D9" s="414">
        <v>2.2664161225595851</v>
      </c>
    </row>
    <row r="10" spans="1:4" ht="15" customHeight="1" x14ac:dyDescent="0.2">
      <c r="A10" s="673" t="s">
        <v>523</v>
      </c>
      <c r="B10" s="673"/>
      <c r="C10" s="401"/>
      <c r="D10" s="416" t="s">
        <v>524</v>
      </c>
    </row>
  </sheetData>
  <mergeCells count="3">
    <mergeCell ref="A1:D1"/>
    <mergeCell ref="B3:D3"/>
    <mergeCell ref="A10:B10"/>
  </mergeCells>
  <pageMargins left="0.7" right="0.7" top="0.75" bottom="0.75" header="0.3" footer="0.3"/>
  <pageSetup paperSize="9" orientation="portrait" r:id="rId1"/>
  <ignoredErrors>
    <ignoredError sqref="B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workbookViewId="0">
      <selection sqref="A1:F1"/>
    </sheetView>
  </sheetViews>
  <sheetFormatPr defaultRowHeight="15" x14ac:dyDescent="0.25"/>
  <cols>
    <col min="1" max="1" width="7.28515625" style="237" customWidth="1"/>
    <col min="2" max="2" width="44.7109375" style="237" bestFit="1" customWidth="1"/>
    <col min="3" max="3" width="9.140625" style="237"/>
    <col min="4" max="4" width="9.85546875" style="237" bestFit="1" customWidth="1"/>
    <col min="5" max="9" width="9.140625" style="237"/>
    <col min="10" max="10" width="9.5703125" style="237" bestFit="1" customWidth="1"/>
    <col min="11" max="16384" width="9.140625" style="237"/>
  </cols>
  <sheetData>
    <row r="1" spans="1:6" x14ac:dyDescent="0.25">
      <c r="A1" s="675" t="s">
        <v>381</v>
      </c>
      <c r="B1" s="675"/>
      <c r="C1" s="675"/>
      <c r="D1" s="675"/>
      <c r="E1" s="675"/>
      <c r="F1" s="675"/>
    </row>
    <row r="2" spans="1:6" ht="15" customHeight="1" x14ac:dyDescent="0.25">
      <c r="A2" s="147"/>
      <c r="B2" s="147"/>
      <c r="C2" s="147"/>
      <c r="D2" s="146">
        <v>2011</v>
      </c>
      <c r="E2" s="146">
        <v>2012</v>
      </c>
      <c r="F2" s="146">
        <v>2013</v>
      </c>
    </row>
    <row r="3" spans="1:6" ht="15" customHeight="1" x14ac:dyDescent="0.25">
      <c r="A3" s="674" t="s">
        <v>380</v>
      </c>
      <c r="B3" s="143" t="s">
        <v>379</v>
      </c>
      <c r="C3" s="143"/>
      <c r="D3" s="140">
        <v>225925.6</v>
      </c>
      <c r="E3" s="238">
        <v>380904.5</v>
      </c>
      <c r="F3" s="140">
        <v>185210.7</v>
      </c>
    </row>
    <row r="4" spans="1:6" ht="15" customHeight="1" x14ac:dyDescent="0.25">
      <c r="A4" s="674"/>
      <c r="B4" s="143" t="s">
        <v>315</v>
      </c>
      <c r="C4" s="143"/>
      <c r="D4" s="140">
        <v>19500</v>
      </c>
      <c r="E4" s="238">
        <v>13800</v>
      </c>
      <c r="F4" s="140">
        <v>9294.2000000000007</v>
      </c>
    </row>
    <row r="5" spans="1:6" ht="15" customHeight="1" x14ac:dyDescent="0.25">
      <c r="A5" s="674"/>
      <c r="B5" s="143" t="s">
        <v>378</v>
      </c>
      <c r="C5" s="143"/>
      <c r="D5" s="140">
        <v>48153.9</v>
      </c>
      <c r="E5" s="238">
        <v>51178.5</v>
      </c>
      <c r="F5" s="140">
        <v>52927.199999999997</v>
      </c>
    </row>
    <row r="6" spans="1:6" ht="15" customHeight="1" x14ac:dyDescent="0.25">
      <c r="A6" s="674"/>
      <c r="B6" s="143" t="s">
        <v>377</v>
      </c>
      <c r="C6" s="143"/>
      <c r="D6" s="140">
        <v>37356.400000000001</v>
      </c>
      <c r="E6" s="238">
        <v>33518.699999999997</v>
      </c>
      <c r="F6" s="140">
        <f>41302.9</f>
        <v>41302.9</v>
      </c>
    </row>
    <row r="7" spans="1:6" ht="15" customHeight="1" x14ac:dyDescent="0.25">
      <c r="A7" s="674"/>
      <c r="B7" s="143" t="s">
        <v>376</v>
      </c>
      <c r="C7" s="143"/>
      <c r="D7" s="140">
        <v>32906.5</v>
      </c>
      <c r="E7" s="238">
        <v>29107.1</v>
      </c>
      <c r="F7" s="140">
        <v>33943.599999999999</v>
      </c>
    </row>
    <row r="8" spans="1:6" ht="15" customHeight="1" x14ac:dyDescent="0.25">
      <c r="A8" s="674"/>
      <c r="B8" s="143" t="s">
        <v>375</v>
      </c>
      <c r="C8" s="143"/>
      <c r="D8" s="140">
        <v>0</v>
      </c>
      <c r="E8" s="140">
        <v>1998.9</v>
      </c>
      <c r="F8" s="140">
        <v>116.4</v>
      </c>
    </row>
    <row r="9" spans="1:6" ht="15" customHeight="1" x14ac:dyDescent="0.25">
      <c r="A9" s="674"/>
      <c r="B9" s="143" t="s">
        <v>374</v>
      </c>
      <c r="C9" s="143"/>
      <c r="D9" s="140">
        <v>420</v>
      </c>
      <c r="E9" s="145">
        <v>381</v>
      </c>
      <c r="F9" s="140">
        <v>98</v>
      </c>
    </row>
    <row r="10" spans="1:6" ht="15" customHeight="1" x14ac:dyDescent="0.25">
      <c r="A10" s="674"/>
      <c r="B10" s="143" t="s">
        <v>373</v>
      </c>
      <c r="C10" s="143"/>
      <c r="D10" s="145">
        <v>0</v>
      </c>
      <c r="E10" s="145">
        <v>0</v>
      </c>
      <c r="F10" s="140"/>
    </row>
    <row r="11" spans="1:6" ht="15" customHeight="1" x14ac:dyDescent="0.25">
      <c r="A11" s="674"/>
      <c r="B11" s="143" t="s">
        <v>372</v>
      </c>
      <c r="C11" s="143"/>
      <c r="D11" s="140">
        <v>412.9</v>
      </c>
      <c r="E11" s="140">
        <v>629.9</v>
      </c>
      <c r="F11" s="140"/>
    </row>
    <row r="12" spans="1:6" ht="15" customHeight="1" x14ac:dyDescent="0.25">
      <c r="A12" s="674"/>
      <c r="B12" s="143" t="s">
        <v>371</v>
      </c>
      <c r="C12" s="143"/>
      <c r="D12" s="140">
        <v>300</v>
      </c>
      <c r="E12" s="140">
        <v>200</v>
      </c>
      <c r="F12" s="140"/>
    </row>
    <row r="13" spans="1:6" ht="15" customHeight="1" x14ac:dyDescent="0.25">
      <c r="A13" s="674"/>
      <c r="B13" s="143" t="s">
        <v>370</v>
      </c>
      <c r="C13" s="143"/>
      <c r="D13" s="140">
        <v>9960.5</v>
      </c>
      <c r="E13" s="140">
        <v>21374.400000000001</v>
      </c>
      <c r="F13" s="140"/>
    </row>
    <row r="14" spans="1:6" ht="15" customHeight="1" x14ac:dyDescent="0.25">
      <c r="A14" s="674"/>
      <c r="B14" s="143" t="s">
        <v>369</v>
      </c>
      <c r="C14" s="143"/>
      <c r="D14" s="140">
        <v>0</v>
      </c>
      <c r="E14" s="140">
        <v>10</v>
      </c>
      <c r="F14" s="140"/>
    </row>
    <row r="15" spans="1:6" ht="15" customHeight="1" x14ac:dyDescent="0.25">
      <c r="A15" s="674"/>
      <c r="B15" s="143" t="s">
        <v>368</v>
      </c>
      <c r="C15" s="143"/>
      <c r="D15" s="140">
        <v>0.8</v>
      </c>
      <c r="E15" s="140">
        <v>0.1</v>
      </c>
      <c r="F15" s="140"/>
    </row>
    <row r="16" spans="1:6" x14ac:dyDescent="0.25">
      <c r="A16" s="674"/>
      <c r="B16" s="143" t="s">
        <v>367</v>
      </c>
      <c r="C16" s="143"/>
      <c r="D16" s="140">
        <v>0</v>
      </c>
      <c r="E16" s="140">
        <f>40+8</f>
        <v>48</v>
      </c>
      <c r="F16" s="140">
        <v>38.4</v>
      </c>
    </row>
    <row r="17" spans="1:6" ht="15" customHeight="1" x14ac:dyDescent="0.25">
      <c r="A17" s="674"/>
      <c r="B17" s="143" t="s">
        <v>366</v>
      </c>
      <c r="C17" s="143"/>
      <c r="D17" s="144">
        <v>21.8</v>
      </c>
      <c r="E17" s="140">
        <v>11.9</v>
      </c>
      <c r="F17" s="140">
        <v>71.5</v>
      </c>
    </row>
    <row r="18" spans="1:6" ht="15" customHeight="1" thickBot="1" x14ac:dyDescent="0.3">
      <c r="A18" s="674"/>
      <c r="B18" s="143" t="s">
        <v>365</v>
      </c>
      <c r="C18" s="143"/>
      <c r="D18" s="140">
        <v>0</v>
      </c>
      <c r="E18" s="140">
        <v>0</v>
      </c>
    </row>
    <row r="19" spans="1:6" ht="15" customHeight="1" thickBot="1" x14ac:dyDescent="0.3">
      <c r="A19" s="674"/>
      <c r="B19" s="139" t="s">
        <v>364</v>
      </c>
      <c r="C19" s="139"/>
      <c r="D19" s="138">
        <f>SUM(D3:D18)</f>
        <v>374958.4</v>
      </c>
      <c r="E19" s="138">
        <f>SUM(E3:E18)</f>
        <v>533163</v>
      </c>
      <c r="F19" s="138">
        <f>SUM(F3:F18)</f>
        <v>323002.90000000008</v>
      </c>
    </row>
    <row r="20" spans="1:6" ht="15" customHeight="1" x14ac:dyDescent="0.25">
      <c r="A20" s="674" t="s">
        <v>363</v>
      </c>
      <c r="B20" s="143" t="s">
        <v>362</v>
      </c>
      <c r="C20" s="142"/>
      <c r="D20" s="144">
        <v>105</v>
      </c>
      <c r="E20" s="140">
        <v>151</v>
      </c>
      <c r="F20" s="140">
        <v>178</v>
      </c>
    </row>
    <row r="21" spans="1:6" ht="15" customHeight="1" x14ac:dyDescent="0.25">
      <c r="A21" s="674"/>
      <c r="B21" s="143" t="s">
        <v>322</v>
      </c>
      <c r="C21" s="142"/>
      <c r="D21" s="140">
        <v>0</v>
      </c>
      <c r="E21" s="140">
        <v>1662.9</v>
      </c>
      <c r="F21" s="140">
        <v>0</v>
      </c>
    </row>
    <row r="22" spans="1:6" x14ac:dyDescent="0.25">
      <c r="A22" s="674"/>
      <c r="B22" s="143" t="s">
        <v>361</v>
      </c>
      <c r="C22" s="142"/>
      <c r="D22" s="140">
        <v>0</v>
      </c>
      <c r="E22" s="140">
        <v>0</v>
      </c>
      <c r="F22" s="140">
        <v>3000</v>
      </c>
    </row>
    <row r="23" spans="1:6" ht="15" customHeight="1" x14ac:dyDescent="0.25">
      <c r="A23" s="674"/>
      <c r="B23" s="143" t="s">
        <v>360</v>
      </c>
      <c r="C23" s="143"/>
      <c r="D23" s="140">
        <v>0</v>
      </c>
      <c r="E23" s="140">
        <v>0</v>
      </c>
      <c r="F23" s="140">
        <v>78176.7</v>
      </c>
    </row>
    <row r="24" spans="1:6" ht="15" customHeight="1" x14ac:dyDescent="0.25">
      <c r="A24" s="674"/>
      <c r="B24" s="143" t="s">
        <v>323</v>
      </c>
      <c r="C24" s="142"/>
      <c r="D24" s="140">
        <v>3511.9</v>
      </c>
      <c r="E24" s="140">
        <v>0.3</v>
      </c>
      <c r="F24" s="140">
        <v>1175.3</v>
      </c>
    </row>
    <row r="25" spans="1:6" ht="15" customHeight="1" x14ac:dyDescent="0.25">
      <c r="A25" s="674"/>
      <c r="B25" s="143" t="s">
        <v>359</v>
      </c>
      <c r="C25" s="142"/>
      <c r="D25" s="140">
        <v>0</v>
      </c>
      <c r="E25" s="140">
        <v>0</v>
      </c>
      <c r="F25" s="140">
        <v>100</v>
      </c>
    </row>
    <row r="26" spans="1:6" ht="15" customHeight="1" x14ac:dyDescent="0.25">
      <c r="A26" s="674"/>
      <c r="B26" s="143" t="s">
        <v>315</v>
      </c>
      <c r="C26" s="142"/>
      <c r="D26" s="140">
        <v>44200</v>
      </c>
      <c r="E26" s="140">
        <f>41849-10569</f>
        <v>31280</v>
      </c>
      <c r="F26" s="140">
        <v>21066.799999999999</v>
      </c>
    </row>
    <row r="27" spans="1:6" ht="15" customHeight="1" x14ac:dyDescent="0.25">
      <c r="A27" s="674"/>
      <c r="B27" s="143" t="s">
        <v>358</v>
      </c>
      <c r="C27" s="142"/>
      <c r="D27" s="140">
        <v>10338.4</v>
      </c>
      <c r="E27" s="140">
        <v>8225.2999999999993</v>
      </c>
      <c r="F27" s="140">
        <v>3811.9</v>
      </c>
    </row>
    <row r="28" spans="1:6" ht="15" customHeight="1" x14ac:dyDescent="0.25">
      <c r="A28" s="674"/>
      <c r="B28" s="143" t="s">
        <v>357</v>
      </c>
      <c r="C28" s="142"/>
      <c r="D28" s="140">
        <v>32505.9</v>
      </c>
      <c r="E28" s="140">
        <v>5000</v>
      </c>
      <c r="F28" s="140">
        <v>0</v>
      </c>
    </row>
    <row r="29" spans="1:6" ht="15" customHeight="1" x14ac:dyDescent="0.25">
      <c r="A29" s="674"/>
      <c r="B29" s="143" t="s">
        <v>301</v>
      </c>
      <c r="C29" s="142"/>
      <c r="D29" s="141">
        <v>23.2</v>
      </c>
      <c r="E29" s="141">
        <v>32.5</v>
      </c>
      <c r="F29" s="140">
        <v>34.5</v>
      </c>
    </row>
    <row r="30" spans="1:6" ht="15" customHeight="1" x14ac:dyDescent="0.25">
      <c r="A30" s="674"/>
      <c r="B30" s="143" t="s">
        <v>356</v>
      </c>
      <c r="C30" s="142"/>
      <c r="D30" s="140">
        <v>0</v>
      </c>
      <c r="E30" s="140">
        <v>56</v>
      </c>
      <c r="F30" s="140">
        <v>0</v>
      </c>
    </row>
    <row r="31" spans="1:6" ht="15" customHeight="1" x14ac:dyDescent="0.25">
      <c r="A31" s="674"/>
      <c r="B31" s="143" t="s">
        <v>355</v>
      </c>
      <c r="C31" s="142"/>
      <c r="D31" s="140">
        <v>574.70000000000005</v>
      </c>
      <c r="E31" s="140">
        <v>675.6</v>
      </c>
      <c r="F31" s="140">
        <v>0</v>
      </c>
    </row>
    <row r="32" spans="1:6" ht="15" customHeight="1" x14ac:dyDescent="0.25">
      <c r="A32" s="674"/>
      <c r="B32" s="143" t="s">
        <v>354</v>
      </c>
      <c r="C32" s="143"/>
      <c r="D32" s="140">
        <v>350.8</v>
      </c>
      <c r="E32" s="140">
        <v>0</v>
      </c>
      <c r="F32" s="140">
        <v>415.3</v>
      </c>
    </row>
    <row r="33" spans="1:10" ht="15" customHeight="1" x14ac:dyDescent="0.25">
      <c r="A33" s="674"/>
      <c r="B33" s="143" t="s">
        <v>353</v>
      </c>
      <c r="C33" s="143"/>
      <c r="D33" s="140">
        <v>0</v>
      </c>
      <c r="E33" s="140">
        <v>0</v>
      </c>
      <c r="F33" s="140">
        <v>234.7</v>
      </c>
    </row>
    <row r="34" spans="1:10" ht="15" customHeight="1" x14ac:dyDescent="0.25">
      <c r="A34" s="674"/>
      <c r="B34" s="143" t="s">
        <v>352</v>
      </c>
      <c r="C34" s="142"/>
      <c r="D34" s="140">
        <v>0</v>
      </c>
      <c r="E34" s="140">
        <v>0</v>
      </c>
      <c r="F34" s="140">
        <v>0</v>
      </c>
    </row>
    <row r="35" spans="1:10" ht="15" customHeight="1" thickBot="1" x14ac:dyDescent="0.3">
      <c r="A35" s="674"/>
      <c r="B35" s="143" t="s">
        <v>351</v>
      </c>
      <c r="C35" s="142"/>
      <c r="D35" s="141">
        <v>0</v>
      </c>
      <c r="E35" s="141">
        <v>20000</v>
      </c>
      <c r="F35" s="140">
        <v>5000</v>
      </c>
    </row>
    <row r="36" spans="1:10" ht="15.75" thickBot="1" x14ac:dyDescent="0.3">
      <c r="A36" s="674"/>
      <c r="B36" s="139" t="s">
        <v>350</v>
      </c>
      <c r="C36" s="139"/>
      <c r="D36" s="138">
        <f>SUM(D20:D35)</f>
        <v>91609.900000000009</v>
      </c>
      <c r="E36" s="138">
        <f>SUM(E20:E35)</f>
        <v>67083.600000000006</v>
      </c>
      <c r="F36" s="138">
        <f>SUM(F20:F35)</f>
        <v>113193.2</v>
      </c>
    </row>
    <row r="37" spans="1:10" x14ac:dyDescent="0.25">
      <c r="J37" s="239"/>
    </row>
    <row r="38" spans="1:10" x14ac:dyDescent="0.25">
      <c r="A38" s="240"/>
      <c r="B38" s="343" t="s">
        <v>349</v>
      </c>
      <c r="C38" s="343"/>
      <c r="D38" s="344">
        <f>D36+D19</f>
        <v>466568.30000000005</v>
      </c>
      <c r="E38" s="344">
        <f>E36+E19</f>
        <v>600246.6</v>
      </c>
      <c r="F38" s="344">
        <f>F36+F19</f>
        <v>436196.10000000009</v>
      </c>
      <c r="J38" s="239"/>
    </row>
    <row r="39" spans="1:10" x14ac:dyDescent="0.25">
      <c r="B39" s="241" t="s">
        <v>348</v>
      </c>
      <c r="C39" s="241"/>
      <c r="D39" s="242">
        <v>109684.8</v>
      </c>
      <c r="E39" s="242">
        <v>92582.2</v>
      </c>
      <c r="F39" s="242">
        <f>305098.2</f>
        <v>305098.2</v>
      </c>
    </row>
    <row r="40" spans="1:10" x14ac:dyDescent="0.25">
      <c r="B40" s="241"/>
      <c r="C40" s="241"/>
      <c r="D40" s="241"/>
      <c r="E40" s="241"/>
      <c r="F40" s="243" t="s">
        <v>185</v>
      </c>
    </row>
  </sheetData>
  <mergeCells count="3">
    <mergeCell ref="A3:A19"/>
    <mergeCell ref="A20:A36"/>
    <mergeCell ref="A1:F1"/>
  </mergeCells>
  <pageMargins left="0.7" right="0.7" top="0.75" bottom="0.75" header="0.3" footer="0.3"/>
  <ignoredErrors>
    <ignoredError sqref="D19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workbookViewId="0">
      <selection sqref="A1:F1"/>
    </sheetView>
  </sheetViews>
  <sheetFormatPr defaultRowHeight="12.75" x14ac:dyDescent="0.2"/>
  <cols>
    <col min="1" max="1" width="31.42578125" style="252" customWidth="1"/>
    <col min="2" max="6" width="13.28515625" style="252" customWidth="1"/>
    <col min="7" max="7" width="9.140625" style="252"/>
    <col min="8" max="8" width="9.28515625" style="253" customWidth="1"/>
    <col min="9" max="11" width="9.140625" style="253"/>
    <col min="12" max="12" width="31.42578125" style="253" bestFit="1" customWidth="1"/>
    <col min="13" max="16" width="9.140625" style="253"/>
    <col min="17" max="17" width="9.7109375" style="253" bestFit="1" customWidth="1"/>
    <col min="18" max="16384" width="9.140625" style="252"/>
  </cols>
  <sheetData>
    <row r="1" spans="1:17" x14ac:dyDescent="0.2">
      <c r="A1" s="677" t="s">
        <v>773</v>
      </c>
      <c r="B1" s="677"/>
      <c r="C1" s="677"/>
      <c r="D1" s="677"/>
      <c r="E1" s="677"/>
      <c r="F1" s="677"/>
    </row>
    <row r="2" spans="1:17" ht="11.25" customHeight="1" x14ac:dyDescent="0.2">
      <c r="A2" s="240"/>
      <c r="B2" s="676" t="s">
        <v>241</v>
      </c>
      <c r="C2" s="244">
        <v>2012</v>
      </c>
      <c r="D2" s="244" t="s">
        <v>240</v>
      </c>
      <c r="E2" s="244">
        <v>2012</v>
      </c>
      <c r="F2" s="244" t="s">
        <v>240</v>
      </c>
    </row>
    <row r="3" spans="1:17" s="256" customFormat="1" ht="30.75" customHeight="1" x14ac:dyDescent="0.2">
      <c r="A3" s="254"/>
      <c r="B3" s="676"/>
      <c r="C3" s="254" t="s">
        <v>239</v>
      </c>
      <c r="D3" s="254" t="s">
        <v>239</v>
      </c>
      <c r="E3" s="255" t="s">
        <v>238</v>
      </c>
      <c r="F3" s="255" t="s">
        <v>238</v>
      </c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7" x14ac:dyDescent="0.2">
      <c r="A4" s="258"/>
      <c r="B4" s="259" t="s">
        <v>237</v>
      </c>
      <c r="C4" s="260" t="s">
        <v>236</v>
      </c>
      <c r="D4" s="260" t="s">
        <v>235</v>
      </c>
      <c r="E4" s="260" t="s">
        <v>234</v>
      </c>
      <c r="F4" s="260" t="s">
        <v>233</v>
      </c>
    </row>
    <row r="5" spans="1:17" x14ac:dyDescent="0.2">
      <c r="A5" s="261" t="s">
        <v>232</v>
      </c>
      <c r="B5" s="262">
        <v>100</v>
      </c>
      <c r="C5" s="263">
        <v>156.351</v>
      </c>
      <c r="D5" s="264">
        <v>14</v>
      </c>
      <c r="E5" s="263">
        <f>B5/100*C5</f>
        <v>156.351</v>
      </c>
      <c r="F5" s="264">
        <f>$B5/100*D5</f>
        <v>14</v>
      </c>
    </row>
    <row r="6" spans="1:17" x14ac:dyDescent="0.2">
      <c r="A6" s="261" t="s">
        <v>231</v>
      </c>
      <c r="B6" s="262">
        <v>100</v>
      </c>
      <c r="C6" s="263">
        <v>-44.865000000000002</v>
      </c>
      <c r="D6" s="264"/>
      <c r="E6" s="263">
        <f t="shared" ref="E6:E48" si="0">B6/100*C6</f>
        <v>-44.865000000000002</v>
      </c>
      <c r="F6" s="264"/>
    </row>
    <row r="7" spans="1:17" x14ac:dyDescent="0.2">
      <c r="A7" s="261" t="s">
        <v>230</v>
      </c>
      <c r="B7" s="262">
        <v>100</v>
      </c>
      <c r="C7" s="263">
        <v>-407.50900000000001</v>
      </c>
      <c r="D7" s="264">
        <v>40</v>
      </c>
      <c r="E7" s="263">
        <f t="shared" si="0"/>
        <v>-407.50900000000001</v>
      </c>
      <c r="F7" s="264">
        <f t="shared" ref="F7:F41" si="1">$B7/100*D7</f>
        <v>40</v>
      </c>
    </row>
    <row r="8" spans="1:17" x14ac:dyDescent="0.2">
      <c r="A8" s="261" t="s">
        <v>229</v>
      </c>
      <c r="B8" s="262">
        <v>100</v>
      </c>
      <c r="C8" s="263">
        <v>63.993000000000002</v>
      </c>
      <c r="D8" s="264">
        <v>30</v>
      </c>
      <c r="E8" s="263">
        <f t="shared" si="0"/>
        <v>63.993000000000002</v>
      </c>
      <c r="F8" s="264">
        <f t="shared" si="1"/>
        <v>30</v>
      </c>
    </row>
    <row r="9" spans="1:17" x14ac:dyDescent="0.2">
      <c r="A9" s="261" t="s">
        <v>228</v>
      </c>
      <c r="B9" s="262">
        <v>100</v>
      </c>
      <c r="C9" s="263">
        <v>-12.773999999999999</v>
      </c>
      <c r="D9" s="264"/>
      <c r="E9" s="263">
        <f t="shared" si="0"/>
        <v>-12.773999999999999</v>
      </c>
      <c r="F9" s="264"/>
    </row>
    <row r="10" spans="1:17" x14ac:dyDescent="0.2">
      <c r="A10" s="261" t="s">
        <v>227</v>
      </c>
      <c r="B10" s="262">
        <v>100</v>
      </c>
      <c r="C10" s="263">
        <v>-449.036</v>
      </c>
      <c r="D10" s="264">
        <v>-1732</v>
      </c>
      <c r="E10" s="263">
        <f t="shared" si="0"/>
        <v>-449.036</v>
      </c>
      <c r="F10" s="264">
        <f t="shared" si="1"/>
        <v>-1732</v>
      </c>
    </row>
    <row r="11" spans="1:17" x14ac:dyDescent="0.2">
      <c r="A11" s="261" t="s">
        <v>226</v>
      </c>
      <c r="B11" s="262">
        <v>100</v>
      </c>
      <c r="C11" s="263">
        <v>204.28100000000001</v>
      </c>
      <c r="D11" s="264">
        <v>77</v>
      </c>
      <c r="E11" s="263">
        <f t="shared" si="0"/>
        <v>204.28100000000001</v>
      </c>
      <c r="F11" s="264">
        <f t="shared" si="1"/>
        <v>77</v>
      </c>
    </row>
    <row r="12" spans="1:17" x14ac:dyDescent="0.2">
      <c r="A12" s="261" t="s">
        <v>225</v>
      </c>
      <c r="B12" s="262">
        <v>100</v>
      </c>
      <c r="C12" s="263">
        <v>-74.554000000000002</v>
      </c>
      <c r="D12" s="264">
        <v>-1200</v>
      </c>
      <c r="E12" s="263">
        <f t="shared" si="0"/>
        <v>-74.554000000000002</v>
      </c>
      <c r="F12" s="264">
        <f t="shared" si="1"/>
        <v>-1200</v>
      </c>
    </row>
    <row r="13" spans="1:17" x14ac:dyDescent="0.2">
      <c r="A13" s="261" t="s">
        <v>224</v>
      </c>
      <c r="B13" s="262">
        <v>100</v>
      </c>
      <c r="C13" s="263">
        <v>680.75699999999995</v>
      </c>
      <c r="D13" s="264">
        <v>1312</v>
      </c>
      <c r="E13" s="263">
        <f t="shared" si="0"/>
        <v>680.75699999999995</v>
      </c>
      <c r="F13" s="264">
        <f t="shared" si="1"/>
        <v>1312</v>
      </c>
    </row>
    <row r="14" spans="1:17" x14ac:dyDescent="0.2">
      <c r="A14" s="261" t="s">
        <v>223</v>
      </c>
      <c r="B14" s="262">
        <v>97</v>
      </c>
      <c r="C14" s="263">
        <v>0</v>
      </c>
      <c r="D14" s="264"/>
      <c r="E14" s="263">
        <f t="shared" si="0"/>
        <v>0</v>
      </c>
      <c r="F14" s="264"/>
    </row>
    <row r="15" spans="1:17" x14ac:dyDescent="0.2">
      <c r="A15" s="261" t="s">
        <v>222</v>
      </c>
      <c r="B15" s="262">
        <v>95.47</v>
      </c>
      <c r="C15" s="263">
        <v>0</v>
      </c>
      <c r="D15" s="264"/>
      <c r="E15" s="263">
        <f t="shared" si="0"/>
        <v>0</v>
      </c>
      <c r="F15" s="264"/>
    </row>
    <row r="16" spans="1:17" x14ac:dyDescent="0.2">
      <c r="A16" s="261" t="s">
        <v>221</v>
      </c>
      <c r="B16" s="262">
        <v>75.94</v>
      </c>
      <c r="C16" s="265">
        <v>232.54499999999999</v>
      </c>
      <c r="D16" s="264">
        <v>52</v>
      </c>
      <c r="E16" s="263">
        <f t="shared" si="0"/>
        <v>176.59467299999997</v>
      </c>
      <c r="F16" s="264">
        <f t="shared" si="1"/>
        <v>39.488799999999998</v>
      </c>
    </row>
    <row r="17" spans="1:17" x14ac:dyDescent="0.2">
      <c r="A17" s="261" t="s">
        <v>220</v>
      </c>
      <c r="B17" s="262">
        <v>67</v>
      </c>
      <c r="C17" s="265">
        <v>-836.31700000000001</v>
      </c>
      <c r="D17" s="264"/>
      <c r="E17" s="263">
        <f t="shared" si="0"/>
        <v>-560.33239000000003</v>
      </c>
      <c r="F17" s="264"/>
    </row>
    <row r="18" spans="1:17" x14ac:dyDescent="0.2">
      <c r="A18" s="261" t="s">
        <v>219</v>
      </c>
      <c r="B18" s="262">
        <v>51</v>
      </c>
      <c r="C18" s="265">
        <v>355641</v>
      </c>
      <c r="D18" s="266">
        <v>385867</v>
      </c>
      <c r="E18" s="263">
        <f t="shared" si="0"/>
        <v>181376.91</v>
      </c>
      <c r="F18" s="264">
        <f t="shared" si="1"/>
        <v>196792.17</v>
      </c>
      <c r="G18" s="253"/>
    </row>
    <row r="19" spans="1:17" x14ac:dyDescent="0.2">
      <c r="A19" s="261" t="s">
        <v>218</v>
      </c>
      <c r="B19" s="262">
        <v>51</v>
      </c>
      <c r="C19" s="265">
        <v>81258</v>
      </c>
      <c r="D19" s="266">
        <v>15000</v>
      </c>
      <c r="E19" s="263">
        <f t="shared" si="0"/>
        <v>41441.58</v>
      </c>
      <c r="F19" s="264">
        <f t="shared" si="1"/>
        <v>7650</v>
      </c>
      <c r="G19" s="253"/>
    </row>
    <row r="20" spans="1:17" x14ac:dyDescent="0.2">
      <c r="A20" s="261" t="s">
        <v>217</v>
      </c>
      <c r="B20" s="262">
        <v>51</v>
      </c>
      <c r="C20" s="265">
        <v>66775</v>
      </c>
      <c r="D20" s="266">
        <v>59600</v>
      </c>
      <c r="E20" s="263">
        <f t="shared" si="0"/>
        <v>34055.25</v>
      </c>
      <c r="F20" s="264">
        <f t="shared" si="1"/>
        <v>30396</v>
      </c>
      <c r="G20" s="253"/>
      <c r="Q20" s="267"/>
    </row>
    <row r="21" spans="1:17" x14ac:dyDescent="0.2">
      <c r="A21" s="261" t="s">
        <v>216</v>
      </c>
      <c r="B21" s="262">
        <v>51</v>
      </c>
      <c r="C21" s="265">
        <v>103947</v>
      </c>
      <c r="D21" s="266">
        <v>77357</v>
      </c>
      <c r="E21" s="263">
        <f t="shared" si="0"/>
        <v>53012.97</v>
      </c>
      <c r="F21" s="264">
        <f t="shared" si="1"/>
        <v>39452.07</v>
      </c>
      <c r="G21" s="253"/>
    </row>
    <row r="22" spans="1:17" ht="22.5" x14ac:dyDescent="0.2">
      <c r="A22" s="261" t="s">
        <v>215</v>
      </c>
      <c r="B22" s="262">
        <v>50.27</v>
      </c>
      <c r="C22" s="265">
        <v>-13413.449000000001</v>
      </c>
      <c r="D22" s="266">
        <v>-12797</v>
      </c>
      <c r="E22" s="263">
        <f t="shared" si="0"/>
        <v>-6742.9408123000003</v>
      </c>
      <c r="F22" s="264">
        <f t="shared" si="1"/>
        <v>-6433.0519000000004</v>
      </c>
      <c r="G22" s="253"/>
    </row>
    <row r="23" spans="1:17" x14ac:dyDescent="0.2">
      <c r="A23" s="261" t="s">
        <v>214</v>
      </c>
      <c r="B23" s="262">
        <v>44.01</v>
      </c>
      <c r="C23" s="265">
        <v>358.23700000000002</v>
      </c>
      <c r="D23" s="266"/>
      <c r="E23" s="263">
        <f t="shared" si="0"/>
        <v>157.66010370000001</v>
      </c>
      <c r="F23" s="264"/>
      <c r="G23" s="253"/>
    </row>
    <row r="24" spans="1:17" x14ac:dyDescent="0.2">
      <c r="A24" s="261" t="s">
        <v>213</v>
      </c>
      <c r="B24" s="262">
        <v>41.54</v>
      </c>
      <c r="C24" s="265">
        <v>514.07799999999997</v>
      </c>
      <c r="D24" s="266"/>
      <c r="E24" s="263">
        <f t="shared" si="0"/>
        <v>213.54800119999999</v>
      </c>
      <c r="F24" s="264"/>
      <c r="G24" s="253"/>
    </row>
    <row r="25" spans="1:17" x14ac:dyDescent="0.2">
      <c r="A25" s="261" t="s">
        <v>212</v>
      </c>
      <c r="B25" s="262">
        <v>40.64</v>
      </c>
      <c r="C25" s="265">
        <v>420.21499999999997</v>
      </c>
      <c r="D25" s="266"/>
      <c r="E25" s="263">
        <f t="shared" si="0"/>
        <v>170.77537599999999</v>
      </c>
      <c r="F25" s="264"/>
      <c r="G25" s="253"/>
    </row>
    <row r="26" spans="1:17" x14ac:dyDescent="0.2">
      <c r="A26" s="261" t="s">
        <v>211</v>
      </c>
      <c r="B26" s="262">
        <v>39.86</v>
      </c>
      <c r="C26" s="265">
        <v>175.21299999999999</v>
      </c>
      <c r="D26" s="266"/>
      <c r="E26" s="263">
        <f t="shared" si="0"/>
        <v>69.839901799999993</v>
      </c>
      <c r="F26" s="264"/>
      <c r="G26" s="253"/>
    </row>
    <row r="27" spans="1:17" x14ac:dyDescent="0.2">
      <c r="A27" s="261" t="s">
        <v>210</v>
      </c>
      <c r="B27" s="262">
        <v>39.68</v>
      </c>
      <c r="C27" s="265">
        <v>59.87</v>
      </c>
      <c r="D27" s="266"/>
      <c r="E27" s="263">
        <f t="shared" si="0"/>
        <v>23.756415999999998</v>
      </c>
      <c r="F27" s="264"/>
      <c r="G27" s="253"/>
    </row>
    <row r="28" spans="1:17" x14ac:dyDescent="0.2">
      <c r="A28" s="261" t="s">
        <v>209</v>
      </c>
      <c r="B28" s="262">
        <v>39.68</v>
      </c>
      <c r="C28" s="265">
        <v>-5.734</v>
      </c>
      <c r="D28" s="266"/>
      <c r="E28" s="263">
        <f t="shared" si="0"/>
        <v>-2.2752512</v>
      </c>
      <c r="F28" s="264"/>
      <c r="G28" s="253"/>
    </row>
    <row r="29" spans="1:17" x14ac:dyDescent="0.2">
      <c r="A29" s="261" t="s">
        <v>208</v>
      </c>
      <c r="B29" s="262">
        <v>39.660000000000004</v>
      </c>
      <c r="C29" s="265">
        <v>57.74</v>
      </c>
      <c r="D29" s="266"/>
      <c r="E29" s="263">
        <f t="shared" si="0"/>
        <v>22.899684000000004</v>
      </c>
      <c r="F29" s="264"/>
      <c r="G29" s="253"/>
    </row>
    <row r="30" spans="1:17" x14ac:dyDescent="0.2">
      <c r="A30" s="261" t="s">
        <v>207</v>
      </c>
      <c r="B30" s="262">
        <v>39.660000000000004</v>
      </c>
      <c r="C30" s="265">
        <v>411.52300000000002</v>
      </c>
      <c r="D30" s="266"/>
      <c r="E30" s="263">
        <f t="shared" si="0"/>
        <v>163.21002180000005</v>
      </c>
      <c r="F30" s="264"/>
      <c r="G30" s="253"/>
    </row>
    <row r="31" spans="1:17" x14ac:dyDescent="0.2">
      <c r="A31" s="261" t="s">
        <v>206</v>
      </c>
      <c r="B31" s="262">
        <v>39.64</v>
      </c>
      <c r="C31" s="265">
        <v>184.58799999999999</v>
      </c>
      <c r="D31" s="266"/>
      <c r="E31" s="263">
        <f t="shared" si="0"/>
        <v>73.170683199999999</v>
      </c>
      <c r="F31" s="264"/>
      <c r="G31" s="253"/>
    </row>
    <row r="32" spans="1:17" x14ac:dyDescent="0.2">
      <c r="A32" s="261" t="s">
        <v>205</v>
      </c>
      <c r="B32" s="262">
        <v>39.58</v>
      </c>
      <c r="C32" s="265">
        <v>0</v>
      </c>
      <c r="D32" s="266"/>
      <c r="E32" s="263">
        <f t="shared" si="0"/>
        <v>0</v>
      </c>
      <c r="F32" s="264"/>
      <c r="G32" s="253"/>
    </row>
    <row r="33" spans="1:7" x14ac:dyDescent="0.2">
      <c r="A33" s="261" t="s">
        <v>204</v>
      </c>
      <c r="B33" s="262">
        <v>39.58</v>
      </c>
      <c r="C33" s="265">
        <v>337.10300000000001</v>
      </c>
      <c r="D33" s="266"/>
      <c r="E33" s="263">
        <f t="shared" si="0"/>
        <v>133.4253674</v>
      </c>
      <c r="F33" s="264"/>
      <c r="G33" s="253"/>
    </row>
    <row r="34" spans="1:7" x14ac:dyDescent="0.2">
      <c r="A34" s="261" t="s">
        <v>203</v>
      </c>
      <c r="B34" s="262">
        <v>39.53</v>
      </c>
      <c r="C34" s="265">
        <v>9.2490000000000006</v>
      </c>
      <c r="D34" s="266"/>
      <c r="E34" s="263">
        <f t="shared" si="0"/>
        <v>3.6561297000000001</v>
      </c>
      <c r="F34" s="264"/>
      <c r="G34" s="253"/>
    </row>
    <row r="35" spans="1:7" x14ac:dyDescent="0.2">
      <c r="A35" s="261" t="s">
        <v>202</v>
      </c>
      <c r="B35" s="262">
        <v>39.519999999999996</v>
      </c>
      <c r="C35" s="265">
        <v>49.098999999999997</v>
      </c>
      <c r="D35" s="266"/>
      <c r="E35" s="263">
        <f t="shared" si="0"/>
        <v>19.403924799999995</v>
      </c>
      <c r="F35" s="264"/>
      <c r="G35" s="253"/>
    </row>
    <row r="36" spans="1:7" x14ac:dyDescent="0.2">
      <c r="A36" s="261" t="s">
        <v>201</v>
      </c>
      <c r="B36" s="262">
        <v>39.5</v>
      </c>
      <c r="C36" s="265">
        <v>92.015000000000001</v>
      </c>
      <c r="D36" s="266"/>
      <c r="E36" s="263">
        <f t="shared" si="0"/>
        <v>36.345925000000001</v>
      </c>
      <c r="F36" s="264"/>
      <c r="G36" s="253"/>
    </row>
    <row r="37" spans="1:7" x14ac:dyDescent="0.2">
      <c r="A37" s="261" t="s">
        <v>200</v>
      </c>
      <c r="B37" s="262">
        <v>39.5</v>
      </c>
      <c r="C37" s="265">
        <v>-461.86599999999999</v>
      </c>
      <c r="D37" s="266"/>
      <c r="E37" s="263">
        <f t="shared" si="0"/>
        <v>-182.43707000000001</v>
      </c>
      <c r="F37" s="264"/>
      <c r="G37" s="253"/>
    </row>
    <row r="38" spans="1:7" x14ac:dyDescent="0.2">
      <c r="A38" s="261" t="s">
        <v>199</v>
      </c>
      <c r="B38" s="262">
        <v>37.96</v>
      </c>
      <c r="C38" s="265">
        <v>-745.70100000000002</v>
      </c>
      <c r="D38" s="266"/>
      <c r="E38" s="263">
        <f t="shared" si="0"/>
        <v>-283.06809959999998</v>
      </c>
      <c r="F38" s="264"/>
      <c r="G38" s="253"/>
    </row>
    <row r="39" spans="1:7" x14ac:dyDescent="0.2">
      <c r="A39" s="261" t="s">
        <v>198</v>
      </c>
      <c r="B39" s="262">
        <v>37.840000000000003</v>
      </c>
      <c r="C39" s="265">
        <v>22.35</v>
      </c>
      <c r="D39" s="266"/>
      <c r="E39" s="263">
        <f t="shared" si="0"/>
        <v>8.4572400000000005</v>
      </c>
      <c r="F39" s="264"/>
      <c r="G39" s="253"/>
    </row>
    <row r="40" spans="1:7" x14ac:dyDescent="0.2">
      <c r="A40" s="261" t="s">
        <v>197</v>
      </c>
      <c r="B40" s="262">
        <v>34</v>
      </c>
      <c r="C40" s="265">
        <v>341602</v>
      </c>
      <c r="D40" s="266">
        <v>292970</v>
      </c>
      <c r="E40" s="263">
        <f t="shared" si="0"/>
        <v>116144.68000000001</v>
      </c>
      <c r="F40" s="264">
        <f t="shared" si="1"/>
        <v>99609.8</v>
      </c>
      <c r="G40" s="253"/>
    </row>
    <row r="41" spans="1:7" x14ac:dyDescent="0.2">
      <c r="A41" s="261" t="s">
        <v>196</v>
      </c>
      <c r="B41" s="262">
        <v>15</v>
      </c>
      <c r="C41" s="265">
        <v>60275</v>
      </c>
      <c r="D41" s="264">
        <v>74388</v>
      </c>
      <c r="E41" s="263">
        <f t="shared" si="0"/>
        <v>9041.25</v>
      </c>
      <c r="F41" s="264">
        <f t="shared" si="1"/>
        <v>11158.199999999999</v>
      </c>
      <c r="G41" s="253"/>
    </row>
    <row r="42" spans="1:7" x14ac:dyDescent="0.2">
      <c r="A42" s="261" t="s">
        <v>195</v>
      </c>
      <c r="B42" s="262">
        <v>3</v>
      </c>
      <c r="C42" s="263">
        <v>0</v>
      </c>
      <c r="D42" s="264"/>
      <c r="E42" s="263">
        <f t="shared" si="0"/>
        <v>0</v>
      </c>
      <c r="F42" s="264"/>
      <c r="G42" s="253"/>
    </row>
    <row r="43" spans="1:7" x14ac:dyDescent="0.2">
      <c r="A43" s="261" t="s">
        <v>194</v>
      </c>
      <c r="B43" s="262">
        <v>3</v>
      </c>
      <c r="C43" s="263">
        <v>0</v>
      </c>
      <c r="D43" s="264"/>
      <c r="E43" s="263">
        <f t="shared" si="0"/>
        <v>0</v>
      </c>
      <c r="F43" s="264"/>
      <c r="G43" s="253"/>
    </row>
    <row r="44" spans="1:7" x14ac:dyDescent="0.2">
      <c r="A44" s="261" t="s">
        <v>193</v>
      </c>
      <c r="B44" s="262">
        <v>0.82000000000000006</v>
      </c>
      <c r="C44" s="263">
        <v>-2228.357</v>
      </c>
      <c r="D44" s="264"/>
      <c r="E44" s="263">
        <f t="shared" si="0"/>
        <v>-18.272527400000001</v>
      </c>
      <c r="F44" s="264"/>
      <c r="G44" s="253"/>
    </row>
    <row r="45" spans="1:7" x14ac:dyDescent="0.2">
      <c r="A45" s="261" t="s">
        <v>192</v>
      </c>
      <c r="B45" s="262">
        <v>0.70000000000000007</v>
      </c>
      <c r="C45" s="263">
        <v>-443.87799999999999</v>
      </c>
      <c r="D45" s="264"/>
      <c r="E45" s="263">
        <f t="shared" si="0"/>
        <v>-3.1071460000000002</v>
      </c>
      <c r="F45" s="264"/>
      <c r="G45" s="253"/>
    </row>
    <row r="46" spans="1:7" x14ac:dyDescent="0.2">
      <c r="A46" s="261" t="s">
        <v>191</v>
      </c>
      <c r="B46" s="262">
        <v>0.08</v>
      </c>
      <c r="C46" s="263">
        <v>2.4729999999999999</v>
      </c>
      <c r="D46" s="264"/>
      <c r="E46" s="263">
        <f t="shared" si="0"/>
        <v>1.9784E-3</v>
      </c>
      <c r="F46" s="264"/>
      <c r="G46" s="253"/>
    </row>
    <row r="47" spans="1:7" x14ac:dyDescent="0.2">
      <c r="A47" s="261" t="s">
        <v>190</v>
      </c>
      <c r="B47" s="262">
        <v>0.01</v>
      </c>
      <c r="C47" s="263">
        <v>-2648.0940000000001</v>
      </c>
      <c r="D47" s="264"/>
      <c r="E47" s="263">
        <f t="shared" si="0"/>
        <v>-0.26480940000000003</v>
      </c>
      <c r="F47" s="264"/>
      <c r="G47" s="253"/>
    </row>
    <row r="48" spans="1:7" x14ac:dyDescent="0.2">
      <c r="A48" s="261" t="s">
        <v>189</v>
      </c>
      <c r="B48" s="262">
        <v>0.01</v>
      </c>
      <c r="C48" s="263">
        <v>246.023</v>
      </c>
      <c r="D48" s="264"/>
      <c r="E48" s="263">
        <f t="shared" si="0"/>
        <v>2.4602300000000001E-2</v>
      </c>
      <c r="F48" s="264"/>
      <c r="G48" s="253"/>
    </row>
    <row r="49" spans="1:7" x14ac:dyDescent="0.2">
      <c r="A49" s="268" t="s">
        <v>188</v>
      </c>
      <c r="B49" s="269"/>
      <c r="C49" s="270"/>
      <c r="D49" s="271"/>
      <c r="E49" s="271">
        <f>SUM(E5:E48)</f>
        <v>428669.35592239996</v>
      </c>
      <c r="F49" s="271">
        <f>SUM(F5:F48)</f>
        <v>377205.67689999996</v>
      </c>
      <c r="G49" s="272"/>
    </row>
    <row r="50" spans="1:7" x14ac:dyDescent="0.2">
      <c r="A50" s="120" t="s">
        <v>187</v>
      </c>
      <c r="B50" s="253"/>
      <c r="C50" s="253"/>
      <c r="D50" s="253"/>
      <c r="E50" s="253"/>
      <c r="F50" s="273"/>
      <c r="G50" s="253"/>
    </row>
    <row r="51" spans="1:7" x14ac:dyDescent="0.2">
      <c r="A51" s="251" t="s">
        <v>186</v>
      </c>
      <c r="B51" s="274"/>
      <c r="C51" s="274"/>
      <c r="D51" s="274"/>
      <c r="E51" s="275"/>
      <c r="F51" s="243" t="s">
        <v>185</v>
      </c>
      <c r="G51" s="253"/>
    </row>
    <row r="52" spans="1:7" x14ac:dyDescent="0.2">
      <c r="A52" s="253"/>
      <c r="B52" s="253"/>
      <c r="C52" s="253"/>
      <c r="D52" s="253"/>
      <c r="E52" s="276"/>
      <c r="F52" s="253"/>
      <c r="G52" s="253"/>
    </row>
  </sheetData>
  <mergeCells count="2">
    <mergeCell ref="B2:B3"/>
    <mergeCell ref="A1:F1"/>
  </mergeCells>
  <pageMargins left="0.7" right="0.7" top="0.75" bottom="0.75" header="0.3" footer="0.3"/>
  <pageSetup paperSize="9" scale="52" orientation="portrait" r:id="rId1"/>
  <ignoredErrors>
    <ignoredError sqref="B4:E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showGridLines="0" zoomScaleNormal="100" workbookViewId="0">
      <pane ySplit="3" topLeftCell="A4" activePane="bottomLeft" state="frozen"/>
      <selection activeCell="A21" sqref="A21:B21"/>
      <selection pane="bottomLeft" sqref="A1:F1"/>
    </sheetView>
  </sheetViews>
  <sheetFormatPr defaultRowHeight="12.75" x14ac:dyDescent="0.2"/>
  <cols>
    <col min="1" max="1" width="36.28515625" style="121" customWidth="1"/>
    <col min="2" max="6" width="16.140625" style="122" customWidth="1"/>
    <col min="7" max="16384" width="9.140625" style="121"/>
  </cols>
  <sheetData>
    <row r="1" spans="1:10" ht="15.75" customHeight="1" x14ac:dyDescent="0.2">
      <c r="A1" s="678" t="s">
        <v>774</v>
      </c>
      <c r="B1" s="678"/>
      <c r="C1" s="678"/>
      <c r="D1" s="678"/>
      <c r="E1" s="678"/>
      <c r="F1" s="678"/>
    </row>
    <row r="2" spans="1:10" x14ac:dyDescent="0.2">
      <c r="A2" s="244"/>
      <c r="B2" s="245"/>
      <c r="C2" s="245">
        <v>2012</v>
      </c>
      <c r="D2" s="136" t="s">
        <v>240</v>
      </c>
      <c r="E2" s="245">
        <v>2012</v>
      </c>
      <c r="F2" s="136" t="s">
        <v>240</v>
      </c>
    </row>
    <row r="3" spans="1:10" ht="25.5" x14ac:dyDescent="0.2">
      <c r="A3" s="137"/>
      <c r="B3" s="246" t="s">
        <v>241</v>
      </c>
      <c r="C3" s="136" t="s">
        <v>239</v>
      </c>
      <c r="D3" s="136" t="s">
        <v>239</v>
      </c>
      <c r="E3" s="245" t="s">
        <v>238</v>
      </c>
      <c r="F3" s="245" t="s">
        <v>238</v>
      </c>
    </row>
    <row r="4" spans="1:10" s="133" customFormat="1" x14ac:dyDescent="0.2">
      <c r="A4" s="135"/>
      <c r="B4" s="247" t="s">
        <v>237</v>
      </c>
      <c r="C4" s="134" t="s">
        <v>236</v>
      </c>
      <c r="D4" s="134" t="s">
        <v>235</v>
      </c>
      <c r="E4" s="134" t="s">
        <v>234</v>
      </c>
      <c r="F4" s="134" t="s">
        <v>233</v>
      </c>
    </row>
    <row r="5" spans="1:10" ht="15" customHeight="1" x14ac:dyDescent="0.2">
      <c r="A5" s="130" t="s">
        <v>347</v>
      </c>
      <c r="B5" s="129">
        <v>100</v>
      </c>
      <c r="C5" s="128">
        <v>-23947</v>
      </c>
      <c r="D5" s="126">
        <v>-24884</v>
      </c>
      <c r="E5" s="126">
        <f>B5*C5/100</f>
        <v>-23947</v>
      </c>
      <c r="F5" s="126">
        <f>B5*D5/100</f>
        <v>-24884</v>
      </c>
    </row>
    <row r="6" spans="1:10" ht="15" customHeight="1" x14ac:dyDescent="0.2">
      <c r="A6" s="130" t="s">
        <v>346</v>
      </c>
      <c r="B6" s="129">
        <v>100</v>
      </c>
      <c r="C6" s="128">
        <v>-11272</v>
      </c>
      <c r="D6" s="126">
        <v>-10667</v>
      </c>
      <c r="E6" s="126">
        <f t="shared" ref="E6:E64" si="0">B6*C6/100</f>
        <v>-11272</v>
      </c>
      <c r="F6" s="126">
        <f t="shared" ref="F6:F64" si="1">B6*D6/100</f>
        <v>-10667</v>
      </c>
    </row>
    <row r="7" spans="1:10" ht="15" customHeight="1" x14ac:dyDescent="0.2">
      <c r="A7" s="130" t="s">
        <v>345</v>
      </c>
      <c r="B7" s="131">
        <v>100</v>
      </c>
      <c r="C7" s="128">
        <v>2329</v>
      </c>
      <c r="D7" s="126">
        <v>13446</v>
      </c>
      <c r="E7" s="126">
        <f t="shared" si="0"/>
        <v>2329</v>
      </c>
      <c r="F7" s="126">
        <f t="shared" si="1"/>
        <v>13446</v>
      </c>
    </row>
    <row r="8" spans="1:10" ht="15" customHeight="1" x14ac:dyDescent="0.2">
      <c r="A8" s="130" t="s">
        <v>344</v>
      </c>
      <c r="B8" s="131">
        <v>100</v>
      </c>
      <c r="C8" s="128">
        <v>-2733</v>
      </c>
      <c r="D8" s="127">
        <v>417</v>
      </c>
      <c r="E8" s="126">
        <f t="shared" si="0"/>
        <v>-2733</v>
      </c>
      <c r="F8" s="126">
        <f t="shared" si="1"/>
        <v>417</v>
      </c>
    </row>
    <row r="9" spans="1:10" ht="15" customHeight="1" x14ac:dyDescent="0.2">
      <c r="A9" s="130" t="s">
        <v>343</v>
      </c>
      <c r="B9" s="131">
        <v>100</v>
      </c>
      <c r="C9" s="128">
        <v>-138</v>
      </c>
      <c r="D9" s="126">
        <v>980</v>
      </c>
      <c r="E9" s="126">
        <f t="shared" si="0"/>
        <v>-138</v>
      </c>
      <c r="F9" s="126">
        <f t="shared" si="1"/>
        <v>980</v>
      </c>
    </row>
    <row r="10" spans="1:10" ht="15" customHeight="1" x14ac:dyDescent="0.2">
      <c r="A10" s="130" t="s">
        <v>342</v>
      </c>
      <c r="B10" s="131">
        <v>100</v>
      </c>
      <c r="C10" s="128">
        <v>-1498</v>
      </c>
      <c r="D10" s="126">
        <v>16</v>
      </c>
      <c r="E10" s="126">
        <f t="shared" si="0"/>
        <v>-1498</v>
      </c>
      <c r="F10" s="126">
        <f t="shared" si="1"/>
        <v>16</v>
      </c>
    </row>
    <row r="11" spans="1:10" ht="15" customHeight="1" x14ac:dyDescent="0.2">
      <c r="A11" s="130" t="s">
        <v>341</v>
      </c>
      <c r="B11" s="131">
        <v>100</v>
      </c>
      <c r="C11" s="128">
        <v>480</v>
      </c>
      <c r="D11" s="126">
        <v>184</v>
      </c>
      <c r="E11" s="126">
        <f t="shared" si="0"/>
        <v>480</v>
      </c>
      <c r="F11" s="126">
        <f t="shared" si="1"/>
        <v>184</v>
      </c>
    </row>
    <row r="12" spans="1:10" ht="15" customHeight="1" x14ac:dyDescent="0.2">
      <c r="A12" s="130" t="s">
        <v>340</v>
      </c>
      <c r="B12" s="131">
        <v>99.53</v>
      </c>
      <c r="C12" s="128">
        <v>-223.08</v>
      </c>
      <c r="D12" s="126">
        <v>0</v>
      </c>
      <c r="E12" s="126">
        <f t="shared" si="0"/>
        <v>-222.03152400000002</v>
      </c>
      <c r="F12" s="126">
        <f t="shared" si="1"/>
        <v>0</v>
      </c>
    </row>
    <row r="13" spans="1:10" ht="15" customHeight="1" x14ac:dyDescent="0.2">
      <c r="A13" s="130" t="s">
        <v>339</v>
      </c>
      <c r="B13" s="131">
        <v>97.61</v>
      </c>
      <c r="C13" s="128">
        <v>151.4</v>
      </c>
      <c r="D13" s="126">
        <v>206</v>
      </c>
      <c r="E13" s="126">
        <f t="shared" si="0"/>
        <v>147.78154000000001</v>
      </c>
      <c r="F13" s="126">
        <f t="shared" si="1"/>
        <v>201.07659999999998</v>
      </c>
    </row>
    <row r="14" spans="1:10" ht="15" customHeight="1" x14ac:dyDescent="0.2">
      <c r="A14" s="130" t="s">
        <v>338</v>
      </c>
      <c r="B14" s="131">
        <v>49.3</v>
      </c>
      <c r="C14" s="128">
        <v>-13413</v>
      </c>
      <c r="D14" s="127">
        <v>-12797</v>
      </c>
      <c r="E14" s="126">
        <f t="shared" si="0"/>
        <v>-6612.6089999999995</v>
      </c>
      <c r="F14" s="126">
        <f t="shared" si="1"/>
        <v>-6308.9209999999994</v>
      </c>
    </row>
    <row r="15" spans="1:10" ht="15" customHeight="1" x14ac:dyDescent="0.2">
      <c r="A15" s="130" t="s">
        <v>337</v>
      </c>
      <c r="B15" s="131">
        <v>34</v>
      </c>
      <c r="C15" s="128">
        <v>1408</v>
      </c>
      <c r="D15" s="126">
        <v>1107</v>
      </c>
      <c r="E15" s="126">
        <f t="shared" si="0"/>
        <v>478.72</v>
      </c>
      <c r="F15" s="126">
        <f t="shared" si="1"/>
        <v>376.38</v>
      </c>
      <c r="J15" s="132"/>
    </row>
    <row r="16" spans="1:10" ht="15" customHeight="1" x14ac:dyDescent="0.2">
      <c r="A16" s="130" t="s">
        <v>336</v>
      </c>
      <c r="B16" s="131">
        <v>22.14</v>
      </c>
      <c r="C16" s="128">
        <v>-854</v>
      </c>
      <c r="D16" s="126">
        <v>-370</v>
      </c>
      <c r="E16" s="126">
        <f t="shared" si="0"/>
        <v>-189.07560000000001</v>
      </c>
      <c r="F16" s="126">
        <f t="shared" si="1"/>
        <v>-81.918000000000006</v>
      </c>
    </row>
    <row r="17" spans="1:6" ht="15" customHeight="1" x14ac:dyDescent="0.2">
      <c r="A17" s="130" t="s">
        <v>335</v>
      </c>
      <c r="B17" s="131">
        <v>34</v>
      </c>
      <c r="C17" s="128">
        <v>28</v>
      </c>
      <c r="D17" s="126">
        <v>5</v>
      </c>
      <c r="E17" s="126">
        <f t="shared" si="0"/>
        <v>9.52</v>
      </c>
      <c r="F17" s="126">
        <f t="shared" si="1"/>
        <v>1.7</v>
      </c>
    </row>
    <row r="18" spans="1:6" ht="15" customHeight="1" x14ac:dyDescent="0.2">
      <c r="A18" s="130" t="s">
        <v>334</v>
      </c>
      <c r="B18" s="131">
        <v>100</v>
      </c>
      <c r="C18" s="128">
        <v>2317</v>
      </c>
      <c r="D18" s="126">
        <v>163</v>
      </c>
      <c r="E18" s="126">
        <f t="shared" si="0"/>
        <v>2317</v>
      </c>
      <c r="F18" s="126">
        <f t="shared" si="1"/>
        <v>163</v>
      </c>
    </row>
    <row r="19" spans="1:6" ht="15" customHeight="1" x14ac:dyDescent="0.2">
      <c r="A19" s="130" t="s">
        <v>333</v>
      </c>
      <c r="B19" s="131">
        <v>100</v>
      </c>
      <c r="C19" s="128">
        <v>26345</v>
      </c>
      <c r="D19" s="127">
        <v>25000</v>
      </c>
      <c r="E19" s="126">
        <f t="shared" si="0"/>
        <v>26345</v>
      </c>
      <c r="F19" s="126">
        <f t="shared" si="1"/>
        <v>25000</v>
      </c>
    </row>
    <row r="20" spans="1:6" ht="15" customHeight="1" x14ac:dyDescent="0.2">
      <c r="A20" s="130" t="s">
        <v>332</v>
      </c>
      <c r="B20" s="131">
        <v>100</v>
      </c>
      <c r="C20" s="128">
        <v>357</v>
      </c>
      <c r="D20" s="127">
        <v>810</v>
      </c>
      <c r="E20" s="126">
        <f t="shared" si="0"/>
        <v>357</v>
      </c>
      <c r="F20" s="126">
        <f t="shared" si="1"/>
        <v>810</v>
      </c>
    </row>
    <row r="21" spans="1:6" ht="15" customHeight="1" x14ac:dyDescent="0.2">
      <c r="A21" s="130" t="s">
        <v>331</v>
      </c>
      <c r="B21" s="131">
        <v>100</v>
      </c>
      <c r="C21" s="128">
        <v>-504</v>
      </c>
      <c r="D21" s="127">
        <v>0</v>
      </c>
      <c r="E21" s="126">
        <f t="shared" si="0"/>
        <v>-504</v>
      </c>
      <c r="F21" s="126">
        <f t="shared" si="1"/>
        <v>0</v>
      </c>
    </row>
    <row r="22" spans="1:6" ht="15" customHeight="1" x14ac:dyDescent="0.2">
      <c r="A22" s="130" t="s">
        <v>330</v>
      </c>
      <c r="B22" s="131">
        <v>100</v>
      </c>
      <c r="C22" s="128">
        <v>593</v>
      </c>
      <c r="D22" s="127">
        <v>335</v>
      </c>
      <c r="E22" s="126">
        <f t="shared" si="0"/>
        <v>593</v>
      </c>
      <c r="F22" s="126">
        <f t="shared" si="1"/>
        <v>335</v>
      </c>
    </row>
    <row r="23" spans="1:6" ht="15" customHeight="1" x14ac:dyDescent="0.2">
      <c r="A23" s="130" t="s">
        <v>329</v>
      </c>
      <c r="B23" s="131">
        <v>100</v>
      </c>
      <c r="C23" s="128">
        <v>110</v>
      </c>
      <c r="D23" s="127">
        <v>42</v>
      </c>
      <c r="E23" s="126">
        <f t="shared" si="0"/>
        <v>110</v>
      </c>
      <c r="F23" s="126">
        <f t="shared" si="1"/>
        <v>42</v>
      </c>
    </row>
    <row r="24" spans="1:6" ht="15" customHeight="1" x14ac:dyDescent="0.2">
      <c r="A24" s="130" t="s">
        <v>328</v>
      </c>
      <c r="B24" s="131">
        <v>100</v>
      </c>
      <c r="C24" s="128">
        <v>1146</v>
      </c>
      <c r="D24" s="127">
        <v>690</v>
      </c>
      <c r="E24" s="126">
        <f t="shared" si="0"/>
        <v>1146</v>
      </c>
      <c r="F24" s="126">
        <f t="shared" si="1"/>
        <v>690</v>
      </c>
    </row>
    <row r="25" spans="1:6" ht="15" customHeight="1" x14ac:dyDescent="0.2">
      <c r="A25" s="130" t="s">
        <v>327</v>
      </c>
      <c r="B25" s="131">
        <v>100</v>
      </c>
      <c r="C25" s="128">
        <v>1311</v>
      </c>
      <c r="D25" s="127">
        <v>716</v>
      </c>
      <c r="E25" s="126">
        <f t="shared" si="0"/>
        <v>1311</v>
      </c>
      <c r="F25" s="126">
        <f t="shared" si="1"/>
        <v>716</v>
      </c>
    </row>
    <row r="26" spans="1:6" ht="15" customHeight="1" x14ac:dyDescent="0.2">
      <c r="A26" s="130" t="s">
        <v>326</v>
      </c>
      <c r="B26" s="131">
        <v>100</v>
      </c>
      <c r="C26" s="128">
        <v>236</v>
      </c>
      <c r="D26" s="127">
        <v>40</v>
      </c>
      <c r="E26" s="126">
        <f t="shared" si="0"/>
        <v>236</v>
      </c>
      <c r="F26" s="126">
        <f t="shared" si="1"/>
        <v>40</v>
      </c>
    </row>
    <row r="27" spans="1:6" ht="15" customHeight="1" x14ac:dyDescent="0.2">
      <c r="A27" s="130" t="s">
        <v>325</v>
      </c>
      <c r="B27" s="131">
        <v>100</v>
      </c>
      <c r="C27" s="128">
        <v>-324</v>
      </c>
      <c r="D27" s="127">
        <v>10</v>
      </c>
      <c r="E27" s="126">
        <f t="shared" si="0"/>
        <v>-324</v>
      </c>
      <c r="F27" s="126">
        <f t="shared" si="1"/>
        <v>10</v>
      </c>
    </row>
    <row r="28" spans="1:6" ht="15" customHeight="1" x14ac:dyDescent="0.2">
      <c r="A28" s="130" t="s">
        <v>324</v>
      </c>
      <c r="B28" s="131">
        <v>100</v>
      </c>
      <c r="C28" s="128">
        <v>10585.94</v>
      </c>
      <c r="D28" s="127">
        <v>4354.8599999999997</v>
      </c>
      <c r="E28" s="126">
        <f t="shared" si="0"/>
        <v>10585.94</v>
      </c>
      <c r="F28" s="126">
        <f t="shared" si="1"/>
        <v>4354.8599999999997</v>
      </c>
    </row>
    <row r="29" spans="1:6" ht="15" customHeight="1" x14ac:dyDescent="0.2">
      <c r="A29" s="130" t="s">
        <v>323</v>
      </c>
      <c r="B29" s="131">
        <v>100</v>
      </c>
      <c r="C29" s="128">
        <v>1344</v>
      </c>
      <c r="D29" s="127">
        <v>1660</v>
      </c>
      <c r="E29" s="126">
        <f t="shared" si="0"/>
        <v>1344</v>
      </c>
      <c r="F29" s="126">
        <f t="shared" si="1"/>
        <v>1660</v>
      </c>
    </row>
    <row r="30" spans="1:6" ht="15" customHeight="1" x14ac:dyDescent="0.2">
      <c r="A30" s="130" t="s">
        <v>322</v>
      </c>
      <c r="B30" s="131">
        <v>100</v>
      </c>
      <c r="C30" s="128">
        <v>-7620.9</v>
      </c>
      <c r="D30" s="127">
        <v>1652.24</v>
      </c>
      <c r="E30" s="126">
        <f t="shared" si="0"/>
        <v>-7620.9</v>
      </c>
      <c r="F30" s="126">
        <f t="shared" si="1"/>
        <v>1652.24</v>
      </c>
    </row>
    <row r="31" spans="1:6" ht="15" customHeight="1" x14ac:dyDescent="0.2">
      <c r="A31" s="130" t="s">
        <v>321</v>
      </c>
      <c r="B31" s="131">
        <v>100</v>
      </c>
      <c r="C31" s="128">
        <v>390</v>
      </c>
      <c r="D31" s="127">
        <v>39.9</v>
      </c>
      <c r="E31" s="126">
        <f t="shared" si="0"/>
        <v>390</v>
      </c>
      <c r="F31" s="126">
        <f t="shared" si="1"/>
        <v>39.9</v>
      </c>
    </row>
    <row r="32" spans="1:6" ht="15" customHeight="1" x14ac:dyDescent="0.2">
      <c r="A32" s="130" t="s">
        <v>320</v>
      </c>
      <c r="B32" s="131">
        <v>100</v>
      </c>
      <c r="C32" s="128">
        <v>203</v>
      </c>
      <c r="D32" s="127">
        <v>263</v>
      </c>
      <c r="E32" s="126">
        <f t="shared" si="0"/>
        <v>203</v>
      </c>
      <c r="F32" s="126">
        <f t="shared" si="1"/>
        <v>263</v>
      </c>
    </row>
    <row r="33" spans="1:6" ht="15" customHeight="1" x14ac:dyDescent="0.2">
      <c r="A33" s="130" t="s">
        <v>319</v>
      </c>
      <c r="B33" s="131">
        <v>100</v>
      </c>
      <c r="C33" s="128">
        <v>3883</v>
      </c>
      <c r="D33" s="127">
        <v>2667.64</v>
      </c>
      <c r="E33" s="126">
        <f t="shared" si="0"/>
        <v>3883</v>
      </c>
      <c r="F33" s="126">
        <f t="shared" si="1"/>
        <v>2667.64</v>
      </c>
    </row>
    <row r="34" spans="1:6" ht="15" customHeight="1" x14ac:dyDescent="0.2">
      <c r="A34" s="130" t="s">
        <v>318</v>
      </c>
      <c r="B34" s="131">
        <v>100</v>
      </c>
      <c r="C34" s="128">
        <v>1596</v>
      </c>
      <c r="D34" s="127">
        <v>6494</v>
      </c>
      <c r="E34" s="126">
        <f t="shared" si="0"/>
        <v>1596</v>
      </c>
      <c r="F34" s="126">
        <f t="shared" si="1"/>
        <v>6494</v>
      </c>
    </row>
    <row r="35" spans="1:6" ht="15" customHeight="1" x14ac:dyDescent="0.2">
      <c r="A35" s="130" t="s">
        <v>317</v>
      </c>
      <c r="B35" s="131">
        <v>50</v>
      </c>
      <c r="C35" s="128">
        <v>-2781</v>
      </c>
      <c r="D35" s="127">
        <v>-6914</v>
      </c>
      <c r="E35" s="126">
        <f t="shared" si="0"/>
        <v>-1390.5</v>
      </c>
      <c r="F35" s="126">
        <f t="shared" si="1"/>
        <v>-3457</v>
      </c>
    </row>
    <row r="36" spans="1:6" ht="15" customHeight="1" x14ac:dyDescent="0.2">
      <c r="A36" s="121" t="s">
        <v>316</v>
      </c>
      <c r="B36" s="131">
        <v>100</v>
      </c>
      <c r="C36" s="128">
        <v>78632</v>
      </c>
      <c r="D36" s="127">
        <v>65000</v>
      </c>
      <c r="E36" s="126">
        <f>C36*$B$36/100</f>
        <v>78632</v>
      </c>
      <c r="F36" s="126">
        <f>D36*$B$36/100</f>
        <v>65000</v>
      </c>
    </row>
    <row r="37" spans="1:6" ht="15" customHeight="1" x14ac:dyDescent="0.2">
      <c r="A37" s="130" t="s">
        <v>315</v>
      </c>
      <c r="B37" s="131">
        <v>34</v>
      </c>
      <c r="C37" s="128">
        <v>62033</v>
      </c>
      <c r="D37" s="127">
        <v>74388</v>
      </c>
      <c r="E37" s="126">
        <f t="shared" si="0"/>
        <v>21091.22</v>
      </c>
      <c r="F37" s="126">
        <f t="shared" si="1"/>
        <v>25291.919999999998</v>
      </c>
    </row>
    <row r="38" spans="1:6" ht="15" customHeight="1" x14ac:dyDescent="0.2">
      <c r="A38" s="130" t="s">
        <v>314</v>
      </c>
      <c r="B38" s="131">
        <v>100</v>
      </c>
      <c r="C38" s="128">
        <v>-2160</v>
      </c>
      <c r="D38" s="127">
        <v>-1413</v>
      </c>
      <c r="E38" s="126">
        <f t="shared" si="0"/>
        <v>-2160</v>
      </c>
      <c r="F38" s="126">
        <f t="shared" si="1"/>
        <v>-1413</v>
      </c>
    </row>
    <row r="39" spans="1:6" ht="15" customHeight="1" x14ac:dyDescent="0.2">
      <c r="A39" s="130" t="s">
        <v>313</v>
      </c>
      <c r="B39" s="131">
        <v>100</v>
      </c>
      <c r="C39" s="128">
        <v>-1890</v>
      </c>
      <c r="D39" s="127">
        <v>-514</v>
      </c>
      <c r="E39" s="126">
        <f t="shared" si="0"/>
        <v>-1890</v>
      </c>
      <c r="F39" s="126">
        <f t="shared" si="1"/>
        <v>-514</v>
      </c>
    </row>
    <row r="40" spans="1:6" ht="15" customHeight="1" x14ac:dyDescent="0.2">
      <c r="A40" s="130" t="s">
        <v>312</v>
      </c>
      <c r="B40" s="131">
        <v>100</v>
      </c>
      <c r="C40" s="128">
        <v>56</v>
      </c>
      <c r="D40" s="127">
        <v>45</v>
      </c>
      <c r="E40" s="126">
        <f t="shared" si="0"/>
        <v>56</v>
      </c>
      <c r="F40" s="126">
        <f t="shared" si="1"/>
        <v>45</v>
      </c>
    </row>
    <row r="41" spans="1:6" ht="15" customHeight="1" x14ac:dyDescent="0.2">
      <c r="A41" s="130" t="s">
        <v>311</v>
      </c>
      <c r="B41" s="131">
        <v>100</v>
      </c>
      <c r="C41" s="128">
        <v>-64</v>
      </c>
      <c r="D41" s="127">
        <v>0</v>
      </c>
      <c r="E41" s="126">
        <f t="shared" si="0"/>
        <v>-64</v>
      </c>
      <c r="F41" s="126">
        <f t="shared" si="1"/>
        <v>0</v>
      </c>
    </row>
    <row r="42" spans="1:6" ht="15" customHeight="1" x14ac:dyDescent="0.2">
      <c r="A42" s="130" t="s">
        <v>310</v>
      </c>
      <c r="B42" s="131">
        <v>100</v>
      </c>
      <c r="C42" s="128">
        <v>-795</v>
      </c>
      <c r="D42" s="127">
        <v>-459</v>
      </c>
      <c r="E42" s="126">
        <f t="shared" si="0"/>
        <v>-795</v>
      </c>
      <c r="F42" s="126">
        <f t="shared" si="1"/>
        <v>-459</v>
      </c>
    </row>
    <row r="43" spans="1:6" ht="15" customHeight="1" x14ac:dyDescent="0.2">
      <c r="A43" s="130" t="s">
        <v>309</v>
      </c>
      <c r="B43" s="131">
        <v>100</v>
      </c>
      <c r="C43" s="128">
        <v>-1664</v>
      </c>
      <c r="D43" s="127">
        <v>3</v>
      </c>
      <c r="E43" s="126">
        <f t="shared" si="0"/>
        <v>-1664</v>
      </c>
      <c r="F43" s="126">
        <f t="shared" si="1"/>
        <v>3</v>
      </c>
    </row>
    <row r="44" spans="1:6" ht="15" customHeight="1" x14ac:dyDescent="0.2">
      <c r="A44" s="130" t="s">
        <v>308</v>
      </c>
      <c r="B44" s="131">
        <v>100</v>
      </c>
      <c r="C44" s="128">
        <v>380</v>
      </c>
      <c r="D44" s="127">
        <v>20</v>
      </c>
      <c r="E44" s="126">
        <f t="shared" si="0"/>
        <v>380</v>
      </c>
      <c r="F44" s="126">
        <f t="shared" si="1"/>
        <v>20</v>
      </c>
    </row>
    <row r="45" spans="1:6" ht="15" customHeight="1" x14ac:dyDescent="0.2">
      <c r="A45" s="130" t="s">
        <v>307</v>
      </c>
      <c r="B45" s="131">
        <v>100</v>
      </c>
      <c r="C45" s="128">
        <v>21</v>
      </c>
      <c r="D45" s="127"/>
      <c r="E45" s="126">
        <f t="shared" si="0"/>
        <v>21</v>
      </c>
      <c r="F45" s="126">
        <f t="shared" si="1"/>
        <v>0</v>
      </c>
    </row>
    <row r="46" spans="1:6" ht="15" customHeight="1" x14ac:dyDescent="0.2">
      <c r="A46" s="130" t="s">
        <v>306</v>
      </c>
      <c r="B46" s="131">
        <v>100</v>
      </c>
      <c r="C46" s="128">
        <v>-217</v>
      </c>
      <c r="D46" s="127"/>
      <c r="E46" s="126">
        <f t="shared" si="0"/>
        <v>-217</v>
      </c>
      <c r="F46" s="126">
        <f t="shared" si="1"/>
        <v>0</v>
      </c>
    </row>
    <row r="47" spans="1:6" ht="15" customHeight="1" x14ac:dyDescent="0.2">
      <c r="A47" s="130" t="s">
        <v>305</v>
      </c>
      <c r="B47" s="131">
        <v>100</v>
      </c>
      <c r="C47" s="128">
        <v>88</v>
      </c>
      <c r="D47" s="127">
        <v>28</v>
      </c>
      <c r="E47" s="126">
        <f t="shared" si="0"/>
        <v>88</v>
      </c>
      <c r="F47" s="126">
        <f t="shared" si="1"/>
        <v>28</v>
      </c>
    </row>
    <row r="48" spans="1:6" ht="15" customHeight="1" x14ac:dyDescent="0.2">
      <c r="A48" s="130" t="s">
        <v>304</v>
      </c>
      <c r="B48" s="131">
        <v>100</v>
      </c>
      <c r="C48" s="128">
        <v>6</v>
      </c>
      <c r="D48" s="127">
        <v>50</v>
      </c>
      <c r="E48" s="126">
        <f t="shared" si="0"/>
        <v>6</v>
      </c>
      <c r="F48" s="126">
        <f t="shared" si="1"/>
        <v>50</v>
      </c>
    </row>
    <row r="49" spans="1:6" ht="15" customHeight="1" x14ac:dyDescent="0.2">
      <c r="A49" s="130" t="s">
        <v>303</v>
      </c>
      <c r="B49" s="131">
        <v>50</v>
      </c>
      <c r="C49" s="128">
        <v>-3312</v>
      </c>
      <c r="D49" s="127">
        <v>-4095</v>
      </c>
      <c r="E49" s="126">
        <f t="shared" si="0"/>
        <v>-1656</v>
      </c>
      <c r="F49" s="126">
        <f t="shared" si="1"/>
        <v>-2047.5</v>
      </c>
    </row>
    <row r="50" spans="1:6" ht="15" customHeight="1" x14ac:dyDescent="0.2">
      <c r="A50" s="130" t="s">
        <v>302</v>
      </c>
      <c r="B50" s="131">
        <v>100</v>
      </c>
      <c r="C50" s="128">
        <v>203</v>
      </c>
      <c r="D50" s="127">
        <v>223</v>
      </c>
      <c r="E50" s="126">
        <f t="shared" si="0"/>
        <v>203</v>
      </c>
      <c r="F50" s="126">
        <f t="shared" si="1"/>
        <v>223</v>
      </c>
    </row>
    <row r="51" spans="1:6" ht="15" customHeight="1" x14ac:dyDescent="0.2">
      <c r="A51" s="130" t="s">
        <v>301</v>
      </c>
      <c r="B51" s="131">
        <v>100</v>
      </c>
      <c r="C51" s="128">
        <v>173</v>
      </c>
      <c r="D51" s="127">
        <v>70</v>
      </c>
      <c r="E51" s="126">
        <f t="shared" si="0"/>
        <v>173</v>
      </c>
      <c r="F51" s="126">
        <f t="shared" si="1"/>
        <v>70</v>
      </c>
    </row>
    <row r="52" spans="1:6" ht="15" customHeight="1" x14ac:dyDescent="0.2">
      <c r="A52" s="130" t="s">
        <v>300</v>
      </c>
      <c r="B52" s="131">
        <v>95</v>
      </c>
      <c r="C52" s="128">
        <v>-281</v>
      </c>
      <c r="D52" s="127">
        <v>1</v>
      </c>
      <c r="E52" s="126">
        <f t="shared" si="0"/>
        <v>-266.95</v>
      </c>
      <c r="F52" s="126">
        <f t="shared" si="1"/>
        <v>0.95</v>
      </c>
    </row>
    <row r="53" spans="1:6" ht="15" customHeight="1" x14ac:dyDescent="0.2">
      <c r="A53" s="130" t="s">
        <v>299</v>
      </c>
      <c r="B53" s="131">
        <v>100</v>
      </c>
      <c r="C53" s="128">
        <v>-388</v>
      </c>
      <c r="D53" s="127">
        <v>-71</v>
      </c>
      <c r="E53" s="126">
        <f t="shared" si="0"/>
        <v>-388</v>
      </c>
      <c r="F53" s="126">
        <f t="shared" si="1"/>
        <v>-71</v>
      </c>
    </row>
    <row r="54" spans="1:6" ht="15" customHeight="1" x14ac:dyDescent="0.2">
      <c r="A54" s="130" t="s">
        <v>298</v>
      </c>
      <c r="B54" s="131">
        <v>100</v>
      </c>
      <c r="C54" s="128">
        <v>2180.77</v>
      </c>
      <c r="D54" s="127">
        <v>785.76</v>
      </c>
      <c r="E54" s="126">
        <f t="shared" si="0"/>
        <v>2180.77</v>
      </c>
      <c r="F54" s="126">
        <f t="shared" si="1"/>
        <v>785.76</v>
      </c>
    </row>
    <row r="55" spans="1:6" ht="15" customHeight="1" x14ac:dyDescent="0.2">
      <c r="A55" s="130" t="s">
        <v>297</v>
      </c>
      <c r="B55" s="131">
        <v>100</v>
      </c>
      <c r="C55" s="128">
        <v>-18228</v>
      </c>
      <c r="D55" s="127">
        <v>-10971</v>
      </c>
      <c r="E55" s="126">
        <f t="shared" si="0"/>
        <v>-18228</v>
      </c>
      <c r="F55" s="126">
        <f t="shared" si="1"/>
        <v>-10971</v>
      </c>
    </row>
    <row r="56" spans="1:6" ht="15" customHeight="1" x14ac:dyDescent="0.2">
      <c r="A56" s="130" t="s">
        <v>296</v>
      </c>
      <c r="B56" s="131">
        <v>100</v>
      </c>
      <c r="C56" s="128">
        <v>12693</v>
      </c>
      <c r="D56" s="127">
        <v>2261</v>
      </c>
      <c r="E56" s="126">
        <f t="shared" si="0"/>
        <v>12693</v>
      </c>
      <c r="F56" s="126">
        <f t="shared" si="1"/>
        <v>2261</v>
      </c>
    </row>
    <row r="57" spans="1:6" ht="15" customHeight="1" x14ac:dyDescent="0.2">
      <c r="A57" s="130" t="s">
        <v>295</v>
      </c>
      <c r="B57" s="131">
        <v>100</v>
      </c>
      <c r="C57" s="128">
        <v>30</v>
      </c>
      <c r="D57" s="127">
        <v>28</v>
      </c>
      <c r="E57" s="126">
        <f t="shared" si="0"/>
        <v>30</v>
      </c>
      <c r="F57" s="126">
        <f t="shared" si="1"/>
        <v>28</v>
      </c>
    </row>
    <row r="58" spans="1:6" ht="15" customHeight="1" x14ac:dyDescent="0.2">
      <c r="A58" s="130" t="s">
        <v>294</v>
      </c>
      <c r="B58" s="131">
        <v>100</v>
      </c>
      <c r="C58" s="128">
        <v>1</v>
      </c>
      <c r="D58" s="127">
        <v>2</v>
      </c>
      <c r="E58" s="126">
        <f t="shared" si="0"/>
        <v>1</v>
      </c>
      <c r="F58" s="126">
        <f t="shared" si="1"/>
        <v>2</v>
      </c>
    </row>
    <row r="59" spans="1:6" ht="15" customHeight="1" x14ac:dyDescent="0.2">
      <c r="A59" s="130" t="s">
        <v>293</v>
      </c>
      <c r="B59" s="129">
        <v>100</v>
      </c>
      <c r="C59" s="128">
        <v>3</v>
      </c>
      <c r="D59" s="127">
        <v>-104</v>
      </c>
      <c r="E59" s="126">
        <f t="shared" si="0"/>
        <v>3</v>
      </c>
      <c r="F59" s="126">
        <f t="shared" si="1"/>
        <v>-104</v>
      </c>
    </row>
    <row r="60" spans="1:6" ht="15" customHeight="1" x14ac:dyDescent="0.2">
      <c r="A60" s="130" t="s">
        <v>292</v>
      </c>
      <c r="B60" s="129">
        <v>100</v>
      </c>
      <c r="C60" s="128">
        <v>-6789</v>
      </c>
      <c r="D60" s="127">
        <v>-7126</v>
      </c>
      <c r="E60" s="126">
        <f t="shared" si="0"/>
        <v>-6789</v>
      </c>
      <c r="F60" s="126">
        <f t="shared" si="1"/>
        <v>-7126</v>
      </c>
    </row>
    <row r="61" spans="1:6" ht="15" customHeight="1" x14ac:dyDescent="0.2">
      <c r="A61" s="130" t="s">
        <v>291</v>
      </c>
      <c r="B61" s="129">
        <v>100</v>
      </c>
      <c r="C61" s="128">
        <v>-368</v>
      </c>
      <c r="D61" s="127">
        <v>-100</v>
      </c>
      <c r="E61" s="126">
        <f t="shared" si="0"/>
        <v>-368</v>
      </c>
      <c r="F61" s="126">
        <f t="shared" si="1"/>
        <v>-100</v>
      </c>
    </row>
    <row r="62" spans="1:6" ht="15" customHeight="1" x14ac:dyDescent="0.2">
      <c r="A62" s="130" t="s">
        <v>290</v>
      </c>
      <c r="B62" s="129">
        <v>100</v>
      </c>
      <c r="C62" s="128">
        <v>-115</v>
      </c>
      <c r="D62" s="127">
        <v>-5</v>
      </c>
      <c r="E62" s="126">
        <f t="shared" si="0"/>
        <v>-115</v>
      </c>
      <c r="F62" s="126">
        <f t="shared" si="1"/>
        <v>-5</v>
      </c>
    </row>
    <row r="63" spans="1:6" ht="15" customHeight="1" x14ac:dyDescent="0.2">
      <c r="A63" s="130" t="s">
        <v>289</v>
      </c>
      <c r="B63" s="129">
        <v>100</v>
      </c>
      <c r="C63" s="128">
        <v>263</v>
      </c>
      <c r="D63" s="127">
        <v>20</v>
      </c>
      <c r="E63" s="126">
        <f t="shared" si="0"/>
        <v>263</v>
      </c>
      <c r="F63" s="126">
        <f t="shared" si="1"/>
        <v>20</v>
      </c>
    </row>
    <row r="64" spans="1:6" ht="15" customHeight="1" x14ac:dyDescent="0.2">
      <c r="A64" s="130" t="s">
        <v>288</v>
      </c>
      <c r="B64" s="129">
        <v>100</v>
      </c>
      <c r="C64" s="128">
        <v>20</v>
      </c>
      <c r="D64" s="127">
        <v>2</v>
      </c>
      <c r="E64" s="126">
        <f t="shared" si="0"/>
        <v>20</v>
      </c>
      <c r="F64" s="126">
        <f t="shared" si="1"/>
        <v>2</v>
      </c>
    </row>
    <row r="65" spans="1:6" ht="15" customHeight="1" x14ac:dyDescent="0.2">
      <c r="A65" s="248" t="s">
        <v>188</v>
      </c>
      <c r="B65" s="249"/>
      <c r="C65" s="250"/>
      <c r="D65" s="250"/>
      <c r="E65" s="607">
        <f>SUM(E5:E64)</f>
        <v>78650.885416000019</v>
      </c>
      <c r="F65" s="607">
        <f>SUM(F5:F64)</f>
        <v>86181.087599999984</v>
      </c>
    </row>
    <row r="66" spans="1:6" x14ac:dyDescent="0.2">
      <c r="A66" s="120" t="s">
        <v>187</v>
      </c>
      <c r="B66" s="120"/>
      <c r="C66" s="121"/>
      <c r="D66" s="121"/>
      <c r="E66" s="121"/>
      <c r="F66" s="345" t="s">
        <v>242</v>
      </c>
    </row>
    <row r="67" spans="1:6" x14ac:dyDescent="0.2">
      <c r="A67" s="251" t="s">
        <v>186</v>
      </c>
      <c r="B67" s="121"/>
      <c r="C67" s="121"/>
      <c r="D67" s="121"/>
      <c r="E67" s="124"/>
    </row>
    <row r="68" spans="1:6" x14ac:dyDescent="0.2">
      <c r="B68" s="121"/>
      <c r="C68" s="121"/>
      <c r="D68" s="121"/>
      <c r="E68" s="121"/>
      <c r="F68" s="121"/>
    </row>
    <row r="69" spans="1:6" x14ac:dyDescent="0.2">
      <c r="A69" s="125"/>
      <c r="B69" s="123"/>
      <c r="C69" s="123"/>
      <c r="D69" s="123"/>
      <c r="E69" s="123"/>
      <c r="F69" s="123"/>
    </row>
    <row r="70" spans="1:6" x14ac:dyDescent="0.2">
      <c r="A70" s="125"/>
      <c r="B70" s="123"/>
      <c r="C70" s="123"/>
      <c r="D70" s="123"/>
      <c r="E70" s="123"/>
      <c r="F70" s="123"/>
    </row>
    <row r="71" spans="1:6" x14ac:dyDescent="0.2">
      <c r="A71" s="124"/>
      <c r="B71" s="123"/>
      <c r="C71" s="123"/>
      <c r="D71" s="123"/>
      <c r="E71" s="123"/>
      <c r="F71" s="123"/>
    </row>
    <row r="72" spans="1:6" x14ac:dyDescent="0.2">
      <c r="A72" s="124"/>
      <c r="B72" s="123"/>
      <c r="C72" s="123"/>
      <c r="D72" s="123"/>
      <c r="E72" s="123"/>
      <c r="F72" s="123"/>
    </row>
    <row r="73" spans="1:6" x14ac:dyDescent="0.2">
      <c r="A73" s="124"/>
      <c r="B73" s="123"/>
      <c r="C73" s="123"/>
      <c r="D73" s="123"/>
      <c r="E73" s="123"/>
      <c r="F73" s="123"/>
    </row>
    <row r="74" spans="1:6" x14ac:dyDescent="0.2">
      <c r="A74" s="124"/>
      <c r="B74" s="123"/>
      <c r="C74" s="123"/>
      <c r="D74" s="123"/>
      <c r="E74" s="123"/>
      <c r="F74" s="123"/>
    </row>
    <row r="75" spans="1:6" x14ac:dyDescent="0.2">
      <c r="A75" s="124"/>
      <c r="B75" s="123"/>
      <c r="C75" s="123"/>
      <c r="D75" s="123"/>
      <c r="E75" s="123"/>
      <c r="F75" s="123"/>
    </row>
    <row r="76" spans="1:6" x14ac:dyDescent="0.2">
      <c r="A76" s="124"/>
      <c r="B76" s="123"/>
      <c r="C76" s="123"/>
      <c r="D76" s="123"/>
      <c r="E76" s="123"/>
      <c r="F76" s="123"/>
    </row>
    <row r="77" spans="1:6" x14ac:dyDescent="0.2">
      <c r="A77" s="124"/>
      <c r="B77" s="123"/>
      <c r="C77" s="123"/>
      <c r="D77" s="123"/>
      <c r="E77" s="123"/>
      <c r="F77" s="123"/>
    </row>
    <row r="78" spans="1:6" x14ac:dyDescent="0.2">
      <c r="A78" s="124"/>
      <c r="B78" s="123"/>
      <c r="C78" s="123"/>
      <c r="D78" s="123"/>
      <c r="E78" s="123"/>
      <c r="F78" s="123"/>
    </row>
    <row r="79" spans="1:6" x14ac:dyDescent="0.2">
      <c r="A79" s="124"/>
      <c r="B79" s="123"/>
      <c r="C79" s="123"/>
      <c r="D79" s="123"/>
      <c r="E79" s="123"/>
      <c r="F79" s="123"/>
    </row>
    <row r="80" spans="1:6" x14ac:dyDescent="0.2">
      <c r="A80" s="124"/>
      <c r="B80" s="123"/>
      <c r="C80" s="123"/>
      <c r="D80" s="123"/>
      <c r="E80" s="123"/>
      <c r="F80" s="123"/>
    </row>
    <row r="81" spans="1:6" x14ac:dyDescent="0.2">
      <c r="A81" s="124"/>
      <c r="B81" s="123"/>
      <c r="C81" s="123"/>
      <c r="D81" s="123"/>
      <c r="E81" s="123"/>
      <c r="F81" s="123"/>
    </row>
    <row r="82" spans="1:6" x14ac:dyDescent="0.2">
      <c r="A82" s="124"/>
      <c r="B82" s="123"/>
      <c r="C82" s="123"/>
      <c r="D82" s="123"/>
      <c r="E82" s="123"/>
      <c r="F82" s="123"/>
    </row>
    <row r="83" spans="1:6" x14ac:dyDescent="0.2">
      <c r="A83" s="124"/>
      <c r="B83" s="123"/>
      <c r="C83" s="123"/>
      <c r="D83" s="123"/>
      <c r="E83" s="123"/>
      <c r="F83" s="123"/>
    </row>
    <row r="84" spans="1:6" x14ac:dyDescent="0.2">
      <c r="A84" s="124"/>
      <c r="B84" s="123"/>
      <c r="C84" s="123"/>
      <c r="D84" s="123"/>
      <c r="E84" s="123"/>
      <c r="F84" s="123"/>
    </row>
    <row r="85" spans="1:6" x14ac:dyDescent="0.2">
      <c r="A85" s="124"/>
      <c r="B85" s="123"/>
      <c r="C85" s="123"/>
      <c r="D85" s="123"/>
      <c r="E85" s="123"/>
      <c r="F85" s="123"/>
    </row>
    <row r="86" spans="1:6" x14ac:dyDescent="0.2">
      <c r="A86" s="124"/>
      <c r="B86" s="123"/>
      <c r="C86" s="123"/>
      <c r="D86" s="123"/>
      <c r="E86" s="123"/>
      <c r="F86" s="123"/>
    </row>
    <row r="87" spans="1:6" x14ac:dyDescent="0.2">
      <c r="A87" s="124"/>
      <c r="B87" s="123"/>
      <c r="C87" s="123"/>
      <c r="D87" s="123"/>
      <c r="E87" s="123"/>
      <c r="F87" s="123"/>
    </row>
    <row r="88" spans="1:6" x14ac:dyDescent="0.2">
      <c r="A88" s="124"/>
      <c r="B88" s="123"/>
      <c r="C88" s="123"/>
      <c r="D88" s="123"/>
      <c r="E88" s="123"/>
      <c r="F88" s="123"/>
    </row>
    <row r="89" spans="1:6" x14ac:dyDescent="0.2">
      <c r="A89" s="124"/>
      <c r="B89" s="123"/>
      <c r="C89" s="123"/>
      <c r="D89" s="123"/>
      <c r="E89" s="123"/>
      <c r="F89" s="123"/>
    </row>
    <row r="90" spans="1:6" x14ac:dyDescent="0.2">
      <c r="A90" s="124"/>
      <c r="B90" s="123"/>
      <c r="C90" s="123"/>
      <c r="D90" s="123"/>
      <c r="E90" s="123"/>
      <c r="F90" s="123"/>
    </row>
    <row r="91" spans="1:6" x14ac:dyDescent="0.2">
      <c r="A91" s="124"/>
      <c r="B91" s="123"/>
      <c r="C91" s="123"/>
      <c r="D91" s="123"/>
      <c r="E91" s="123"/>
      <c r="F91" s="123"/>
    </row>
    <row r="92" spans="1:6" x14ac:dyDescent="0.2">
      <c r="A92" s="124"/>
      <c r="B92" s="123"/>
      <c r="C92" s="123"/>
      <c r="D92" s="123"/>
      <c r="E92" s="123"/>
      <c r="F92" s="123"/>
    </row>
    <row r="93" spans="1:6" x14ac:dyDescent="0.2">
      <c r="A93" s="124"/>
      <c r="B93" s="123"/>
      <c r="C93" s="123"/>
      <c r="D93" s="123"/>
      <c r="E93" s="123"/>
      <c r="F93" s="123"/>
    </row>
    <row r="94" spans="1:6" x14ac:dyDescent="0.2">
      <c r="A94" s="124"/>
      <c r="B94" s="123"/>
      <c r="C94" s="123"/>
      <c r="D94" s="123"/>
      <c r="E94" s="123"/>
      <c r="F94" s="123"/>
    </row>
    <row r="95" spans="1:6" x14ac:dyDescent="0.2">
      <c r="A95" s="124"/>
      <c r="B95" s="123"/>
      <c r="C95" s="123"/>
      <c r="D95" s="123"/>
      <c r="E95" s="123"/>
      <c r="F95" s="123"/>
    </row>
    <row r="96" spans="1:6" x14ac:dyDescent="0.2">
      <c r="A96" s="124"/>
      <c r="B96" s="123"/>
      <c r="C96" s="123"/>
      <c r="D96" s="123"/>
      <c r="E96" s="123"/>
      <c r="F96" s="123"/>
    </row>
  </sheetData>
  <mergeCells count="1">
    <mergeCell ref="A1:F1"/>
  </mergeCells>
  <pageMargins left="1.06" right="0.55000000000000004" top="1.57" bottom="0.56000000000000005" header="0.38" footer="0.25"/>
  <pageSetup paperSize="8" scale="73" orientation="portrait" r:id="rId1"/>
  <ignoredErrors>
    <ignoredError sqref="B4:G4" numberStoredAsText="1"/>
    <ignoredError sqref="E36:F37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sqref="A1:D1"/>
    </sheetView>
  </sheetViews>
  <sheetFormatPr defaultRowHeight="15" x14ac:dyDescent="0.25"/>
  <cols>
    <col min="1" max="1" width="48.7109375" style="149" customWidth="1"/>
    <col min="2" max="2" width="8.5703125" style="149" customWidth="1"/>
    <col min="3" max="16384" width="9.140625" style="149"/>
  </cols>
  <sheetData>
    <row r="1" spans="1:8" x14ac:dyDescent="0.25">
      <c r="A1" s="679" t="s">
        <v>246</v>
      </c>
      <c r="B1" s="679"/>
      <c r="C1" s="679"/>
      <c r="D1" s="679"/>
      <c r="E1" s="277"/>
      <c r="F1" s="152"/>
      <c r="G1" s="151"/>
    </row>
    <row r="2" spans="1:8" x14ac:dyDescent="0.25">
      <c r="A2" s="278"/>
      <c r="B2" s="226">
        <v>2011</v>
      </c>
      <c r="C2" s="226">
        <v>2012</v>
      </c>
      <c r="D2" s="226">
        <v>2013</v>
      </c>
      <c r="F2" s="279"/>
      <c r="G2" s="150"/>
      <c r="H2" s="191"/>
    </row>
    <row r="3" spans="1:8" x14ac:dyDescent="0.25">
      <c r="A3" s="280" t="s">
        <v>245</v>
      </c>
      <c r="B3" s="273">
        <v>100.13800000000003</v>
      </c>
      <c r="C3" s="273">
        <v>130</v>
      </c>
      <c r="D3" s="273">
        <v>18.484999999999957</v>
      </c>
      <c r="F3" s="281"/>
      <c r="G3" s="281"/>
      <c r="H3" s="191"/>
    </row>
    <row r="4" spans="1:8" x14ac:dyDescent="0.25">
      <c r="A4" s="280" t="s">
        <v>244</v>
      </c>
      <c r="B4" s="273">
        <v>67.16</v>
      </c>
      <c r="C4" s="273">
        <v>69.199000000000012</v>
      </c>
      <c r="D4" s="273">
        <v>112.26399999999998</v>
      </c>
      <c r="F4" s="281"/>
      <c r="G4" s="281"/>
      <c r="H4" s="191"/>
    </row>
    <row r="5" spans="1:8" x14ac:dyDescent="0.25">
      <c r="A5" s="282" t="s">
        <v>243</v>
      </c>
      <c r="B5" s="283">
        <f>B4-B3</f>
        <v>-32.978000000000037</v>
      </c>
      <c r="C5" s="283">
        <f t="shared" ref="C5:D5" si="0">C4-C3</f>
        <v>-60.800999999999988</v>
      </c>
      <c r="D5" s="283">
        <f t="shared" si="0"/>
        <v>93.779000000000025</v>
      </c>
      <c r="F5" s="281"/>
      <c r="G5" s="281"/>
      <c r="H5" s="191"/>
    </row>
    <row r="6" spans="1:8" x14ac:dyDescent="0.25">
      <c r="A6" s="608" t="s">
        <v>775</v>
      </c>
      <c r="B6" s="609">
        <f>B5</f>
        <v>-32.978000000000037</v>
      </c>
      <c r="C6" s="609">
        <f>B6+C5</f>
        <v>-93.779000000000025</v>
      </c>
      <c r="D6" s="609">
        <f>C6+D5</f>
        <v>0</v>
      </c>
      <c r="F6" s="281"/>
      <c r="G6" s="281"/>
      <c r="H6" s="191"/>
    </row>
    <row r="7" spans="1:8" x14ac:dyDescent="0.25">
      <c r="D7" s="243" t="s">
        <v>242</v>
      </c>
      <c r="E7" s="284"/>
      <c r="F7" s="202"/>
      <c r="G7" s="202"/>
    </row>
  </sheetData>
  <mergeCells count="1">
    <mergeCell ref="A1:D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>
      <selection sqref="A1:B1"/>
    </sheetView>
  </sheetViews>
  <sheetFormatPr defaultRowHeight="15" x14ac:dyDescent="0.25"/>
  <cols>
    <col min="1" max="1" width="41.7109375" style="444" customWidth="1"/>
    <col min="2" max="2" width="58.140625" style="444" customWidth="1"/>
    <col min="3" max="16384" width="9.140625" style="444"/>
  </cols>
  <sheetData>
    <row r="1" spans="1:2" ht="15.75" thickBot="1" x14ac:dyDescent="0.3">
      <c r="A1" s="683" t="s">
        <v>690</v>
      </c>
      <c r="B1" s="683"/>
    </row>
    <row r="2" spans="1:2" ht="15.75" thickBot="1" x14ac:dyDescent="0.3">
      <c r="A2" s="517"/>
      <c r="B2" s="518"/>
    </row>
    <row r="3" spans="1:2" x14ac:dyDescent="0.25">
      <c r="A3" s="680" t="s">
        <v>691</v>
      </c>
      <c r="B3" s="493" t="s">
        <v>692</v>
      </c>
    </row>
    <row r="4" spans="1:2" ht="24.75" thickBot="1" x14ac:dyDescent="0.3">
      <c r="A4" s="681"/>
      <c r="B4" s="610" t="s">
        <v>693</v>
      </c>
    </row>
    <row r="5" spans="1:2" x14ac:dyDescent="0.25">
      <c r="A5" s="680" t="s">
        <v>694</v>
      </c>
      <c r="B5" s="493" t="s">
        <v>695</v>
      </c>
    </row>
    <row r="6" spans="1:2" ht="36" x14ac:dyDescent="0.25">
      <c r="A6" s="682"/>
      <c r="B6" s="493" t="s">
        <v>696</v>
      </c>
    </row>
    <row r="7" spans="1:2" ht="24.75" thickBot="1" x14ac:dyDescent="0.3">
      <c r="A7" s="681"/>
      <c r="B7" s="610" t="s">
        <v>697</v>
      </c>
    </row>
    <row r="8" spans="1:2" ht="24" x14ac:dyDescent="0.25">
      <c r="A8" s="680" t="s">
        <v>698</v>
      </c>
      <c r="B8" s="493" t="s">
        <v>699</v>
      </c>
    </row>
    <row r="9" spans="1:2" x14ac:dyDescent="0.25">
      <c r="A9" s="682"/>
      <c r="B9" s="493" t="s">
        <v>700</v>
      </c>
    </row>
    <row r="10" spans="1:2" ht="15.75" thickBot="1" x14ac:dyDescent="0.3">
      <c r="A10" s="681"/>
      <c r="B10" s="610" t="s">
        <v>701</v>
      </c>
    </row>
    <row r="11" spans="1:2" x14ac:dyDescent="0.25">
      <c r="A11" s="680" t="s">
        <v>702</v>
      </c>
      <c r="B11" s="493" t="s">
        <v>703</v>
      </c>
    </row>
    <row r="12" spans="1:2" ht="24.75" thickBot="1" x14ac:dyDescent="0.3">
      <c r="A12" s="681"/>
      <c r="B12" s="610" t="s">
        <v>704</v>
      </c>
    </row>
    <row r="13" spans="1:2" x14ac:dyDescent="0.25">
      <c r="A13" s="519"/>
      <c r="B13" s="520" t="s">
        <v>10</v>
      </c>
    </row>
  </sheetData>
  <mergeCells count="5">
    <mergeCell ref="A3:A4"/>
    <mergeCell ref="A5:A7"/>
    <mergeCell ref="A8:A10"/>
    <mergeCell ref="A11:A12"/>
    <mergeCell ref="A1:B1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sqref="A1:H1"/>
    </sheetView>
  </sheetViews>
  <sheetFormatPr defaultRowHeight="15" x14ac:dyDescent="0.25"/>
  <cols>
    <col min="1" max="1" width="20.85546875" style="149" bestFit="1" customWidth="1"/>
    <col min="2" max="2" width="48.28515625" style="149" customWidth="1"/>
    <col min="3" max="3" width="9.140625" style="149"/>
    <col min="4" max="4" width="8.42578125" style="149" customWidth="1"/>
    <col min="5" max="5" width="9.140625" style="149"/>
    <col min="6" max="6" width="8.42578125" style="149" customWidth="1"/>
    <col min="7" max="7" width="9.140625" style="149"/>
    <col min="8" max="8" width="8.28515625" style="149" customWidth="1"/>
    <col min="9" max="16384" width="9.140625" style="149"/>
  </cols>
  <sheetData>
    <row r="1" spans="1:8" x14ac:dyDescent="0.25">
      <c r="A1" s="684" t="s">
        <v>287</v>
      </c>
      <c r="B1" s="684"/>
      <c r="C1" s="684"/>
      <c r="D1" s="684"/>
      <c r="E1" s="684"/>
      <c r="F1" s="684"/>
      <c r="G1" s="684"/>
      <c r="H1" s="684"/>
    </row>
    <row r="2" spans="1:8" ht="21" customHeight="1" x14ac:dyDescent="0.25">
      <c r="A2" s="694" t="s">
        <v>286</v>
      </c>
      <c r="B2" s="694" t="s">
        <v>263</v>
      </c>
      <c r="C2" s="632">
        <v>2011</v>
      </c>
      <c r="D2" s="632"/>
      <c r="E2" s="632">
        <v>2012</v>
      </c>
      <c r="F2" s="632"/>
      <c r="G2" s="632">
        <v>2013</v>
      </c>
      <c r="H2" s="632"/>
    </row>
    <row r="3" spans="1:8" ht="15" customHeight="1" x14ac:dyDescent="0.25">
      <c r="A3" s="694"/>
      <c r="B3" s="694"/>
      <c r="C3" s="285" t="s">
        <v>262</v>
      </c>
      <c r="D3" s="285" t="s">
        <v>261</v>
      </c>
      <c r="E3" s="285" t="s">
        <v>262</v>
      </c>
      <c r="F3" s="285" t="s">
        <v>261</v>
      </c>
      <c r="G3" s="285" t="s">
        <v>262</v>
      </c>
      <c r="H3" s="285" t="s">
        <v>261</v>
      </c>
    </row>
    <row r="4" spans="1:8" x14ac:dyDescent="0.25">
      <c r="A4" s="696" t="s">
        <v>285</v>
      </c>
      <c r="B4" s="286" t="s">
        <v>284</v>
      </c>
      <c r="C4" s="287" t="s">
        <v>8</v>
      </c>
      <c r="D4" s="288" t="s">
        <v>8</v>
      </c>
      <c r="E4" s="289">
        <v>5109</v>
      </c>
      <c r="F4" s="290">
        <f t="shared" ref="F4:F17" si="0">E4/$E$35*100</f>
        <v>7.1860565691042853</v>
      </c>
      <c r="G4" s="686" t="s">
        <v>250</v>
      </c>
      <c r="H4" s="687"/>
    </row>
    <row r="5" spans="1:8" ht="15" customHeight="1" x14ac:dyDescent="0.25">
      <c r="A5" s="696"/>
      <c r="B5" s="291" t="s">
        <v>283</v>
      </c>
      <c r="C5" s="292" t="s">
        <v>8</v>
      </c>
      <c r="D5" s="293" t="s">
        <v>8</v>
      </c>
      <c r="E5" s="294">
        <v>574</v>
      </c>
      <c r="F5" s="290">
        <f t="shared" si="0"/>
        <v>0.80735887075080448</v>
      </c>
      <c r="G5" s="686" t="s">
        <v>250</v>
      </c>
      <c r="H5" s="687"/>
    </row>
    <row r="6" spans="1:8" ht="15" customHeight="1" x14ac:dyDescent="0.25">
      <c r="A6" s="696"/>
      <c r="B6" s="286" t="s">
        <v>282</v>
      </c>
      <c r="C6" s="287" t="s">
        <v>8</v>
      </c>
      <c r="D6" s="288" t="s">
        <v>8</v>
      </c>
      <c r="E6" s="289">
        <v>350.5</v>
      </c>
      <c r="F6" s="290">
        <f t="shared" si="0"/>
        <v>0.4929952686379041</v>
      </c>
      <c r="G6" s="686" t="s">
        <v>250</v>
      </c>
      <c r="H6" s="687"/>
    </row>
    <row r="7" spans="1:8" ht="15" customHeight="1" x14ac:dyDescent="0.25">
      <c r="A7" s="696"/>
      <c r="B7" s="286" t="s">
        <v>281</v>
      </c>
      <c r="C7" s="287">
        <v>101.35899999999999</v>
      </c>
      <c r="D7" s="288">
        <f>C7/$C$35*100</f>
        <v>0.14695212756695575</v>
      </c>
      <c r="E7" s="289">
        <v>101.4</v>
      </c>
      <c r="F7" s="290">
        <f t="shared" si="0"/>
        <v>0.14262402350894002</v>
      </c>
      <c r="G7" s="686" t="s">
        <v>250</v>
      </c>
      <c r="H7" s="687"/>
    </row>
    <row r="8" spans="1:8" ht="15" customHeight="1" x14ac:dyDescent="0.25">
      <c r="A8" s="696"/>
      <c r="B8" s="286" t="s">
        <v>280</v>
      </c>
      <c r="C8" s="287">
        <v>16.853000000000002</v>
      </c>
      <c r="D8" s="288">
        <f>C8/$C$35*100</f>
        <v>2.4433786894956597E-2</v>
      </c>
      <c r="E8" s="289">
        <v>16.899999999999999</v>
      </c>
      <c r="F8" s="290">
        <f t="shared" si="0"/>
        <v>2.3770670584823333E-2</v>
      </c>
      <c r="G8" s="686" t="s">
        <v>250</v>
      </c>
      <c r="H8" s="687"/>
    </row>
    <row r="9" spans="1:8" ht="15" customHeight="1" x14ac:dyDescent="0.25">
      <c r="A9" s="696"/>
      <c r="B9" s="286" t="s">
        <v>279</v>
      </c>
      <c r="C9" s="287" t="s">
        <v>8</v>
      </c>
      <c r="D9" s="288" t="s">
        <v>8</v>
      </c>
      <c r="E9" s="289">
        <v>15.4</v>
      </c>
      <c r="F9" s="290">
        <f t="shared" si="0"/>
        <v>2.1660847751850849E-2</v>
      </c>
      <c r="G9" s="686" t="s">
        <v>250</v>
      </c>
      <c r="H9" s="687"/>
    </row>
    <row r="10" spans="1:8" ht="15" customHeight="1" x14ac:dyDescent="0.25">
      <c r="A10" s="696"/>
      <c r="B10" s="286" t="s">
        <v>278</v>
      </c>
      <c r="C10" s="287" t="s">
        <v>8</v>
      </c>
      <c r="D10" s="288" t="s">
        <v>8</v>
      </c>
      <c r="E10" s="289">
        <v>2.6</v>
      </c>
      <c r="F10" s="290">
        <f t="shared" si="0"/>
        <v>3.6570262438189748E-3</v>
      </c>
      <c r="G10" s="686" t="s">
        <v>250</v>
      </c>
      <c r="H10" s="687"/>
    </row>
    <row r="11" spans="1:8" ht="15" customHeight="1" x14ac:dyDescent="0.25">
      <c r="A11" s="696"/>
      <c r="B11" s="286" t="s">
        <v>277</v>
      </c>
      <c r="C11" s="287">
        <v>64.7</v>
      </c>
      <c r="D11" s="288">
        <f>C11/$C$35*100</f>
        <v>9.3803240497459903E-2</v>
      </c>
      <c r="E11" s="289">
        <v>25.3</v>
      </c>
      <c r="F11" s="290">
        <f t="shared" si="0"/>
        <v>3.5585678449469256E-2</v>
      </c>
      <c r="G11" s="686" t="s">
        <v>250</v>
      </c>
      <c r="H11" s="687"/>
    </row>
    <row r="12" spans="1:8" ht="15" customHeight="1" x14ac:dyDescent="0.25">
      <c r="A12" s="696"/>
      <c r="B12" s="286" t="s">
        <v>276</v>
      </c>
      <c r="C12" s="287">
        <v>131.4</v>
      </c>
      <c r="D12" s="288">
        <f>C12/$C$35*100</f>
        <v>0.1905061174863405</v>
      </c>
      <c r="E12" s="289">
        <v>131.4</v>
      </c>
      <c r="F12" s="290">
        <f t="shared" si="0"/>
        <v>0.18482048016838976</v>
      </c>
      <c r="G12" s="686" t="s">
        <v>250</v>
      </c>
      <c r="H12" s="687"/>
    </row>
    <row r="13" spans="1:8" ht="15" customHeight="1" x14ac:dyDescent="0.25">
      <c r="A13" s="697"/>
      <c r="B13" s="286" t="s">
        <v>275</v>
      </c>
      <c r="C13" s="287" t="s">
        <v>8</v>
      </c>
      <c r="D13" s="288" t="s">
        <v>8</v>
      </c>
      <c r="E13" s="289">
        <v>257.39999999999998</v>
      </c>
      <c r="F13" s="290">
        <f t="shared" si="0"/>
        <v>0.36204559813807846</v>
      </c>
      <c r="G13" s="686" t="s">
        <v>250</v>
      </c>
      <c r="H13" s="687"/>
    </row>
    <row r="14" spans="1:8" ht="15" customHeight="1" x14ac:dyDescent="0.25">
      <c r="A14" s="696" t="s">
        <v>274</v>
      </c>
      <c r="B14" s="286" t="s">
        <v>273</v>
      </c>
      <c r="C14" s="287">
        <v>3.6999999999999998E-2</v>
      </c>
      <c r="D14" s="288">
        <f>C14/$C$35*100</f>
        <v>5.3643275091283094E-5</v>
      </c>
      <c r="E14" s="289">
        <v>0.03</v>
      </c>
      <c r="F14" s="290">
        <f t="shared" si="0"/>
        <v>4.2196456659449703E-5</v>
      </c>
      <c r="G14" s="686" t="s">
        <v>250</v>
      </c>
      <c r="H14" s="687"/>
    </row>
    <row r="15" spans="1:8" ht="15" customHeight="1" x14ac:dyDescent="0.25">
      <c r="A15" s="697"/>
      <c r="B15" s="286" t="s">
        <v>270</v>
      </c>
      <c r="C15" s="287">
        <v>96.332999999999998</v>
      </c>
      <c r="D15" s="288">
        <f>C15/$C$35*100</f>
        <v>0.13966534106401551</v>
      </c>
      <c r="E15" s="289">
        <v>111.7</v>
      </c>
      <c r="F15" s="290">
        <f t="shared" si="0"/>
        <v>0.15711147362868441</v>
      </c>
      <c r="G15" s="686" t="s">
        <v>250</v>
      </c>
      <c r="H15" s="687"/>
    </row>
    <row r="16" spans="1:8" ht="15" customHeight="1" x14ac:dyDescent="0.25">
      <c r="A16" s="698" t="s">
        <v>272</v>
      </c>
      <c r="B16" s="286" t="s">
        <v>271</v>
      </c>
      <c r="C16" s="287">
        <v>855.33600000000001</v>
      </c>
      <c r="D16" s="288">
        <f>C16/$C$35*100</f>
        <v>1.2400817390129113</v>
      </c>
      <c r="E16" s="289">
        <v>855.3</v>
      </c>
      <c r="F16" s="290">
        <f t="shared" si="0"/>
        <v>1.203020979360911</v>
      </c>
      <c r="G16" s="686" t="s">
        <v>250</v>
      </c>
      <c r="H16" s="687"/>
    </row>
    <row r="17" spans="1:10" ht="15" customHeight="1" x14ac:dyDescent="0.25">
      <c r="A17" s="699"/>
      <c r="B17" s="286" t="s">
        <v>270</v>
      </c>
      <c r="C17" s="287">
        <v>404.73899999999998</v>
      </c>
      <c r="D17" s="288">
        <f>C17/$C$35*100</f>
        <v>0.58679798695056284</v>
      </c>
      <c r="E17" s="289">
        <v>506</v>
      </c>
      <c r="F17" s="290">
        <f t="shared" si="0"/>
        <v>0.71171356898938509</v>
      </c>
      <c r="G17" s="686" t="s">
        <v>250</v>
      </c>
      <c r="H17" s="687"/>
    </row>
    <row r="18" spans="1:10" ht="15" customHeight="1" x14ac:dyDescent="0.25">
      <c r="A18" s="700"/>
      <c r="B18" s="286" t="s">
        <v>269</v>
      </c>
      <c r="C18" s="287">
        <v>8.7360000000000007</v>
      </c>
      <c r="D18" s="288">
        <f>C18/$C$35*100</f>
        <v>1.2665612194525652E-2</v>
      </c>
      <c r="E18" s="289" t="s">
        <v>8</v>
      </c>
      <c r="F18" s="290" t="s">
        <v>8</v>
      </c>
      <c r="G18" s="686" t="s">
        <v>250</v>
      </c>
      <c r="H18" s="687"/>
    </row>
    <row r="19" spans="1:10" ht="15" customHeight="1" x14ac:dyDescent="0.25">
      <c r="A19" s="695" t="s">
        <v>268</v>
      </c>
      <c r="B19" s="695"/>
      <c r="C19" s="287" t="s">
        <v>8</v>
      </c>
      <c r="D19" s="288" t="s">
        <v>8</v>
      </c>
      <c r="E19" s="289">
        <v>8.6999999999999993</v>
      </c>
      <c r="F19" s="290">
        <f>E19/$E$35*100</f>
        <v>1.2236972431240415E-2</v>
      </c>
      <c r="G19" s="686" t="s">
        <v>250</v>
      </c>
      <c r="H19" s="687"/>
    </row>
    <row r="20" spans="1:10" ht="15" customHeight="1" x14ac:dyDescent="0.25">
      <c r="A20" s="695" t="s">
        <v>267</v>
      </c>
      <c r="B20" s="695"/>
      <c r="C20" s="287">
        <f>0.18+0.829+0.496+1.047</f>
        <v>2.5519999999999996</v>
      </c>
      <c r="D20" s="288">
        <f>C20/$C$35*100</f>
        <v>3.6999361630528226E-3</v>
      </c>
      <c r="E20" s="289">
        <v>1.9</v>
      </c>
      <c r="F20" s="290">
        <f>E20/$E$35*100</f>
        <v>2.6724422550984811E-3</v>
      </c>
      <c r="G20" s="686" t="s">
        <v>250</v>
      </c>
      <c r="H20" s="687"/>
    </row>
    <row r="21" spans="1:10" ht="15" customHeight="1" x14ac:dyDescent="0.25">
      <c r="A21" s="695" t="s">
        <v>266</v>
      </c>
      <c r="B21" s="695"/>
      <c r="C21" s="287" t="s">
        <v>8</v>
      </c>
      <c r="D21" s="288" t="s">
        <v>8</v>
      </c>
      <c r="E21" s="289">
        <v>28.3</v>
      </c>
      <c r="F21" s="290">
        <f>E21/$E$35*100</f>
        <v>3.980532411541423E-2</v>
      </c>
      <c r="G21" s="686" t="s">
        <v>250</v>
      </c>
      <c r="H21" s="687"/>
    </row>
    <row r="22" spans="1:10" ht="15" customHeight="1" x14ac:dyDescent="0.25">
      <c r="A22" s="692" t="s">
        <v>265</v>
      </c>
      <c r="B22" s="692"/>
      <c r="C22" s="292">
        <v>0.98899999999999999</v>
      </c>
      <c r="D22" s="293">
        <f>C22/$C$35*100</f>
        <v>1.4338702450075399E-3</v>
      </c>
      <c r="E22" s="294" t="s">
        <v>8</v>
      </c>
      <c r="F22" s="295" t="s">
        <v>8</v>
      </c>
      <c r="G22" s="686" t="s">
        <v>250</v>
      </c>
      <c r="H22" s="687"/>
    </row>
    <row r="23" spans="1:10" ht="15" customHeight="1" x14ac:dyDescent="0.25">
      <c r="A23" s="693" t="s">
        <v>264</v>
      </c>
      <c r="B23" s="693" t="s">
        <v>263</v>
      </c>
      <c r="C23" s="632">
        <v>2011</v>
      </c>
      <c r="D23" s="632"/>
      <c r="E23" s="632">
        <v>2012</v>
      </c>
      <c r="F23" s="632"/>
      <c r="G23" s="285">
        <v>2013</v>
      </c>
      <c r="H23" s="285"/>
    </row>
    <row r="24" spans="1:10" ht="15" customHeight="1" x14ac:dyDescent="0.25">
      <c r="A24" s="694"/>
      <c r="B24" s="694"/>
      <c r="C24" s="285" t="s">
        <v>262</v>
      </c>
      <c r="D24" s="285" t="s">
        <v>261</v>
      </c>
      <c r="E24" s="285" t="s">
        <v>262</v>
      </c>
      <c r="F24" s="296" t="s">
        <v>261</v>
      </c>
      <c r="G24" s="285" t="s">
        <v>262</v>
      </c>
      <c r="H24" s="296" t="s">
        <v>261</v>
      </c>
    </row>
    <row r="25" spans="1:10" ht="15" customHeight="1" x14ac:dyDescent="0.25">
      <c r="A25" s="297" t="s">
        <v>260</v>
      </c>
      <c r="B25" s="298" t="s">
        <v>259</v>
      </c>
      <c r="C25" s="686" t="s">
        <v>250</v>
      </c>
      <c r="D25" s="687"/>
      <c r="E25" s="299">
        <v>26889.200000000001</v>
      </c>
      <c r="F25" s="300">
        <f>E25/$E$35*100</f>
        <v>37.820965413575834</v>
      </c>
      <c r="G25" s="301">
        <v>26856.459883</v>
      </c>
      <c r="H25" s="300">
        <f>G25/$G$35*100</f>
        <v>37.231300600035297</v>
      </c>
      <c r="J25" s="302"/>
    </row>
    <row r="26" spans="1:10" ht="15" customHeight="1" x14ac:dyDescent="0.25">
      <c r="A26" s="688" t="s">
        <v>258</v>
      </c>
      <c r="B26" s="303" t="s">
        <v>257</v>
      </c>
      <c r="C26" s="686" t="s">
        <v>250</v>
      </c>
      <c r="D26" s="687"/>
      <c r="E26" s="304">
        <v>30.2</v>
      </c>
      <c r="F26" s="305">
        <f>E26/$E$35*100</f>
        <v>4.2477766370512704E-2</v>
      </c>
      <c r="G26" s="306">
        <v>30.21734283</v>
      </c>
      <c r="H26" s="305">
        <f>G26/$G$35*100</f>
        <v>4.1890516439591879E-2</v>
      </c>
    </row>
    <row r="27" spans="1:10" ht="24" customHeight="1" x14ac:dyDescent="0.25">
      <c r="A27" s="689"/>
      <c r="B27" s="303" t="s">
        <v>256</v>
      </c>
      <c r="C27" s="686" t="s">
        <v>250</v>
      </c>
      <c r="D27" s="687"/>
      <c r="E27" s="304">
        <v>221.5</v>
      </c>
      <c r="F27" s="305">
        <f>E27/$E$35*100</f>
        <v>0.31155050500227038</v>
      </c>
      <c r="G27" s="306">
        <v>527.14292526999998</v>
      </c>
      <c r="H27" s="305">
        <f>G27/$G$35*100</f>
        <v>0.7307819718388352</v>
      </c>
    </row>
    <row r="28" spans="1:10" ht="15" customHeight="1" x14ac:dyDescent="0.25">
      <c r="A28" s="689"/>
      <c r="B28" s="307" t="s">
        <v>255</v>
      </c>
      <c r="C28" s="686" t="s">
        <v>250</v>
      </c>
      <c r="D28" s="687"/>
      <c r="E28" s="308">
        <v>350.6</v>
      </c>
      <c r="F28" s="309">
        <f>E28/$E$35*100</f>
        <v>0.49313592349343566</v>
      </c>
      <c r="G28" s="310" t="s">
        <v>254</v>
      </c>
      <c r="H28" s="309"/>
    </row>
    <row r="29" spans="1:10" ht="15" customHeight="1" x14ac:dyDescent="0.25">
      <c r="A29" s="689"/>
      <c r="B29" s="311" t="s">
        <v>253</v>
      </c>
      <c r="C29" s="686" t="s">
        <v>250</v>
      </c>
      <c r="D29" s="687"/>
      <c r="E29" s="312"/>
      <c r="F29" s="312"/>
      <c r="G29" s="313">
        <v>131.4</v>
      </c>
      <c r="H29" s="314">
        <f>G29/$G$35*100</f>
        <v>0.18216075090155018</v>
      </c>
    </row>
    <row r="30" spans="1:10" ht="15" customHeight="1" x14ac:dyDescent="0.25">
      <c r="A30" s="689"/>
      <c r="B30" s="303" t="s">
        <v>252</v>
      </c>
      <c r="C30" s="686" t="s">
        <v>250</v>
      </c>
      <c r="D30" s="687"/>
      <c r="E30" s="315"/>
      <c r="F30" s="315"/>
      <c r="G30" s="306">
        <f>3.455+8.174+10.59</f>
        <v>22.219000000000001</v>
      </c>
      <c r="H30" s="305">
        <f>G30/$G$35*100</f>
        <v>3.0802357110209615E-2</v>
      </c>
    </row>
    <row r="31" spans="1:10" ht="15" customHeight="1" x14ac:dyDescent="0.25">
      <c r="A31" s="689"/>
      <c r="B31" s="311" t="s">
        <v>251</v>
      </c>
      <c r="C31" s="690" t="s">
        <v>250</v>
      </c>
      <c r="D31" s="691"/>
      <c r="E31" s="312"/>
      <c r="F31" s="312"/>
      <c r="G31" s="313">
        <f>0.435+9.10987349+4.211612822</f>
        <v>13.756486312</v>
      </c>
      <c r="H31" s="314">
        <f>G31/$G$35*100</f>
        <v>1.9070714431969685E-2</v>
      </c>
    </row>
    <row r="32" spans="1:10" x14ac:dyDescent="0.25">
      <c r="A32" s="316" t="s">
        <v>249</v>
      </c>
      <c r="B32" s="316"/>
      <c r="C32" s="317">
        <f>SUM(C4:C22)</f>
        <v>1683.0340000000001</v>
      </c>
      <c r="D32" s="346">
        <f>C32/C35*100</f>
        <v>2.4400934013508797</v>
      </c>
      <c r="E32" s="317">
        <f>SUM(E4:E22,E25:E31)</f>
        <v>35587.329999999994</v>
      </c>
      <c r="F32" s="318">
        <f>E32/E35*100</f>
        <v>50.055307599017809</v>
      </c>
      <c r="G32" s="317">
        <f>SUM(G4:G22,G25:G31)</f>
        <v>27581.195637412002</v>
      </c>
      <c r="H32" s="318">
        <f>G32/G35*100</f>
        <v>38.23600691075746</v>
      </c>
    </row>
    <row r="33" spans="1:8" ht="15" customHeight="1" x14ac:dyDescent="0.25">
      <c r="D33" s="685" t="s">
        <v>248</v>
      </c>
      <c r="E33" s="685"/>
      <c r="F33" s="685"/>
      <c r="G33" s="685"/>
      <c r="H33" s="685"/>
    </row>
    <row r="34" spans="1:8" x14ac:dyDescent="0.25">
      <c r="A34" s="319"/>
      <c r="B34" s="320"/>
      <c r="C34" s="320"/>
    </row>
    <row r="35" spans="1:8" x14ac:dyDescent="0.25">
      <c r="A35" s="321" t="s">
        <v>247</v>
      </c>
      <c r="B35" s="321"/>
      <c r="C35" s="201">
        <v>68974.163</v>
      </c>
      <c r="D35" s="321"/>
      <c r="E35" s="201">
        <v>71096.017000000007</v>
      </c>
      <c r="F35" s="321"/>
      <c r="G35" s="201">
        <v>72134.09</v>
      </c>
      <c r="H35" s="322"/>
    </row>
  </sheetData>
  <mergeCells count="45">
    <mergeCell ref="G13:H13"/>
    <mergeCell ref="A2:A3"/>
    <mergeCell ref="B2:B3"/>
    <mergeCell ref="C2:D2"/>
    <mergeCell ref="E2:F2"/>
    <mergeCell ref="G2:H2"/>
    <mergeCell ref="A4:A1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14:A15"/>
    <mergeCell ref="G14:H14"/>
    <mergeCell ref="G15:H15"/>
    <mergeCell ref="A16:A18"/>
    <mergeCell ref="G16:H16"/>
    <mergeCell ref="G17:H17"/>
    <mergeCell ref="G18:H18"/>
    <mergeCell ref="A19:B19"/>
    <mergeCell ref="G19:H19"/>
    <mergeCell ref="A20:B20"/>
    <mergeCell ref="G20:H20"/>
    <mergeCell ref="A21:B21"/>
    <mergeCell ref="G21:H21"/>
    <mergeCell ref="A1:H1"/>
    <mergeCell ref="D33:H33"/>
    <mergeCell ref="C25:D25"/>
    <mergeCell ref="A26:A31"/>
    <mergeCell ref="C26:D26"/>
    <mergeCell ref="C27:D27"/>
    <mergeCell ref="C28:D28"/>
    <mergeCell ref="C29:D29"/>
    <mergeCell ref="C30:D30"/>
    <mergeCell ref="C31:D31"/>
    <mergeCell ref="A22:B22"/>
    <mergeCell ref="G22:H22"/>
    <mergeCell ref="A23:A24"/>
    <mergeCell ref="B23:B24"/>
    <mergeCell ref="C23:D23"/>
    <mergeCell ref="E23:F23"/>
  </mergeCells>
  <pageMargins left="0.7" right="0.7" top="0.75" bottom="0.75" header="0.3" footer="0.3"/>
  <pageSetup paperSize="9" scale="97" orientation="landscape" r:id="rId1"/>
  <ignoredErrors>
    <ignoredError sqref="D32: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Normal="100" zoomScaleSheetLayoutView="100" workbookViewId="0">
      <selection sqref="A1:C1"/>
    </sheetView>
  </sheetViews>
  <sheetFormatPr defaultRowHeight="15" x14ac:dyDescent="0.25"/>
  <cols>
    <col min="1" max="1" width="48.7109375" style="149" customWidth="1"/>
    <col min="2" max="2" width="17.5703125" style="149" bestFit="1" customWidth="1"/>
    <col min="3" max="3" width="9.140625" style="149"/>
    <col min="4" max="4" width="10" style="149" customWidth="1"/>
    <col min="5" max="16384" width="9.140625" style="149"/>
  </cols>
  <sheetData>
    <row r="1" spans="1:15" x14ac:dyDescent="0.25">
      <c r="A1" s="634" t="s">
        <v>405</v>
      </c>
      <c r="B1" s="634"/>
      <c r="C1" s="634"/>
      <c r="D1" s="191"/>
      <c r="E1" s="191"/>
    </row>
    <row r="2" spans="1:15" x14ac:dyDescent="0.25">
      <c r="A2" s="154"/>
      <c r="B2" s="155" t="s">
        <v>386</v>
      </c>
      <c r="C2" s="155" t="s">
        <v>385</v>
      </c>
      <c r="D2" s="191"/>
      <c r="E2" s="191"/>
    </row>
    <row r="3" spans="1:15" x14ac:dyDescent="0.25">
      <c r="A3" s="192" t="s">
        <v>406</v>
      </c>
      <c r="B3" s="193">
        <v>-3106.864</v>
      </c>
      <c r="C3" s="193">
        <v>-4.3699550707601524</v>
      </c>
      <c r="D3" s="191"/>
      <c r="E3" s="191"/>
    </row>
    <row r="4" spans="1:15" x14ac:dyDescent="0.25">
      <c r="A4" s="194" t="s">
        <v>407</v>
      </c>
      <c r="B4" s="195">
        <f>-40.761+2.909-6.558-4.502</f>
        <v>-48.912000000000006</v>
      </c>
      <c r="C4" s="196">
        <f>B4/$C$12*100</f>
        <v>-6.8797102937566815E-2</v>
      </c>
      <c r="D4" s="191"/>
      <c r="E4" s="191"/>
    </row>
    <row r="5" spans="1:15" x14ac:dyDescent="0.25">
      <c r="A5" s="194" t="s">
        <v>408</v>
      </c>
      <c r="B5" s="195">
        <v>-53.164999999999999</v>
      </c>
      <c r="C5" s="196">
        <f t="shared" ref="C5:C9" si="0">B5/$C$12*100</f>
        <v>-7.4779153943321464E-2</v>
      </c>
      <c r="D5" s="191"/>
      <c r="E5" s="191"/>
    </row>
    <row r="6" spans="1:15" ht="17.25" customHeight="1" x14ac:dyDescent="0.25">
      <c r="A6" s="194" t="s">
        <v>409</v>
      </c>
      <c r="B6" s="195">
        <v>-7.6210000000000004</v>
      </c>
      <c r="C6" s="196">
        <f t="shared" si="0"/>
        <v>-1.0719306540055542E-2</v>
      </c>
      <c r="D6" s="191"/>
      <c r="E6" s="191"/>
    </row>
    <row r="7" spans="1:15" ht="16.5" customHeight="1" x14ac:dyDescent="0.25">
      <c r="A7" s="194" t="s">
        <v>410</v>
      </c>
      <c r="B7" s="195">
        <f>46.6</f>
        <v>46.6</v>
      </c>
      <c r="C7" s="196">
        <f t="shared" si="0"/>
        <v>6.5545162677678542E-2</v>
      </c>
      <c r="D7" s="191"/>
      <c r="E7" s="191"/>
    </row>
    <row r="8" spans="1:15" x14ac:dyDescent="0.25">
      <c r="A8" s="194" t="s">
        <v>411</v>
      </c>
      <c r="B8" s="195">
        <v>-5.9960000000000004</v>
      </c>
      <c r="C8" s="196">
        <f t="shared" si="0"/>
        <v>-8.4336651376686837E-3</v>
      </c>
      <c r="D8" s="197"/>
      <c r="E8" s="191"/>
    </row>
    <row r="9" spans="1:15" x14ac:dyDescent="0.25">
      <c r="A9" s="194" t="s">
        <v>412</v>
      </c>
      <c r="B9" s="195">
        <f>-12.047</f>
        <v>-12.047000000000001</v>
      </c>
      <c r="C9" s="196">
        <f t="shared" si="0"/>
        <v>-1.6944690445879689E-2</v>
      </c>
      <c r="D9" s="191"/>
      <c r="E9" s="191"/>
    </row>
    <row r="10" spans="1:15" ht="15.75" thickBot="1" x14ac:dyDescent="0.3">
      <c r="A10" s="198" t="s">
        <v>413</v>
      </c>
      <c r="B10" s="199">
        <f>B3+SUM(B4:B9)</f>
        <v>-3188.0050000000001</v>
      </c>
      <c r="C10" s="199">
        <f>B10/C12*100</f>
        <v>-4.4840838270869661</v>
      </c>
      <c r="F10" s="191"/>
      <c r="G10" s="191"/>
    </row>
    <row r="11" spans="1:15" ht="13.5" customHeight="1" x14ac:dyDescent="0.25">
      <c r="A11" s="190"/>
      <c r="B11" s="200"/>
      <c r="C11" s="200" t="s">
        <v>414</v>
      </c>
      <c r="F11" s="191"/>
      <c r="G11" s="191"/>
    </row>
    <row r="12" spans="1:15" x14ac:dyDescent="0.25">
      <c r="A12" s="173" t="s">
        <v>247</v>
      </c>
      <c r="C12" s="170">
        <v>71096.017000000007</v>
      </c>
      <c r="F12" s="191"/>
      <c r="G12" s="191"/>
    </row>
    <row r="16" spans="1:15" s="150" customFormat="1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</row>
    <row r="17" spans="1:15" s="150" customFormat="1" x14ac:dyDescent="0.25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</sheetData>
  <mergeCells count="1">
    <mergeCell ref="A1:C1"/>
  </mergeCells>
  <pageMargins left="0.7" right="0.7" top="0.75" bottom="0.75" header="0.3" footer="0.3"/>
  <pageSetup paperSize="9" scale="3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sqref="A1:K1"/>
    </sheetView>
  </sheetViews>
  <sheetFormatPr defaultRowHeight="15" x14ac:dyDescent="0.25"/>
  <cols>
    <col min="1" max="1" width="37.85546875" customWidth="1"/>
  </cols>
  <sheetData>
    <row r="1" spans="1:11" x14ac:dyDescent="0.25">
      <c r="A1" s="657" t="s">
        <v>56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</row>
    <row r="2" spans="1:11" x14ac:dyDescent="0.25">
      <c r="A2" s="8"/>
      <c r="B2" s="9"/>
      <c r="C2" s="652" t="s">
        <v>18</v>
      </c>
      <c r="D2" s="653"/>
      <c r="E2" s="653"/>
      <c r="F2" s="654"/>
      <c r="G2" s="655" t="s">
        <v>19</v>
      </c>
      <c r="H2" s="656"/>
      <c r="I2" s="656"/>
      <c r="J2" s="656"/>
      <c r="K2" s="656"/>
    </row>
    <row r="3" spans="1:11" x14ac:dyDescent="0.25">
      <c r="A3" s="10"/>
      <c r="B3" s="11" t="s">
        <v>51</v>
      </c>
      <c r="C3" s="12">
        <v>2013</v>
      </c>
      <c r="D3" s="12">
        <v>2014</v>
      </c>
      <c r="E3" s="12">
        <v>2015</v>
      </c>
      <c r="F3" s="13">
        <v>2016</v>
      </c>
      <c r="G3" s="12">
        <v>2020</v>
      </c>
      <c r="H3" s="14">
        <v>2030</v>
      </c>
      <c r="I3" s="12">
        <v>2040</v>
      </c>
      <c r="J3" s="12">
        <v>2050</v>
      </c>
      <c r="K3" s="12">
        <v>2062</v>
      </c>
    </row>
    <row r="4" spans="1:11" x14ac:dyDescent="0.25">
      <c r="A4" s="15" t="s">
        <v>20</v>
      </c>
      <c r="B4" s="16">
        <v>33.107690828953167</v>
      </c>
      <c r="C4" s="17">
        <v>35.394368736555968</v>
      </c>
      <c r="D4" s="17">
        <v>34.538194151690526</v>
      </c>
      <c r="E4" s="17">
        <v>34.049168085125807</v>
      </c>
      <c r="F4" s="18">
        <v>33.431956125424129</v>
      </c>
      <c r="G4" s="17">
        <v>33.334418510001314</v>
      </c>
      <c r="H4" s="17">
        <v>33.201651239965159</v>
      </c>
      <c r="I4" s="17">
        <v>33.328768742426611</v>
      </c>
      <c r="J4" s="17">
        <v>33.45030268950751</v>
      </c>
      <c r="K4" s="17">
        <v>33.487796423387088</v>
      </c>
    </row>
    <row r="5" spans="1:11" x14ac:dyDescent="0.25">
      <c r="A5" s="19" t="s">
        <v>21</v>
      </c>
      <c r="B5" s="20">
        <v>15.247927713081303</v>
      </c>
      <c r="C5" s="21">
        <v>16.07941912711242</v>
      </c>
      <c r="D5" s="21">
        <v>15.619533496742639</v>
      </c>
      <c r="E5" s="21">
        <v>15.364321954464517</v>
      </c>
      <c r="F5" s="22">
        <v>15.211191213330718</v>
      </c>
      <c r="G5" s="21">
        <v>15.211191213330716</v>
      </c>
      <c r="H5" s="21">
        <v>15.211191213330718</v>
      </c>
      <c r="I5" s="21">
        <v>15.211191213330721</v>
      </c>
      <c r="J5" s="21">
        <v>15.211191213330718</v>
      </c>
      <c r="K5" s="21">
        <v>15.211191213330718</v>
      </c>
    </row>
    <row r="6" spans="1:11" x14ac:dyDescent="0.25">
      <c r="A6" s="19" t="s">
        <v>22</v>
      </c>
      <c r="B6" s="20">
        <v>12.715029072936664</v>
      </c>
      <c r="C6" s="21">
        <v>13.750681364144018</v>
      </c>
      <c r="D6" s="21">
        <v>13.728887089228134</v>
      </c>
      <c r="E6" s="21">
        <v>13.658340483605503</v>
      </c>
      <c r="F6" s="22">
        <v>13.564458179268668</v>
      </c>
      <c r="G6" s="21">
        <v>13.50520178558288</v>
      </c>
      <c r="H6" s="21">
        <v>13.500420231663931</v>
      </c>
      <c r="I6" s="21">
        <v>13.684583585436073</v>
      </c>
      <c r="J6" s="21">
        <v>13.898420843457574</v>
      </c>
      <c r="K6" s="21">
        <v>13.972633354129737</v>
      </c>
    </row>
    <row r="7" spans="1:11" x14ac:dyDescent="0.25">
      <c r="A7" s="23" t="s">
        <v>23</v>
      </c>
      <c r="B7" s="20">
        <v>13.398571021566502</v>
      </c>
      <c r="C7" s="21">
        <v>14.050272349121498</v>
      </c>
      <c r="D7" s="21">
        <v>14.033003906806233</v>
      </c>
      <c r="E7" s="21">
        <v>13.967199652559298</v>
      </c>
      <c r="F7" s="22">
        <v>13.883587670131037</v>
      </c>
      <c r="G7" s="21">
        <v>13.883587670131034</v>
      </c>
      <c r="H7" s="21">
        <v>13.883587670131037</v>
      </c>
      <c r="I7" s="21">
        <v>13.883587670131037</v>
      </c>
      <c r="J7" s="21">
        <v>13.883587670131037</v>
      </c>
      <c r="K7" s="21">
        <v>13.883587670131034</v>
      </c>
    </row>
    <row r="8" spans="1:11" x14ac:dyDescent="0.25">
      <c r="A8" s="24" t="s">
        <v>24</v>
      </c>
      <c r="B8" s="20">
        <v>0.22594219307672331</v>
      </c>
      <c r="C8" s="21">
        <v>0.22621075103526805</v>
      </c>
      <c r="D8" s="21">
        <v>0.22692501041284657</v>
      </c>
      <c r="E8" s="21">
        <v>0.22786771545268394</v>
      </c>
      <c r="F8" s="22">
        <v>0.22825453387169048</v>
      </c>
      <c r="G8" s="21">
        <v>0.22819646181599357</v>
      </c>
      <c r="H8" s="21">
        <v>0.22465288038599099</v>
      </c>
      <c r="I8" s="21">
        <v>0.23360365023500479</v>
      </c>
      <c r="J8" s="21">
        <v>0.24959475352255397</v>
      </c>
      <c r="K8" s="21">
        <v>0.26468644822292847</v>
      </c>
    </row>
    <row r="9" spans="1:11" x14ac:dyDescent="0.25">
      <c r="A9" s="23" t="s">
        <v>25</v>
      </c>
      <c r="B9" s="20">
        <v>-0.90948414170655933</v>
      </c>
      <c r="C9" s="21">
        <v>-0.52580173601274893</v>
      </c>
      <c r="D9" s="21">
        <v>-0.53104182799094424</v>
      </c>
      <c r="E9" s="21">
        <v>-0.53672688440647653</v>
      </c>
      <c r="F9" s="22">
        <v>-0.54738402473405923</v>
      </c>
      <c r="G9" s="21">
        <v>-0.60658234636414987</v>
      </c>
      <c r="H9" s="21">
        <v>-0.60782031885309806</v>
      </c>
      <c r="I9" s="21">
        <v>-0.43260773492997151</v>
      </c>
      <c r="J9" s="21">
        <v>-0.23476158019601853</v>
      </c>
      <c r="K9" s="21">
        <v>-0.17564076422422403</v>
      </c>
    </row>
    <row r="10" spans="1:11" x14ac:dyDescent="0.25">
      <c r="A10" s="19" t="s">
        <v>26</v>
      </c>
      <c r="B10" s="20">
        <v>2.5211036096016448</v>
      </c>
      <c r="C10" s="21">
        <v>2.9924469599878787</v>
      </c>
      <c r="D10" s="21">
        <v>2.6960389645217053</v>
      </c>
      <c r="E10" s="21">
        <v>2.6045681087843993</v>
      </c>
      <c r="F10" s="22">
        <v>2.2968213702796376</v>
      </c>
      <c r="G10" s="21">
        <v>2.2968213702796376</v>
      </c>
      <c r="H10" s="21">
        <v>2.2968213702796381</v>
      </c>
      <c r="I10" s="21">
        <v>2.296821370279639</v>
      </c>
      <c r="J10" s="21">
        <v>2.2968213702796385</v>
      </c>
      <c r="K10" s="21">
        <v>2.2968213702796385</v>
      </c>
    </row>
    <row r="11" spans="1:11" x14ac:dyDescent="0.25">
      <c r="A11" s="19" t="s">
        <v>27</v>
      </c>
      <c r="B11" s="20">
        <v>2.6236304333335569</v>
      </c>
      <c r="C11" s="21">
        <v>2.5718212853116529</v>
      </c>
      <c r="D11" s="21">
        <v>2.4937346011980481</v>
      </c>
      <c r="E11" s="21">
        <v>2.4219375382713868</v>
      </c>
      <c r="F11" s="22">
        <v>2.3594853625451053</v>
      </c>
      <c r="G11" s="21">
        <v>2.321204140808077</v>
      </c>
      <c r="H11" s="21">
        <v>2.1932184246908748</v>
      </c>
      <c r="I11" s="21">
        <v>2.1361725733801822</v>
      </c>
      <c r="J11" s="21">
        <v>2.0438692624395771</v>
      </c>
      <c r="K11" s="21">
        <v>2.0071504856469917</v>
      </c>
    </row>
    <row r="12" spans="1:11" x14ac:dyDescent="0.25">
      <c r="A12" s="23" t="s">
        <v>28</v>
      </c>
      <c r="B12" s="20">
        <v>1.5516039108491828</v>
      </c>
      <c r="C12" s="21">
        <v>1.5239279120246045</v>
      </c>
      <c r="D12" s="21">
        <v>1.4705101014835964</v>
      </c>
      <c r="E12" s="21">
        <v>1.3897793203860072</v>
      </c>
      <c r="F12" s="22">
        <v>1.300812693469912</v>
      </c>
      <c r="G12" s="21">
        <v>1.300812693469912</v>
      </c>
      <c r="H12" s="21">
        <v>1.300812693469912</v>
      </c>
      <c r="I12" s="21">
        <v>1.3008126934699125</v>
      </c>
      <c r="J12" s="21">
        <v>1.3008126934699125</v>
      </c>
      <c r="K12" s="21">
        <v>1.3008126934699127</v>
      </c>
    </row>
    <row r="13" spans="1:11" x14ac:dyDescent="0.25">
      <c r="A13" s="23" t="s">
        <v>29</v>
      </c>
      <c r="B13" s="20">
        <v>0.87620401951631088</v>
      </c>
      <c r="C13" s="21">
        <v>0.85244386313916787</v>
      </c>
      <c r="D13" s="21">
        <v>0.82683816102866881</v>
      </c>
      <c r="E13" s="21">
        <v>0.81821212879422334</v>
      </c>
      <c r="F13" s="22">
        <v>0.8323371972529473</v>
      </c>
      <c r="G13" s="21">
        <v>0.80340946555443782</v>
      </c>
      <c r="H13" s="21">
        <v>0.75654852178494125</v>
      </c>
      <c r="I13" s="21">
        <v>0.73220555776143159</v>
      </c>
      <c r="J13" s="21">
        <v>0.71692893781215927</v>
      </c>
      <c r="K13" s="21">
        <v>0.70611953974440755</v>
      </c>
    </row>
    <row r="14" spans="1:11" x14ac:dyDescent="0.25">
      <c r="A14" s="23" t="s">
        <v>30</v>
      </c>
      <c r="B14" s="20">
        <v>0.19582250296806347</v>
      </c>
      <c r="C14" s="21">
        <v>0.1954495101478802</v>
      </c>
      <c r="D14" s="21">
        <v>0.19638633868578267</v>
      </c>
      <c r="E14" s="21">
        <v>0.21394608909115642</v>
      </c>
      <c r="F14" s="22">
        <v>0.22633547182224589</v>
      </c>
      <c r="G14" s="21">
        <v>0.21698198178372741</v>
      </c>
      <c r="H14" s="21">
        <v>0.13585720943602142</v>
      </c>
      <c r="I14" s="21">
        <v>0.10315432214883825</v>
      </c>
      <c r="J14" s="21">
        <v>2.6127631157505167E-2</v>
      </c>
      <c r="K14" s="21">
        <v>2.1825243267144809E-4</v>
      </c>
    </row>
    <row r="15" spans="1:11" x14ac:dyDescent="0.25">
      <c r="A15" s="15" t="s">
        <v>31</v>
      </c>
      <c r="B15" s="16">
        <v>38.118851798617605</v>
      </c>
      <c r="C15" s="17">
        <v>38.9124273512004</v>
      </c>
      <c r="D15" s="17">
        <v>38.91874115507639</v>
      </c>
      <c r="E15" s="17">
        <v>38.557529912740627</v>
      </c>
      <c r="F15" s="18">
        <v>37.936939269779593</v>
      </c>
      <c r="G15" s="17">
        <v>38.163670101395418</v>
      </c>
      <c r="H15" s="17">
        <v>40.280982653203331</v>
      </c>
      <c r="I15" s="17">
        <v>43.345337634949225</v>
      </c>
      <c r="J15" s="17">
        <v>48.335059869562201</v>
      </c>
      <c r="K15" s="17">
        <v>55.409083111259982</v>
      </c>
    </row>
    <row r="16" spans="1:11" x14ac:dyDescent="0.25">
      <c r="A16" s="19" t="s">
        <v>32</v>
      </c>
      <c r="B16" s="20">
        <v>36.29800556223843</v>
      </c>
      <c r="C16" s="21">
        <v>36.923214736727068</v>
      </c>
      <c r="D16" s="21">
        <v>36.944602140962367</v>
      </c>
      <c r="E16" s="21">
        <v>36.553696078099456</v>
      </c>
      <c r="F16" s="22">
        <v>35.869843133499877</v>
      </c>
      <c r="G16" s="21">
        <v>35.682840865983536</v>
      </c>
      <c r="H16" s="21">
        <v>35.862166927084708</v>
      </c>
      <c r="I16" s="21">
        <v>36.75603002444425</v>
      </c>
      <c r="J16" s="21">
        <v>38.338056968450125</v>
      </c>
      <c r="K16" s="21">
        <v>39.307958286343101</v>
      </c>
    </row>
    <row r="17" spans="1:13" x14ac:dyDescent="0.25">
      <c r="A17" s="25" t="s">
        <v>33</v>
      </c>
      <c r="B17" s="20">
        <v>18.241569463947872</v>
      </c>
      <c r="C17" s="21">
        <v>18.268722347358526</v>
      </c>
      <c r="D17" s="21">
        <v>18.191779793399355</v>
      </c>
      <c r="E17" s="21">
        <v>17.872007091935757</v>
      </c>
      <c r="F17" s="22">
        <v>17.25757709627052</v>
      </c>
      <c r="G17" s="21">
        <v>17.25757709627052</v>
      </c>
      <c r="H17" s="21">
        <v>17.25757709627052</v>
      </c>
      <c r="I17" s="21">
        <v>17.25757709627052</v>
      </c>
      <c r="J17" s="21">
        <v>17.25757709627052</v>
      </c>
      <c r="K17" s="21">
        <v>17.257577096270513</v>
      </c>
    </row>
    <row r="18" spans="1:13" x14ac:dyDescent="0.25">
      <c r="A18" s="25" t="s">
        <v>34</v>
      </c>
      <c r="B18" s="20">
        <v>17.906218300027685</v>
      </c>
      <c r="C18" s="21">
        <v>18.33893771427746</v>
      </c>
      <c r="D18" s="21">
        <v>18.447087631038936</v>
      </c>
      <c r="E18" s="21">
        <v>18.37226568034697</v>
      </c>
      <c r="F18" s="22">
        <v>18.289267886609075</v>
      </c>
      <c r="G18" s="21">
        <v>18.187197122733856</v>
      </c>
      <c r="H18" s="21">
        <v>18.427473769792627</v>
      </c>
      <c r="I18" s="21">
        <v>19.328925133550705</v>
      </c>
      <c r="J18" s="21">
        <v>20.964017520853886</v>
      </c>
      <c r="K18" s="21">
        <v>21.974512866236065</v>
      </c>
    </row>
    <row r="19" spans="1:13" x14ac:dyDescent="0.25">
      <c r="A19" s="26" t="s">
        <v>35</v>
      </c>
      <c r="B19" s="20">
        <v>8.0526367602280722</v>
      </c>
      <c r="C19" s="21">
        <v>8.3914129082120024</v>
      </c>
      <c r="D19" s="21">
        <v>8.4913945387022967</v>
      </c>
      <c r="E19" s="21">
        <v>8.4252154791821425</v>
      </c>
      <c r="F19" s="22">
        <v>8.3856792481842888</v>
      </c>
      <c r="G19" s="21">
        <v>8.179419963545973</v>
      </c>
      <c r="H19" s="21">
        <v>8.1156626560458154</v>
      </c>
      <c r="I19" s="21">
        <v>9.0311095376093089</v>
      </c>
      <c r="J19" s="21">
        <v>10.228749693272245</v>
      </c>
      <c r="K19" s="21">
        <v>10.786080146244851</v>
      </c>
    </row>
    <row r="20" spans="1:13" x14ac:dyDescent="0.25">
      <c r="A20" s="27" t="s">
        <v>36</v>
      </c>
      <c r="B20" s="20">
        <v>0.42173610159455044</v>
      </c>
      <c r="C20" s="21">
        <v>0.43142995126517836</v>
      </c>
      <c r="D20" s="21">
        <v>0.43775964446561533</v>
      </c>
      <c r="E20" s="21">
        <v>0.44279988959513605</v>
      </c>
      <c r="F20" s="22">
        <v>0.44673597541717064</v>
      </c>
      <c r="G20" s="21">
        <v>0.46096349008603488</v>
      </c>
      <c r="H20" s="21">
        <v>0.49372008382077542</v>
      </c>
      <c r="I20" s="21">
        <v>0.53572739102005407</v>
      </c>
      <c r="J20" s="21">
        <v>0.59904034099830306</v>
      </c>
      <c r="K20" s="21">
        <v>0.66009614363315294</v>
      </c>
    </row>
    <row r="21" spans="1:13" x14ac:dyDescent="0.25">
      <c r="A21" s="26" t="s">
        <v>37</v>
      </c>
      <c r="B21" s="20">
        <v>5.0223771801731134</v>
      </c>
      <c r="C21" s="21">
        <v>5.05143763907604</v>
      </c>
      <c r="D21" s="21">
        <v>5.076273434875568</v>
      </c>
      <c r="E21" s="21">
        <v>5.1206868294067629</v>
      </c>
      <c r="F21" s="22">
        <v>5.168215372814954</v>
      </c>
      <c r="G21" s="21">
        <v>5.3396270053998283</v>
      </c>
      <c r="H21" s="21">
        <v>5.7553625603776117</v>
      </c>
      <c r="I21" s="21">
        <v>5.9041435140247289</v>
      </c>
      <c r="J21" s="21">
        <v>6.1287104634845537</v>
      </c>
      <c r="K21" s="21">
        <v>6.4243500237162587</v>
      </c>
    </row>
    <row r="22" spans="1:13" x14ac:dyDescent="0.25">
      <c r="A22" s="26" t="s">
        <v>38</v>
      </c>
      <c r="B22" s="20">
        <v>0.2859267756166986</v>
      </c>
      <c r="C22" s="21">
        <v>0.30258882398712322</v>
      </c>
      <c r="D22" s="21">
        <v>0.31451771656118022</v>
      </c>
      <c r="E22" s="21">
        <v>0.32302218497166268</v>
      </c>
      <c r="F22" s="22">
        <v>0.32738989198624446</v>
      </c>
      <c r="G22" s="21">
        <v>0.34106263762735789</v>
      </c>
      <c r="H22" s="21">
        <v>0.40243218491038002</v>
      </c>
      <c r="I22" s="21">
        <v>0.50138370539912347</v>
      </c>
      <c r="J22" s="21">
        <v>0.59302106723132531</v>
      </c>
      <c r="K22" s="21">
        <v>0.68196999787954027</v>
      </c>
    </row>
    <row r="23" spans="1:13" x14ac:dyDescent="0.25">
      <c r="A23" s="26" t="s">
        <v>39</v>
      </c>
      <c r="B23" s="20">
        <v>3.8763072601802673</v>
      </c>
      <c r="C23" s="21">
        <v>3.9016468128580062</v>
      </c>
      <c r="D23" s="21">
        <v>3.8753741115253373</v>
      </c>
      <c r="E23" s="21">
        <v>3.8238621968706066</v>
      </c>
      <c r="F23" s="22">
        <v>3.7431409544117464</v>
      </c>
      <c r="G23" s="21">
        <v>3.6778917791123127</v>
      </c>
      <c r="H23" s="21">
        <v>3.5124778738210161</v>
      </c>
      <c r="I23" s="21">
        <v>3.223870235283806</v>
      </c>
      <c r="J23" s="21">
        <v>3.2874551305047408</v>
      </c>
      <c r="K23" s="21">
        <v>3.3024064329733225</v>
      </c>
      <c r="L23" s="36"/>
      <c r="M23" s="36"/>
    </row>
    <row r="24" spans="1:13" x14ac:dyDescent="0.25">
      <c r="A24" s="26" t="s">
        <v>40</v>
      </c>
      <c r="B24" s="20">
        <v>0.24723422223498098</v>
      </c>
      <c r="C24" s="21">
        <v>0.26042157887910955</v>
      </c>
      <c r="D24" s="21">
        <v>0.25176818490893837</v>
      </c>
      <c r="E24" s="21">
        <v>0.23667910032066142</v>
      </c>
      <c r="F24" s="22">
        <v>0.2181064437946727</v>
      </c>
      <c r="G24" s="21">
        <v>0.1882322469623485</v>
      </c>
      <c r="H24" s="21">
        <v>0.14781841081702818</v>
      </c>
      <c r="I24" s="21">
        <v>0.13269075021368421</v>
      </c>
      <c r="J24" s="21">
        <v>0.12704082536271868</v>
      </c>
      <c r="K24" s="21">
        <v>0.11961012178893855</v>
      </c>
      <c r="L24" s="36"/>
      <c r="M24" s="36"/>
    </row>
    <row r="25" spans="1:13" x14ac:dyDescent="0.25">
      <c r="A25" s="25" t="s">
        <v>41</v>
      </c>
      <c r="B25" s="20">
        <v>3.5501285536150326E-2</v>
      </c>
      <c r="C25" s="21">
        <v>8.2162668707217085E-2</v>
      </c>
      <c r="D25" s="21">
        <v>7.8159049883190779E-2</v>
      </c>
      <c r="E25" s="21">
        <v>9.0571572990189086E-2</v>
      </c>
      <c r="F25" s="22">
        <v>9.2665455351556028E-2</v>
      </c>
      <c r="G25" s="21">
        <v>6.9533121191411321E-2</v>
      </c>
      <c r="H25" s="21">
        <v>7.3715375823803733E-2</v>
      </c>
      <c r="I25" s="21">
        <v>9.6551271757820342E-2</v>
      </c>
      <c r="J25" s="21">
        <v>0.10602447333611205</v>
      </c>
      <c r="K25" s="21">
        <v>6.5430445846921412E-2</v>
      </c>
      <c r="L25" s="36"/>
      <c r="M25" s="36"/>
    </row>
    <row r="26" spans="1:13" x14ac:dyDescent="0.25">
      <c r="A26" s="28" t="s">
        <v>42</v>
      </c>
      <c r="B26" s="20">
        <v>8.2577360135378558E-2</v>
      </c>
      <c r="C26" s="21">
        <v>0.1956949531551862</v>
      </c>
      <c r="D26" s="21">
        <v>0.19080589658757402</v>
      </c>
      <c r="E26" s="21">
        <v>0.18334529409727796</v>
      </c>
      <c r="F26" s="22">
        <v>0.17515131401766126</v>
      </c>
      <c r="G26" s="21">
        <v>0.1372171118767409</v>
      </c>
      <c r="H26" s="21">
        <v>9.29628072081468E-2</v>
      </c>
      <c r="I26" s="21">
        <v>4.1660108954183823E-2</v>
      </c>
      <c r="J26" s="21">
        <v>0</v>
      </c>
      <c r="K26" s="21">
        <v>0</v>
      </c>
      <c r="L26" s="36"/>
      <c r="M26" s="36"/>
    </row>
    <row r="27" spans="1:13" x14ac:dyDescent="0.25">
      <c r="A27" s="28" t="s">
        <v>43</v>
      </c>
      <c r="B27" s="20">
        <v>0</v>
      </c>
      <c r="C27" s="21">
        <v>2.70271661313372E-2</v>
      </c>
      <c r="D27" s="21">
        <v>2.6177286355927976E-2</v>
      </c>
      <c r="E27" s="21">
        <v>2.5068560739652253E-2</v>
      </c>
      <c r="F27" s="22">
        <v>2.3864967340048549E-2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36"/>
      <c r="M27" s="36"/>
    </row>
    <row r="28" spans="1:13" x14ac:dyDescent="0.25">
      <c r="A28" s="28" t="s">
        <v>44</v>
      </c>
      <c r="B28" s="20">
        <v>3.2139152591346976E-2</v>
      </c>
      <c r="C28" s="21">
        <v>1.0669887097340918E-2</v>
      </c>
      <c r="D28" s="21">
        <v>1.0592483697379968E-2</v>
      </c>
      <c r="E28" s="21">
        <v>1.0437877989608046E-2</v>
      </c>
      <c r="F28" s="22">
        <v>3.1316413911013329E-2</v>
      </c>
      <c r="G28" s="21">
        <v>3.1316413911013322E-2</v>
      </c>
      <c r="H28" s="21">
        <v>1.0437877989608045E-2</v>
      </c>
      <c r="I28" s="21">
        <v>3.1316413911013322E-2</v>
      </c>
      <c r="J28" s="21">
        <v>1.043787798960805E-2</v>
      </c>
      <c r="K28" s="21">
        <v>1.0437877989608046E-2</v>
      </c>
      <c r="L28" s="36"/>
      <c r="M28" s="36"/>
    </row>
    <row r="29" spans="1:13" x14ac:dyDescent="0.25">
      <c r="A29" s="19" t="s">
        <v>45</v>
      </c>
      <c r="B29" s="20">
        <v>1.8208462363791751</v>
      </c>
      <c r="C29" s="21">
        <v>1.9892126144733326</v>
      </c>
      <c r="D29" s="21">
        <v>1.9741390141140216</v>
      </c>
      <c r="E29" s="21">
        <v>2.0038338346411706</v>
      </c>
      <c r="F29" s="22">
        <v>2.0670961362797131</v>
      </c>
      <c r="G29" s="21">
        <v>2.4808292354118882</v>
      </c>
      <c r="H29" s="21">
        <v>4.4188157261186234</v>
      </c>
      <c r="I29" s="21">
        <v>6.5893076105049726</v>
      </c>
      <c r="J29" s="21">
        <v>9.9970029011120776</v>
      </c>
      <c r="K29" s="21">
        <v>16.101124824916873</v>
      </c>
      <c r="L29" s="36"/>
      <c r="M29" s="36"/>
    </row>
    <row r="30" spans="1:13" x14ac:dyDescent="0.25">
      <c r="A30" s="15" t="s">
        <v>46</v>
      </c>
      <c r="B30" s="16">
        <v>-5.0111609696644344</v>
      </c>
      <c r="C30" s="17">
        <v>-3.5180586146444321</v>
      </c>
      <c r="D30" s="17">
        <v>-4.3805470033858658</v>
      </c>
      <c r="E30" s="17">
        <v>-4.5083618276148156</v>
      </c>
      <c r="F30" s="18">
        <v>-4.5049831443554647</v>
      </c>
      <c r="G30" s="17">
        <v>-4.8292515913941072</v>
      </c>
      <c r="H30" s="17">
        <v>-7.0793314132381724</v>
      </c>
      <c r="I30" s="17">
        <v>-10.01656889252261</v>
      </c>
      <c r="J30" s="17">
        <v>-14.884757180054692</v>
      </c>
      <c r="K30" s="17">
        <v>-21.921286687872897</v>
      </c>
      <c r="L30" s="36"/>
      <c r="M30" s="36"/>
    </row>
    <row r="31" spans="1:13" x14ac:dyDescent="0.25">
      <c r="A31" s="29" t="s">
        <v>178</v>
      </c>
      <c r="B31" s="16">
        <v>-3.1903147332852591</v>
      </c>
      <c r="C31" s="17">
        <v>-1.5288460001710997</v>
      </c>
      <c r="D31" s="17">
        <v>-2.4064079892718442</v>
      </c>
      <c r="E31" s="17">
        <v>-2.5045279929736459</v>
      </c>
      <c r="F31" s="18">
        <v>-2.4378870080757506</v>
      </c>
      <c r="G31" s="17">
        <v>-2.348422355982219</v>
      </c>
      <c r="H31" s="17">
        <v>-2.660515687119549</v>
      </c>
      <c r="I31" s="17">
        <v>-3.4272612820176374</v>
      </c>
      <c r="J31" s="17">
        <v>-4.8877542789426149</v>
      </c>
      <c r="K31" s="17">
        <v>-5.820161862956021</v>
      </c>
      <c r="L31" s="36"/>
      <c r="M31" s="36"/>
    </row>
    <row r="32" spans="1:13" ht="15.75" thickBot="1" x14ac:dyDescent="0.3">
      <c r="A32" s="30" t="s">
        <v>47</v>
      </c>
      <c r="B32" s="31">
        <v>52.659364869905403</v>
      </c>
      <c r="C32" s="32">
        <v>55.213474557907837</v>
      </c>
      <c r="D32" s="32">
        <v>57.810334363327975</v>
      </c>
      <c r="E32" s="32">
        <v>59.756860483546618</v>
      </c>
      <c r="F32" s="33">
        <v>61.233322777585329</v>
      </c>
      <c r="G32" s="32">
        <v>66.678982432261606</v>
      </c>
      <c r="H32" s="32">
        <v>91.608093145231408</v>
      </c>
      <c r="I32" s="32">
        <v>136.19577847308915</v>
      </c>
      <c r="J32" s="32">
        <v>206.65466615476572</v>
      </c>
      <c r="K32" s="32">
        <v>330.893961036843</v>
      </c>
    </row>
    <row r="33" spans="1:11" x14ac:dyDescent="0.25">
      <c r="A33" s="37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5" t="s">
        <v>10</v>
      </c>
    </row>
  </sheetData>
  <mergeCells count="3">
    <mergeCell ref="C2:F2"/>
    <mergeCell ref="G2:K2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showGridLines="0" zoomScaleNormal="100" workbookViewId="0">
      <selection sqref="A1:B1"/>
    </sheetView>
  </sheetViews>
  <sheetFormatPr defaultRowHeight="12.75" x14ac:dyDescent="0.2"/>
  <cols>
    <col min="1" max="1" width="51.85546875" style="393" customWidth="1"/>
    <col min="2" max="2" width="13.28515625" style="393" bestFit="1" customWidth="1"/>
    <col min="3" max="13" width="12.7109375" style="393" bestFit="1" customWidth="1"/>
    <col min="14" max="52" width="13.85546875" style="393" bestFit="1" customWidth="1"/>
    <col min="53" max="16384" width="9.140625" style="393"/>
  </cols>
  <sheetData>
    <row r="1" spans="1:52" x14ac:dyDescent="0.2">
      <c r="A1" s="701" t="s">
        <v>566</v>
      </c>
      <c r="B1" s="701"/>
    </row>
    <row r="2" spans="1:52" s="394" customFormat="1" ht="15" customHeight="1" x14ac:dyDescent="0.25">
      <c r="A2" s="56"/>
      <c r="B2" s="45">
        <v>2013</v>
      </c>
      <c r="C2" s="45">
        <v>2014</v>
      </c>
      <c r="D2" s="45">
        <v>2015</v>
      </c>
      <c r="E2" s="45">
        <v>2016</v>
      </c>
      <c r="F2" s="45">
        <v>2017</v>
      </c>
      <c r="G2" s="45">
        <v>2018</v>
      </c>
      <c r="H2" s="45">
        <v>2019</v>
      </c>
      <c r="I2" s="45">
        <v>2020</v>
      </c>
      <c r="J2" s="45">
        <v>2021</v>
      </c>
      <c r="K2" s="45">
        <v>2022</v>
      </c>
      <c r="L2" s="45">
        <v>2023</v>
      </c>
      <c r="M2" s="45">
        <v>2024</v>
      </c>
      <c r="N2" s="45">
        <v>2025</v>
      </c>
      <c r="O2" s="45">
        <v>2026</v>
      </c>
      <c r="P2" s="45">
        <v>2027</v>
      </c>
      <c r="Q2" s="45">
        <v>2028</v>
      </c>
      <c r="R2" s="45">
        <v>2029</v>
      </c>
      <c r="S2" s="45">
        <v>2030</v>
      </c>
      <c r="T2" s="45">
        <v>2031</v>
      </c>
      <c r="U2" s="45">
        <v>2032</v>
      </c>
      <c r="V2" s="45">
        <v>2033</v>
      </c>
      <c r="W2" s="45">
        <v>2034</v>
      </c>
      <c r="X2" s="45">
        <v>2035</v>
      </c>
      <c r="Y2" s="45">
        <v>2036</v>
      </c>
      <c r="Z2" s="45">
        <v>2037</v>
      </c>
      <c r="AA2" s="45">
        <v>2038</v>
      </c>
      <c r="AB2" s="45">
        <v>2039</v>
      </c>
      <c r="AC2" s="45">
        <v>2040</v>
      </c>
      <c r="AD2" s="45">
        <v>2041</v>
      </c>
      <c r="AE2" s="45">
        <v>2042</v>
      </c>
      <c r="AF2" s="45">
        <v>2043</v>
      </c>
      <c r="AG2" s="45">
        <v>2044</v>
      </c>
      <c r="AH2" s="45">
        <v>2045</v>
      </c>
      <c r="AI2" s="45">
        <v>2046</v>
      </c>
      <c r="AJ2" s="45">
        <v>2047</v>
      </c>
      <c r="AK2" s="45">
        <v>2048</v>
      </c>
      <c r="AL2" s="45">
        <v>2049</v>
      </c>
      <c r="AM2" s="45">
        <v>2050</v>
      </c>
      <c r="AN2" s="45">
        <v>2051</v>
      </c>
      <c r="AO2" s="45">
        <v>2052</v>
      </c>
      <c r="AP2" s="45">
        <v>2053</v>
      </c>
      <c r="AQ2" s="45">
        <v>2054</v>
      </c>
      <c r="AR2" s="45">
        <v>2055</v>
      </c>
      <c r="AS2" s="45">
        <v>2056</v>
      </c>
      <c r="AT2" s="45">
        <v>2057</v>
      </c>
      <c r="AU2" s="45">
        <v>2058</v>
      </c>
      <c r="AV2" s="45">
        <v>2059</v>
      </c>
      <c r="AW2" s="45">
        <v>2060</v>
      </c>
      <c r="AX2" s="45">
        <v>2061</v>
      </c>
      <c r="AY2" s="45">
        <v>2062</v>
      </c>
      <c r="AZ2" s="45">
        <v>2063</v>
      </c>
    </row>
    <row r="3" spans="1:52" x14ac:dyDescent="0.2">
      <c r="A3" s="393" t="s">
        <v>510</v>
      </c>
      <c r="B3" s="395">
        <v>8.2893330311030466E-2</v>
      </c>
      <c r="C3" s="395">
        <v>8.3639267212804971E-2</v>
      </c>
      <c r="D3" s="395">
        <v>8.3340756593551349E-2</v>
      </c>
      <c r="E3" s="395">
        <v>8.3154548793334532E-2</v>
      </c>
      <c r="F3" s="395">
        <v>8.2885599046723185E-2</v>
      </c>
      <c r="G3" s="395">
        <v>8.283505677839216E-2</v>
      </c>
      <c r="H3" s="395">
        <v>8.2270528690961617E-2</v>
      </c>
      <c r="I3" s="395">
        <v>8.1798235449681109E-2</v>
      </c>
      <c r="J3" s="395">
        <v>8.1503919615737677E-2</v>
      </c>
      <c r="K3" s="395">
        <v>8.060046657189196E-2</v>
      </c>
      <c r="L3" s="395">
        <v>7.9883680505467111E-2</v>
      </c>
      <c r="M3" s="395">
        <v>7.9343704816373151E-2</v>
      </c>
      <c r="N3" s="395">
        <v>7.9216641433801901E-2</v>
      </c>
      <c r="O3" s="395">
        <v>7.90179922008684E-2</v>
      </c>
      <c r="P3" s="395">
        <v>7.8914850069293496E-2</v>
      </c>
      <c r="Q3" s="395">
        <v>7.8940803988608269E-2</v>
      </c>
      <c r="R3" s="395">
        <v>7.8605392974355065E-2</v>
      </c>
      <c r="S3" s="395">
        <v>7.8297355500264149E-2</v>
      </c>
      <c r="T3" s="395">
        <v>7.8283807799805066E-2</v>
      </c>
      <c r="U3" s="395">
        <v>7.8564339312004391E-2</v>
      </c>
      <c r="V3" s="395">
        <v>7.8831236556314854E-2</v>
      </c>
      <c r="W3" s="395">
        <v>7.9206960859940195E-2</v>
      </c>
      <c r="X3" s="395">
        <v>7.9830012978240147E-2</v>
      </c>
      <c r="Y3" s="395">
        <v>8.0141467665756902E-2</v>
      </c>
      <c r="Z3" s="395">
        <v>8.022639108439715E-2</v>
      </c>
      <c r="AA3" s="395">
        <v>8.0891525400458186E-2</v>
      </c>
      <c r="AB3" s="395">
        <v>8.1579632966631205E-2</v>
      </c>
      <c r="AC3" s="395">
        <v>8.2337710996467764E-2</v>
      </c>
      <c r="AD3" s="395">
        <v>8.3059284256182531E-2</v>
      </c>
      <c r="AE3" s="395">
        <v>8.3831217675060715E-2</v>
      </c>
      <c r="AF3" s="395">
        <v>8.4802682968162513E-2</v>
      </c>
      <c r="AG3" s="395">
        <v>8.5350280520424038E-2</v>
      </c>
      <c r="AH3" s="395">
        <v>8.5491336308826577E-2</v>
      </c>
      <c r="AI3" s="395">
        <v>8.6030237853580493E-2</v>
      </c>
      <c r="AJ3" s="395">
        <v>8.6861581364805887E-2</v>
      </c>
      <c r="AK3" s="395">
        <v>8.7642900593875292E-2</v>
      </c>
      <c r="AL3" s="395">
        <v>8.8529344258731796E-2</v>
      </c>
      <c r="AM3" s="395">
        <v>8.954189346233056E-2</v>
      </c>
      <c r="AN3" s="395">
        <v>9.0676148439171822E-2</v>
      </c>
      <c r="AO3" s="395">
        <v>9.125885266780312E-2</v>
      </c>
      <c r="AP3" s="395">
        <v>9.1530605222294489E-2</v>
      </c>
      <c r="AQ3" s="395">
        <v>9.2438561154588789E-2</v>
      </c>
      <c r="AR3" s="395">
        <v>9.3492164038859238E-2</v>
      </c>
      <c r="AS3" s="395">
        <v>9.4574660823924142E-2</v>
      </c>
      <c r="AT3" s="395">
        <v>9.5481750044273658E-2</v>
      </c>
      <c r="AU3" s="395">
        <v>9.6304534039525325E-2</v>
      </c>
      <c r="AV3" s="395">
        <v>9.7100970933565428E-2</v>
      </c>
      <c r="AW3" s="395">
        <v>9.7791881450282683E-2</v>
      </c>
      <c r="AX3" s="395">
        <v>9.7762838762211798E-2</v>
      </c>
      <c r="AY3" s="395">
        <v>9.7338549384173481E-2</v>
      </c>
      <c r="AZ3" s="395">
        <v>9.7101091238788156E-2</v>
      </c>
    </row>
    <row r="4" spans="1:52" x14ac:dyDescent="0.2">
      <c r="A4" s="396" t="s">
        <v>511</v>
      </c>
      <c r="B4" s="395">
        <v>6.25E-2</v>
      </c>
      <c r="C4" s="395">
        <v>6.2301830295584427E-2</v>
      </c>
      <c r="D4" s="395">
        <v>6.1589823799915164E-2</v>
      </c>
      <c r="E4" s="395">
        <v>6.1022230407654802E-2</v>
      </c>
      <c r="F4" s="395">
        <v>6.0137864863434219E-2</v>
      </c>
      <c r="G4" s="395">
        <v>5.9830490796764189E-2</v>
      </c>
      <c r="H4" s="395">
        <v>5.9544438703608635E-2</v>
      </c>
      <c r="I4" s="395">
        <v>5.9283452255987933E-2</v>
      </c>
      <c r="J4" s="395">
        <v>5.9035096997520603E-2</v>
      </c>
      <c r="K4" s="395">
        <v>5.8777439727202792E-2</v>
      </c>
      <c r="L4" s="395">
        <v>5.8567734797642712E-2</v>
      </c>
      <c r="M4" s="395">
        <v>5.8390304936147677E-2</v>
      </c>
      <c r="N4" s="395">
        <v>5.8542916607414744E-2</v>
      </c>
      <c r="O4" s="395">
        <v>5.8707480464636183E-2</v>
      </c>
      <c r="P4" s="395">
        <v>5.8876471002071031E-2</v>
      </c>
      <c r="Q4" s="395">
        <v>5.9018551780461802E-2</v>
      </c>
      <c r="R4" s="395">
        <v>5.9105379974431868E-2</v>
      </c>
      <c r="S4" s="395">
        <v>5.9250094621666777E-2</v>
      </c>
      <c r="T4" s="395">
        <v>5.9405591151653954E-2</v>
      </c>
      <c r="U4" s="395">
        <v>5.9572093255264899E-2</v>
      </c>
      <c r="V4" s="395">
        <v>5.9750007033227998E-2</v>
      </c>
      <c r="W4" s="395">
        <v>5.9939892527276259E-2</v>
      </c>
      <c r="X4" s="395">
        <v>6.0112359863584694E-2</v>
      </c>
      <c r="Y4" s="395">
        <v>6.0211899512451074E-2</v>
      </c>
      <c r="Z4" s="395">
        <v>6.042944125574376E-2</v>
      </c>
      <c r="AA4" s="395">
        <v>6.0604457992816017E-2</v>
      </c>
      <c r="AB4" s="395">
        <v>6.0876835676814518E-2</v>
      </c>
      <c r="AC4" s="395">
        <v>6.1120754695820817E-2</v>
      </c>
      <c r="AD4" s="395">
        <v>6.1362325474404796E-2</v>
      </c>
      <c r="AE4" s="395">
        <v>6.1602573088569958E-2</v>
      </c>
      <c r="AF4" s="395">
        <v>6.179387893067536E-2</v>
      </c>
      <c r="AG4" s="395">
        <v>6.1893507938608171E-2</v>
      </c>
      <c r="AH4" s="395">
        <v>6.2088748309284535E-2</v>
      </c>
      <c r="AI4" s="395">
        <v>6.2305923706247719E-2</v>
      </c>
      <c r="AJ4" s="395">
        <v>6.2515466442239861E-2</v>
      </c>
      <c r="AK4" s="395">
        <v>6.2706722688659289E-2</v>
      </c>
      <c r="AL4" s="395">
        <v>6.2881473322254328E-2</v>
      </c>
      <c r="AM4" s="395">
        <v>6.3037517821666875E-2</v>
      </c>
      <c r="AN4" s="395">
        <v>6.3139734059040234E-2</v>
      </c>
      <c r="AO4" s="395">
        <v>6.3172101399660285E-2</v>
      </c>
      <c r="AP4" s="395">
        <v>6.3280838250548893E-2</v>
      </c>
      <c r="AQ4" s="395">
        <v>6.3322581100645522E-2</v>
      </c>
      <c r="AR4" s="395">
        <v>6.3412482985213223E-2</v>
      </c>
      <c r="AS4" s="395">
        <v>6.3452226245921894E-2</v>
      </c>
      <c r="AT4" s="395">
        <v>6.348096137312928E-2</v>
      </c>
      <c r="AU4" s="395">
        <v>6.350417317822675E-2</v>
      </c>
      <c r="AV4" s="395">
        <v>6.3522458724324729E-2</v>
      </c>
      <c r="AW4" s="395">
        <v>6.3523359141288913E-2</v>
      </c>
      <c r="AX4" s="395">
        <v>6.350633598801389E-2</v>
      </c>
      <c r="AY4" s="395">
        <v>6.3509481999418721E-2</v>
      </c>
      <c r="AZ4" s="395">
        <v>6.3518708000209423E-2</v>
      </c>
    </row>
    <row r="5" spans="1:52" s="376" customFormat="1" ht="15" customHeight="1" x14ac:dyDescent="0.25">
      <c r="A5" s="387" t="s">
        <v>512</v>
      </c>
      <c r="B5" s="397">
        <f t="shared" ref="B5:AZ5" si="0">B4-B3</f>
        <v>-2.0393330311030466E-2</v>
      </c>
      <c r="C5" s="397">
        <f t="shared" si="0"/>
        <v>-2.1337436917220544E-2</v>
      </c>
      <c r="D5" s="397">
        <f t="shared" si="0"/>
        <v>-2.1750932793636185E-2</v>
      </c>
      <c r="E5" s="397">
        <f t="shared" si="0"/>
        <v>-2.2132318385679729E-2</v>
      </c>
      <c r="F5" s="397">
        <f t="shared" si="0"/>
        <v>-2.2747734183288966E-2</v>
      </c>
      <c r="G5" s="397">
        <f t="shared" si="0"/>
        <v>-2.3004565981627971E-2</v>
      </c>
      <c r="H5" s="397">
        <f t="shared" si="0"/>
        <v>-2.2726089987352982E-2</v>
      </c>
      <c r="I5" s="397">
        <f t="shared" si="0"/>
        <v>-2.2514783193693176E-2</v>
      </c>
      <c r="J5" s="397">
        <f t="shared" si="0"/>
        <v>-2.2468822618217074E-2</v>
      </c>
      <c r="K5" s="397">
        <f t="shared" si="0"/>
        <v>-2.1823026844689168E-2</v>
      </c>
      <c r="L5" s="397">
        <f t="shared" si="0"/>
        <v>-2.1315945707824399E-2</v>
      </c>
      <c r="M5" s="397">
        <f t="shared" si="0"/>
        <v>-2.0953399880225473E-2</v>
      </c>
      <c r="N5" s="397">
        <f t="shared" si="0"/>
        <v>-2.0673724826387158E-2</v>
      </c>
      <c r="O5" s="397">
        <f t="shared" si="0"/>
        <v>-2.0310511736232217E-2</v>
      </c>
      <c r="P5" s="397">
        <f t="shared" si="0"/>
        <v>-2.0038379067222466E-2</v>
      </c>
      <c r="Q5" s="397">
        <f t="shared" si="0"/>
        <v>-1.9922252208146467E-2</v>
      </c>
      <c r="R5" s="397">
        <f t="shared" si="0"/>
        <v>-1.9500012999923197E-2</v>
      </c>
      <c r="S5" s="397">
        <f t="shared" si="0"/>
        <v>-1.9047260878597372E-2</v>
      </c>
      <c r="T5" s="397">
        <f t="shared" si="0"/>
        <v>-1.8878216648151112E-2</v>
      </c>
      <c r="U5" s="397">
        <f t="shared" si="0"/>
        <v>-1.8992246056739492E-2</v>
      </c>
      <c r="V5" s="397">
        <f t="shared" si="0"/>
        <v>-1.9081229523086857E-2</v>
      </c>
      <c r="W5" s="397">
        <f t="shared" si="0"/>
        <v>-1.9267068332663936E-2</v>
      </c>
      <c r="X5" s="397">
        <f t="shared" si="0"/>
        <v>-1.9717653114655453E-2</v>
      </c>
      <c r="Y5" s="397">
        <f t="shared" si="0"/>
        <v>-1.9929568153305828E-2</v>
      </c>
      <c r="Z5" s="397">
        <f t="shared" si="0"/>
        <v>-1.979694982865339E-2</v>
      </c>
      <c r="AA5" s="397">
        <f t="shared" si="0"/>
        <v>-2.0287067407642169E-2</v>
      </c>
      <c r="AB5" s="397">
        <f t="shared" si="0"/>
        <v>-2.0702797289816686E-2</v>
      </c>
      <c r="AC5" s="397">
        <f t="shared" si="0"/>
        <v>-2.1216956300646947E-2</v>
      </c>
      <c r="AD5" s="397">
        <f t="shared" si="0"/>
        <v>-2.1696958781777735E-2</v>
      </c>
      <c r="AE5" s="397">
        <f t="shared" si="0"/>
        <v>-2.2228644586490758E-2</v>
      </c>
      <c r="AF5" s="397">
        <f t="shared" si="0"/>
        <v>-2.3008804037487153E-2</v>
      </c>
      <c r="AG5" s="397">
        <f t="shared" si="0"/>
        <v>-2.3456772581815867E-2</v>
      </c>
      <c r="AH5" s="397">
        <f t="shared" si="0"/>
        <v>-2.3402587999542042E-2</v>
      </c>
      <c r="AI5" s="397">
        <f t="shared" si="0"/>
        <v>-2.3724314147332774E-2</v>
      </c>
      <c r="AJ5" s="397">
        <f t="shared" si="0"/>
        <v>-2.4346114922566026E-2</v>
      </c>
      <c r="AK5" s="397">
        <f t="shared" si="0"/>
        <v>-2.4936177905216003E-2</v>
      </c>
      <c r="AL5" s="397">
        <f t="shared" si="0"/>
        <v>-2.5647870936477468E-2</v>
      </c>
      <c r="AM5" s="397">
        <f t="shared" si="0"/>
        <v>-2.6504375640663685E-2</v>
      </c>
      <c r="AN5" s="397">
        <f t="shared" si="0"/>
        <v>-2.7536414380131588E-2</v>
      </c>
      <c r="AO5" s="397">
        <f t="shared" si="0"/>
        <v>-2.8086751268142834E-2</v>
      </c>
      <c r="AP5" s="397">
        <f t="shared" si="0"/>
        <v>-2.8249766971745596E-2</v>
      </c>
      <c r="AQ5" s="397">
        <f t="shared" si="0"/>
        <v>-2.9115980053943266E-2</v>
      </c>
      <c r="AR5" s="397">
        <f t="shared" si="0"/>
        <v>-3.0079681053646015E-2</v>
      </c>
      <c r="AS5" s="397">
        <f t="shared" si="0"/>
        <v>-3.1122434578002248E-2</v>
      </c>
      <c r="AT5" s="397">
        <f t="shared" si="0"/>
        <v>-3.2000788671144378E-2</v>
      </c>
      <c r="AU5" s="397">
        <f t="shared" si="0"/>
        <v>-3.2800360861298575E-2</v>
      </c>
      <c r="AV5" s="397">
        <f t="shared" si="0"/>
        <v>-3.3578512209240699E-2</v>
      </c>
      <c r="AW5" s="397">
        <f t="shared" si="0"/>
        <v>-3.4268522308993771E-2</v>
      </c>
      <c r="AX5" s="397">
        <f t="shared" si="0"/>
        <v>-3.4256502774197908E-2</v>
      </c>
      <c r="AY5" s="397">
        <f t="shared" si="0"/>
        <v>-3.382906738475476E-2</v>
      </c>
      <c r="AZ5" s="397">
        <f t="shared" si="0"/>
        <v>-3.3582383238578734E-2</v>
      </c>
    </row>
  </sheetData>
  <mergeCells count="1">
    <mergeCell ref="A1:B1"/>
  </mergeCells>
  <conditionalFormatting sqref="B2:AZ2">
    <cfRule type="notContainsBlanks" dxfId="5" priority="1" stopIfTrue="1">
      <formula>LEN(TRIM(B2))&gt;0</formula>
    </cfRule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"/>
  <sheetViews>
    <sheetView showGridLines="0" workbookViewId="0"/>
  </sheetViews>
  <sheetFormatPr defaultRowHeight="12.75" x14ac:dyDescent="0.2"/>
  <cols>
    <col min="1" max="1" width="57.85546875" style="82" bestFit="1" customWidth="1"/>
    <col min="2" max="52" width="9.140625" style="82" customWidth="1"/>
    <col min="53" max="16384" width="9.140625" style="82"/>
  </cols>
  <sheetData>
    <row r="1" spans="1:52" x14ac:dyDescent="0.2">
      <c r="A1" s="117" t="s">
        <v>179</v>
      </c>
      <c r="B1" s="107">
        <v>2013</v>
      </c>
      <c r="C1" s="107">
        <v>2014</v>
      </c>
      <c r="D1" s="107">
        <v>2015</v>
      </c>
      <c r="E1" s="107">
        <v>2016</v>
      </c>
      <c r="F1" s="107">
        <v>2017</v>
      </c>
      <c r="G1" s="107">
        <v>2018</v>
      </c>
      <c r="H1" s="107">
        <v>2019</v>
      </c>
      <c r="I1" s="107">
        <v>2020</v>
      </c>
      <c r="J1" s="107">
        <v>2021</v>
      </c>
      <c r="K1" s="107">
        <v>2022</v>
      </c>
      <c r="L1" s="107">
        <v>2023</v>
      </c>
      <c r="M1" s="107">
        <v>2024</v>
      </c>
      <c r="N1" s="107">
        <v>2025</v>
      </c>
      <c r="O1" s="107">
        <v>2026</v>
      </c>
      <c r="P1" s="107">
        <v>2027</v>
      </c>
      <c r="Q1" s="107">
        <v>2028</v>
      </c>
      <c r="R1" s="107">
        <v>2029</v>
      </c>
      <c r="S1" s="107">
        <v>2030</v>
      </c>
      <c r="T1" s="107">
        <v>2031</v>
      </c>
      <c r="U1" s="107">
        <v>2032</v>
      </c>
      <c r="V1" s="107">
        <v>2033</v>
      </c>
      <c r="W1" s="107">
        <v>2034</v>
      </c>
      <c r="X1" s="107">
        <v>2035</v>
      </c>
      <c r="Y1" s="107">
        <v>2036</v>
      </c>
      <c r="Z1" s="107">
        <v>2037</v>
      </c>
      <c r="AA1" s="107">
        <v>2038</v>
      </c>
      <c r="AB1" s="107">
        <v>2039</v>
      </c>
      <c r="AC1" s="107">
        <v>2040</v>
      </c>
      <c r="AD1" s="107">
        <v>2041</v>
      </c>
      <c r="AE1" s="107">
        <v>2042</v>
      </c>
      <c r="AF1" s="107">
        <v>2043</v>
      </c>
      <c r="AG1" s="107">
        <v>2044</v>
      </c>
      <c r="AH1" s="107">
        <v>2045</v>
      </c>
      <c r="AI1" s="107">
        <v>2046</v>
      </c>
      <c r="AJ1" s="107">
        <v>2047</v>
      </c>
      <c r="AK1" s="107">
        <v>2048</v>
      </c>
      <c r="AL1" s="107">
        <v>2049</v>
      </c>
      <c r="AM1" s="107">
        <v>2050</v>
      </c>
      <c r="AN1" s="107">
        <v>2051</v>
      </c>
      <c r="AO1" s="107">
        <v>2052</v>
      </c>
      <c r="AP1" s="107">
        <v>2053</v>
      </c>
      <c r="AQ1" s="107">
        <v>2054</v>
      </c>
      <c r="AR1" s="107">
        <v>2055</v>
      </c>
      <c r="AS1" s="107">
        <v>2056</v>
      </c>
      <c r="AT1" s="107">
        <v>2057</v>
      </c>
      <c r="AU1" s="107">
        <v>2058</v>
      </c>
      <c r="AV1" s="107">
        <v>2059</v>
      </c>
      <c r="AW1" s="107">
        <v>2060</v>
      </c>
      <c r="AX1" s="107">
        <v>2061</v>
      </c>
      <c r="AY1" s="107">
        <v>2062</v>
      </c>
      <c r="AZ1" s="107">
        <v>2063</v>
      </c>
    </row>
    <row r="2" spans="1:52" x14ac:dyDescent="0.2">
      <c r="A2" s="108" t="s">
        <v>163</v>
      </c>
      <c r="B2" s="109">
        <v>-1.5784058113929881E-4</v>
      </c>
      <c r="C2" s="109">
        <v>-2.3221410459339461E-4</v>
      </c>
      <c r="D2" s="109">
        <v>-2.9427292471878325E-4</v>
      </c>
      <c r="E2" s="109">
        <v>-3.5029727007666574E-4</v>
      </c>
      <c r="F2" s="109">
        <v>-4.0623823328976441E-4</v>
      </c>
      <c r="G2" s="109">
        <v>-4.6560444765637496E-4</v>
      </c>
      <c r="H2" s="109">
        <v>-5.1665038376619114E-4</v>
      </c>
      <c r="I2" s="109">
        <v>-5.678285229389307E-4</v>
      </c>
      <c r="J2" s="109">
        <v>-6.2061746402720854E-4</v>
      </c>
      <c r="K2" s="109">
        <v>-6.7441906651334051E-4</v>
      </c>
      <c r="L2" s="109">
        <v>-7.3765048085400815E-4</v>
      </c>
      <c r="M2" s="109">
        <v>-7.8881317440546639E-4</v>
      </c>
      <c r="N2" s="109">
        <v>-8.3787583081236234E-4</v>
      </c>
      <c r="O2" s="109">
        <v>-8.8393560537104558E-4</v>
      </c>
      <c r="P2" s="109">
        <v>-9.4023159299635268E-4</v>
      </c>
      <c r="Q2" s="109">
        <v>-9.8086692754711349E-4</v>
      </c>
      <c r="R2" s="109">
        <v>-1.0176867987370258E-3</v>
      </c>
      <c r="S2" s="109">
        <v>-1.0529592188743997E-3</v>
      </c>
      <c r="T2" s="109">
        <v>-1.1012494425366656E-3</v>
      </c>
      <c r="U2" s="109">
        <v>-1.1327126276345692E-3</v>
      </c>
      <c r="V2" s="109">
        <v>-1.1611289074738738E-3</v>
      </c>
      <c r="W2" s="109">
        <v>-1.1874130471853108E-3</v>
      </c>
      <c r="X2" s="109">
        <v>-1.2160497079074704E-3</v>
      </c>
      <c r="Y2" s="109">
        <v>-1.2586047086306841E-3</v>
      </c>
      <c r="Z2" s="109">
        <v>-1.285644449394642E-3</v>
      </c>
      <c r="AA2" s="109">
        <v>-1.3121687337181156E-3</v>
      </c>
      <c r="AB2" s="109">
        <v>-1.3450817458260599E-3</v>
      </c>
      <c r="AC2" s="109">
        <v>-1.3790177615303216E-3</v>
      </c>
      <c r="AD2" s="109">
        <v>-1.4295959607187139E-3</v>
      </c>
      <c r="AE2" s="109">
        <v>-1.4655012340329021E-3</v>
      </c>
      <c r="AF2" s="109">
        <v>-1.5035958624858964E-3</v>
      </c>
      <c r="AG2" s="109">
        <v>-1.5436851892185553E-3</v>
      </c>
      <c r="AH2" s="109">
        <v>-1.6015500334023152E-3</v>
      </c>
      <c r="AI2" s="109">
        <v>-1.6394657839637035E-3</v>
      </c>
      <c r="AJ2" s="109">
        <v>-1.6802124691178801E-3</v>
      </c>
      <c r="AK2" s="109">
        <v>-1.7187321225224873E-3</v>
      </c>
      <c r="AL2" s="109">
        <v>-1.758087347490699E-3</v>
      </c>
      <c r="AM2" s="109">
        <v>-1.7956102176950285E-3</v>
      </c>
      <c r="AN2" s="109">
        <v>-1.8517543694337873E-3</v>
      </c>
      <c r="AO2" s="109">
        <v>-1.8870143795724009E-3</v>
      </c>
      <c r="AP2" s="109">
        <v>-1.9179860703108407E-3</v>
      </c>
      <c r="AQ2" s="109">
        <v>-1.948164201034316E-3</v>
      </c>
      <c r="AR2" s="109">
        <v>-1.9767509600557825E-3</v>
      </c>
      <c r="AS2" s="109">
        <v>-2.0267932218347154E-3</v>
      </c>
      <c r="AT2" s="109">
        <v>-2.0501818881778324E-3</v>
      </c>
      <c r="AU2" s="109">
        <v>-2.0749861416361768E-3</v>
      </c>
      <c r="AV2" s="109">
        <v>-2.0984985407927551E-3</v>
      </c>
      <c r="AW2" s="109">
        <v>-2.1180424238049309E-3</v>
      </c>
      <c r="AX2" s="109">
        <v>-2.167694875616263E-3</v>
      </c>
      <c r="AY2" s="109">
        <v>-2.1878982669061354E-3</v>
      </c>
      <c r="AZ2" s="109">
        <v>-2.2107835430304249E-3</v>
      </c>
    </row>
    <row r="3" spans="1:52" x14ac:dyDescent="0.2">
      <c r="A3" s="108" t="s">
        <v>164</v>
      </c>
      <c r="B3" s="109">
        <v>-1.5784058113929881E-4</v>
      </c>
      <c r="C3" s="109">
        <v>-9.819785308334719E-5</v>
      </c>
      <c r="D3" s="109">
        <v>-1.5968333228175168E-4</v>
      </c>
      <c r="E3" s="109">
        <v>-2.1546368031018703E-4</v>
      </c>
      <c r="F3" s="109">
        <v>-2.7123764191345459E-4</v>
      </c>
      <c r="G3" s="109">
        <v>-3.3070480511341693E-4</v>
      </c>
      <c r="H3" s="109">
        <v>-3.8195633338929894E-4</v>
      </c>
      <c r="I3" s="109">
        <v>-4.3342424046455903E-4</v>
      </c>
      <c r="J3" s="109">
        <v>-4.8642111367241101E-4</v>
      </c>
      <c r="K3" s="109">
        <v>-5.4041984726443796E-4</v>
      </c>
      <c r="L3" s="109">
        <v>-6.0388054100962252E-4</v>
      </c>
      <c r="M3" s="109">
        <v>-6.5533077223864627E-4</v>
      </c>
      <c r="N3" s="109">
        <v>-7.0473104266600257E-4</v>
      </c>
      <c r="O3" s="109">
        <v>-7.5113693036658468E-4</v>
      </c>
      <c r="P3" s="109">
        <v>-8.0770190846952646E-4</v>
      </c>
      <c r="Q3" s="109">
        <v>-8.4848743216172262E-4</v>
      </c>
      <c r="R3" s="109">
        <v>-8.8535883737326333E-4</v>
      </c>
      <c r="S3" s="109">
        <v>-9.2054925499885157E-4</v>
      </c>
      <c r="T3" s="109">
        <v>-9.6855676052978669E-4</v>
      </c>
      <c r="U3" s="109">
        <v>-9.9969367439198351E-4</v>
      </c>
      <c r="V3" s="109">
        <v>-1.0277391979078209E-3</v>
      </c>
      <c r="W3" s="109">
        <v>-1.0535968586399714E-3</v>
      </c>
      <c r="X3" s="109">
        <v>-1.0817345765441874E-3</v>
      </c>
      <c r="Y3" s="109">
        <v>-1.1237089841222383E-3</v>
      </c>
      <c r="Z3" s="109">
        <v>-1.1501009917557344E-3</v>
      </c>
      <c r="AA3" s="109">
        <v>-1.1759317474207842E-3</v>
      </c>
      <c r="AB3" s="109">
        <v>-1.2081050359025575E-3</v>
      </c>
      <c r="AC3" s="109">
        <v>-1.2412615849078342E-3</v>
      </c>
      <c r="AD3" s="109">
        <v>-1.2910056081866452E-3</v>
      </c>
      <c r="AE3" s="109">
        <v>-1.3260391514128059E-3</v>
      </c>
      <c r="AF3" s="109">
        <v>-1.3632312034098553E-3</v>
      </c>
      <c r="AG3" s="109">
        <v>-1.4023846455713653E-3</v>
      </c>
      <c r="AH3" s="109">
        <v>-1.4592940057008613E-3</v>
      </c>
      <c r="AI3" s="109">
        <v>-1.496224542502045E-3</v>
      </c>
      <c r="AJ3" s="109">
        <v>-1.5359654131118434E-3</v>
      </c>
      <c r="AK3" s="109">
        <v>-1.5734791010664747E-3</v>
      </c>
      <c r="AL3" s="109">
        <v>-1.6118435338644264E-3</v>
      </c>
      <c r="AM3" s="109">
        <v>-1.6483909628165357E-3</v>
      </c>
      <c r="AN3" s="109">
        <v>-1.7035817718564811E-3</v>
      </c>
      <c r="AO3" s="109">
        <v>-1.7379174036988038E-3</v>
      </c>
      <c r="AP3" s="109">
        <v>-1.7679942993718053E-3</v>
      </c>
      <c r="AQ3" s="109">
        <v>-1.7973349512103859E-3</v>
      </c>
      <c r="AR3" s="109">
        <v>-1.8251387437485246E-3</v>
      </c>
      <c r="AS3" s="109">
        <v>-1.8744620656612277E-3</v>
      </c>
      <c r="AT3" s="109">
        <v>-1.8972047891392145E-3</v>
      </c>
      <c r="AU3" s="109">
        <v>-1.9214347425096493E-3</v>
      </c>
      <c r="AV3" s="109">
        <v>-1.9444501998808822E-3</v>
      </c>
      <c r="AW3" s="109">
        <v>-1.9635900688834878E-3</v>
      </c>
      <c r="AX3" s="109">
        <v>-2.0122912988718455E-3</v>
      </c>
      <c r="AY3" s="109">
        <v>-2.0317518320620265E-3</v>
      </c>
      <c r="AZ3" s="109">
        <v>-2.05403826125843E-3</v>
      </c>
    </row>
    <row r="4" spans="1:52" x14ac:dyDescent="0.2">
      <c r="A4" s="108" t="s">
        <v>165</v>
      </c>
      <c r="B4" s="109">
        <v>-1.5784058113929881E-4</v>
      </c>
      <c r="C4" s="109">
        <v>-1.0155852261614488E-4</v>
      </c>
      <c r="D4" s="109">
        <v>-1.6433041781715205E-4</v>
      </c>
      <c r="E4" s="109">
        <v>-2.1981301668765442E-4</v>
      </c>
      <c r="F4" s="109">
        <v>-2.7362174304614603E-4</v>
      </c>
      <c r="G4" s="109">
        <v>-3.3211320516582485E-4</v>
      </c>
      <c r="H4" s="109">
        <v>-3.8043100410225421E-4</v>
      </c>
      <c r="I4" s="109">
        <v>-4.2983960207250709E-4</v>
      </c>
      <c r="J4" s="109">
        <v>-4.7877016548754131E-4</v>
      </c>
      <c r="K4" s="109">
        <v>-5.2976152214881064E-4</v>
      </c>
      <c r="L4" s="109">
        <v>-5.9214606875680254E-4</v>
      </c>
      <c r="M4" s="109">
        <v>-6.3909276538982917E-4</v>
      </c>
      <c r="N4" s="109">
        <v>-6.8186060043086871E-4</v>
      </c>
      <c r="O4" s="109">
        <v>-7.2355249509394536E-4</v>
      </c>
      <c r="P4" s="109">
        <v>-7.7290330436572915E-4</v>
      </c>
      <c r="Q4" s="109">
        <v>-8.0759639787096409E-4</v>
      </c>
      <c r="R4" s="109">
        <v>-8.3375363756556069E-4</v>
      </c>
      <c r="S4" s="109">
        <v>-8.5295606010839763E-4</v>
      </c>
      <c r="T4" s="109">
        <v>-8.8922042719918426E-4</v>
      </c>
      <c r="U4" s="109">
        <v>-9.0676961610448858E-4</v>
      </c>
      <c r="V4" s="109">
        <v>-9.1344856611972475E-4</v>
      </c>
      <c r="W4" s="109">
        <v>-9.1798384997246528E-4</v>
      </c>
      <c r="X4" s="109">
        <v>-9.1546484530797287E-4</v>
      </c>
      <c r="Y4" s="109">
        <v>-9.2627347055143899E-4</v>
      </c>
      <c r="Z4" s="109">
        <v>-9.1524448477986963E-4</v>
      </c>
      <c r="AA4" s="109">
        <v>-8.9352280762191433E-4</v>
      </c>
      <c r="AB4" s="109">
        <v>-8.7169929923062821E-4</v>
      </c>
      <c r="AC4" s="109">
        <v>-8.4976616472517128E-4</v>
      </c>
      <c r="AD4" s="109">
        <v>-8.4725136627051157E-4</v>
      </c>
      <c r="AE4" s="109">
        <v>-8.2557449492209607E-4</v>
      </c>
      <c r="AF4" s="109">
        <v>-8.0637543502561906E-4</v>
      </c>
      <c r="AG4" s="109">
        <v>-7.9098407003337363E-4</v>
      </c>
      <c r="AH4" s="109">
        <v>-8.0218112835776421E-4</v>
      </c>
      <c r="AI4" s="109">
        <v>-7.9255987860809294E-4</v>
      </c>
      <c r="AJ4" s="109">
        <v>-7.9179988010395579E-4</v>
      </c>
      <c r="AK4" s="109">
        <v>-7.9352028588900152E-4</v>
      </c>
      <c r="AL4" s="109">
        <v>-8.0011233260845528E-4</v>
      </c>
      <c r="AM4" s="109">
        <v>-8.0974372105139169E-4</v>
      </c>
      <c r="AN4" s="109">
        <v>-8.4451070392127124E-4</v>
      </c>
      <c r="AO4" s="109">
        <v>-8.5788476063594675E-4</v>
      </c>
      <c r="AP4" s="109">
        <v>-8.6859827134216439E-4</v>
      </c>
      <c r="AQ4" s="109">
        <v>-8.7967135429413337E-4</v>
      </c>
      <c r="AR4" s="109">
        <v>-8.8931555134794072E-4</v>
      </c>
      <c r="AS4" s="109">
        <v>-9.2166566707574133E-4</v>
      </c>
      <c r="AT4" s="109">
        <v>-9.2412270633354405E-4</v>
      </c>
      <c r="AU4" s="109">
        <v>-9.269921244064545E-4</v>
      </c>
      <c r="AV4" s="109">
        <v>-9.2669945117521916E-4</v>
      </c>
      <c r="AW4" s="109">
        <v>-9.2040527223678174E-4</v>
      </c>
      <c r="AX4" s="109">
        <v>-9.3863645510742361E-4</v>
      </c>
      <c r="AY4" s="109">
        <v>-9.2364128683871446E-4</v>
      </c>
      <c r="AZ4" s="109">
        <v>-9.0855071796131903E-4</v>
      </c>
    </row>
    <row r="5" spans="1:52" x14ac:dyDescent="0.2">
      <c r="A5" s="108" t="s">
        <v>166</v>
      </c>
      <c r="B5" s="109">
        <v>-1.5784058113929881E-4</v>
      </c>
      <c r="C5" s="109">
        <v>-8.9263612615280352E-5</v>
      </c>
      <c r="D5" s="109">
        <v>-1.3208063278381246E-4</v>
      </c>
      <c r="E5" s="109">
        <v>-1.6257937668345671E-4</v>
      </c>
      <c r="F5" s="109">
        <v>-1.8711637023335046E-4</v>
      </c>
      <c r="G5" s="109">
        <v>-2.2688959058512885E-4</v>
      </c>
      <c r="H5" s="109">
        <v>-2.5806857365578929E-4</v>
      </c>
      <c r="I5" s="109">
        <v>-2.918397038357255E-4</v>
      </c>
      <c r="J5" s="109">
        <v>-3.259867644343922E-4</v>
      </c>
      <c r="K5" s="109">
        <v>-3.6295255886091451E-4</v>
      </c>
      <c r="L5" s="109">
        <v>-4.1136631421744376E-4</v>
      </c>
      <c r="M5" s="109">
        <v>-4.4606531398522524E-4</v>
      </c>
      <c r="N5" s="109">
        <v>-4.7727203805079011E-4</v>
      </c>
      <c r="O5" s="109">
        <v>-5.0810080320973596E-4</v>
      </c>
      <c r="P5" s="109">
        <v>-5.4655992762125244E-4</v>
      </c>
      <c r="Q5" s="109">
        <v>-5.7220321572097371E-4</v>
      </c>
      <c r="R5" s="109">
        <v>-5.9017101277891726E-4</v>
      </c>
      <c r="S5" s="109">
        <v>-6.0167263877878088E-4</v>
      </c>
      <c r="T5" s="109">
        <v>-6.2877973141934533E-4</v>
      </c>
      <c r="U5" s="109">
        <v>-6.3840527450463721E-4</v>
      </c>
      <c r="V5" s="109">
        <v>-6.3731823718996255E-4</v>
      </c>
      <c r="W5" s="109">
        <v>-6.343503357897106E-4</v>
      </c>
      <c r="X5" s="109">
        <v>-6.2426671516433536E-4</v>
      </c>
      <c r="Y5" s="109">
        <v>-6.2652906066151814E-4</v>
      </c>
      <c r="Z5" s="109">
        <v>-6.0858686737941107E-4</v>
      </c>
      <c r="AA5" s="109">
        <v>-5.8053190980518455E-4</v>
      </c>
      <c r="AB5" s="109">
        <v>-5.5247075126886157E-4</v>
      </c>
      <c r="AC5" s="109">
        <v>-5.2480821937413006E-4</v>
      </c>
      <c r="AD5" s="109">
        <v>-5.1575713337681994E-4</v>
      </c>
      <c r="AE5" s="109">
        <v>-4.8970369305607951E-4</v>
      </c>
      <c r="AF5" s="109">
        <v>-4.6671483567843793E-4</v>
      </c>
      <c r="AG5" s="109">
        <v>-4.4785037816576505E-4</v>
      </c>
      <c r="AH5" s="109">
        <v>-4.5462295326875062E-4</v>
      </c>
      <c r="AI5" s="109">
        <v>-4.4293344713641119E-4</v>
      </c>
      <c r="AJ5" s="109">
        <v>-4.4031030882882099E-4</v>
      </c>
      <c r="AK5" s="109">
        <v>-4.4054763105048867E-4</v>
      </c>
      <c r="AL5" s="109">
        <v>-4.4605057343071971E-4</v>
      </c>
      <c r="AM5" s="109">
        <v>-4.5474358381910988E-4</v>
      </c>
      <c r="AN5" s="109">
        <v>-4.867277205355936E-4</v>
      </c>
      <c r="AO5" s="109">
        <v>-4.9942024382572479E-4</v>
      </c>
      <c r="AP5" s="109">
        <v>-5.0986926298345059E-4</v>
      </c>
      <c r="AQ5" s="109">
        <v>-5.2082940094524532E-4</v>
      </c>
      <c r="AR5" s="109">
        <v>-5.3070295096658724E-4</v>
      </c>
      <c r="AS5" s="109">
        <v>-5.6154619584328691E-4</v>
      </c>
      <c r="AT5" s="109">
        <v>-5.649557531770045E-4</v>
      </c>
      <c r="AU5" s="109">
        <v>-5.688992482792421E-4</v>
      </c>
      <c r="AV5" s="109">
        <v>-5.6996512131736281E-4</v>
      </c>
      <c r="AW5" s="109">
        <v>-5.6554250905052096E-4</v>
      </c>
      <c r="AX5" s="109">
        <v>-5.8243298169343479E-4</v>
      </c>
      <c r="AY5" s="109">
        <v>-5.686307522230062E-4</v>
      </c>
      <c r="AZ5" s="109">
        <v>-5.5473312949900783E-4</v>
      </c>
    </row>
    <row r="6" spans="1:52" x14ac:dyDescent="0.2">
      <c r="A6" s="108" t="s">
        <v>167</v>
      </c>
      <c r="B6" s="109">
        <v>-1.5784058113929881E-4</v>
      </c>
      <c r="C6" s="109">
        <v>-8.9263612180705233E-5</v>
      </c>
      <c r="D6" s="109">
        <v>-1.320748226745971E-4</v>
      </c>
      <c r="E6" s="109">
        <v>-1.6245999481019906E-4</v>
      </c>
      <c r="F6" s="109">
        <v>-1.8682497123102284E-4</v>
      </c>
      <c r="G6" s="109">
        <v>-2.2619078105152166E-4</v>
      </c>
      <c r="H6" s="109">
        <v>-2.5705804301015024E-4</v>
      </c>
      <c r="I6" s="109">
        <v>-2.9013820880453866E-4</v>
      </c>
      <c r="J6" s="109">
        <v>-3.2334841265057863E-4</v>
      </c>
      <c r="K6" s="109">
        <v>-3.5913014077015404E-4</v>
      </c>
      <c r="L6" s="109">
        <v>-4.0596037090687739E-4</v>
      </c>
      <c r="M6" s="109">
        <v>-4.3894667778960044E-4</v>
      </c>
      <c r="N6" s="109">
        <v>-4.6852786434313618E-4</v>
      </c>
      <c r="O6" s="109">
        <v>-4.969516173722831E-4</v>
      </c>
      <c r="P6" s="109">
        <v>-5.3277245170255398E-4</v>
      </c>
      <c r="Q6" s="109">
        <v>-5.5473097171657311E-4</v>
      </c>
      <c r="R6" s="109">
        <v>-5.6896896478945058E-4</v>
      </c>
      <c r="S6" s="109">
        <v>-5.771080518503207E-4</v>
      </c>
      <c r="T6" s="109">
        <v>-5.9932107797112792E-4</v>
      </c>
      <c r="U6" s="109">
        <v>-6.0326714918691954E-4</v>
      </c>
      <c r="V6" s="109">
        <v>-5.9695567385886555E-4</v>
      </c>
      <c r="W6" s="109">
        <v>-5.8774611680737486E-4</v>
      </c>
      <c r="X6" s="109">
        <v>-5.7184884276539633E-4</v>
      </c>
      <c r="Y6" s="109">
        <v>-5.6694831896342366E-4</v>
      </c>
      <c r="Z6" s="109">
        <v>-5.4203518095652273E-4</v>
      </c>
      <c r="AA6" s="109">
        <v>-5.0754802105860476E-4</v>
      </c>
      <c r="AB6" s="109">
        <v>-4.7245519935746466E-4</v>
      </c>
      <c r="AC6" s="109">
        <v>-4.370226551175234E-4</v>
      </c>
      <c r="AD6" s="109">
        <v>-4.1865835495126166E-4</v>
      </c>
      <c r="AE6" s="109">
        <v>-3.842845706284678E-4</v>
      </c>
      <c r="AF6" s="109">
        <v>-3.526345950889318E-4</v>
      </c>
      <c r="AG6" s="109">
        <v>-3.2475002334974722E-4</v>
      </c>
      <c r="AH6" s="109">
        <v>-3.2014546569345795E-4</v>
      </c>
      <c r="AI6" s="109">
        <v>-2.9859283110205423E-4</v>
      </c>
      <c r="AJ6" s="109">
        <v>-2.8535629922663767E-4</v>
      </c>
      <c r="AK6" s="109">
        <v>-2.7485915324145177E-4</v>
      </c>
      <c r="AL6" s="109">
        <v>-2.693120132486453E-4</v>
      </c>
      <c r="AM6" s="109">
        <v>-2.6711299691501615E-4</v>
      </c>
      <c r="AN6" s="109">
        <v>-2.8591932989610038E-4</v>
      </c>
      <c r="AO6" s="109">
        <v>-2.8799753360194986E-4</v>
      </c>
      <c r="AP6" s="109">
        <v>-2.8860065302599783E-4</v>
      </c>
      <c r="AQ6" s="109">
        <v>-2.9020312651118233E-4</v>
      </c>
      <c r="AR6" s="109">
        <v>-2.9122701927784649E-4</v>
      </c>
      <c r="AS6" s="109">
        <v>-3.1116355371120464E-4</v>
      </c>
      <c r="AT6" s="109">
        <v>-3.0763842409814056E-4</v>
      </c>
      <c r="AU6" s="109">
        <v>-3.0479967947763661E-4</v>
      </c>
      <c r="AV6" s="109">
        <v>-3.0011109467029682E-4</v>
      </c>
      <c r="AW6" s="109">
        <v>-2.9114205632627425E-4</v>
      </c>
      <c r="AX6" s="109">
        <v>-3.0026120693403026E-4</v>
      </c>
      <c r="AY6" s="109">
        <v>-2.8332837500672729E-4</v>
      </c>
      <c r="AZ6" s="109">
        <v>-2.6665169137470544E-4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"/>
  <sheetViews>
    <sheetView showGridLines="0" workbookViewId="0"/>
  </sheetViews>
  <sheetFormatPr defaultColWidth="9.140625" defaultRowHeight="12.75" x14ac:dyDescent="0.2"/>
  <cols>
    <col min="1" max="1" width="57.85546875" style="82" customWidth="1"/>
    <col min="2" max="16384" width="9.140625" style="82"/>
  </cols>
  <sheetData>
    <row r="1" spans="1:52" x14ac:dyDescent="0.2">
      <c r="A1" s="118" t="s">
        <v>180</v>
      </c>
      <c r="B1" s="110">
        <v>2013</v>
      </c>
      <c r="C1" s="110">
        <v>2014</v>
      </c>
      <c r="D1" s="110">
        <v>2015</v>
      </c>
      <c r="E1" s="110">
        <v>2016</v>
      </c>
      <c r="F1" s="110">
        <v>2017</v>
      </c>
      <c r="G1" s="110">
        <v>2018</v>
      </c>
      <c r="H1" s="110">
        <v>2019</v>
      </c>
      <c r="I1" s="110">
        <v>2020</v>
      </c>
      <c r="J1" s="110">
        <v>2021</v>
      </c>
      <c r="K1" s="110">
        <v>2022</v>
      </c>
      <c r="L1" s="110">
        <v>2023</v>
      </c>
      <c r="M1" s="110">
        <v>2024</v>
      </c>
      <c r="N1" s="110">
        <v>2025</v>
      </c>
      <c r="O1" s="110">
        <v>2026</v>
      </c>
      <c r="P1" s="110">
        <v>2027</v>
      </c>
      <c r="Q1" s="110">
        <v>2028</v>
      </c>
      <c r="R1" s="110">
        <v>2029</v>
      </c>
      <c r="S1" s="110">
        <v>2030</v>
      </c>
      <c r="T1" s="110">
        <v>2031</v>
      </c>
      <c r="U1" s="110">
        <v>2032</v>
      </c>
      <c r="V1" s="110">
        <v>2033</v>
      </c>
      <c r="W1" s="110">
        <v>2034</v>
      </c>
      <c r="X1" s="110">
        <v>2035</v>
      </c>
      <c r="Y1" s="110">
        <v>2036</v>
      </c>
      <c r="Z1" s="110">
        <v>2037</v>
      </c>
      <c r="AA1" s="110">
        <v>2038</v>
      </c>
      <c r="AB1" s="110">
        <v>2039</v>
      </c>
      <c r="AC1" s="110">
        <v>2040</v>
      </c>
      <c r="AD1" s="110">
        <v>2041</v>
      </c>
      <c r="AE1" s="110">
        <v>2042</v>
      </c>
      <c r="AF1" s="110">
        <v>2043</v>
      </c>
      <c r="AG1" s="110">
        <v>2044</v>
      </c>
      <c r="AH1" s="110">
        <v>2045</v>
      </c>
      <c r="AI1" s="110">
        <v>2046</v>
      </c>
      <c r="AJ1" s="110">
        <v>2047</v>
      </c>
      <c r="AK1" s="110">
        <v>2048</v>
      </c>
      <c r="AL1" s="110">
        <v>2049</v>
      </c>
      <c r="AM1" s="110">
        <v>2050</v>
      </c>
      <c r="AN1" s="110">
        <v>2051</v>
      </c>
      <c r="AO1" s="110">
        <v>2052</v>
      </c>
      <c r="AP1" s="110">
        <v>2053</v>
      </c>
      <c r="AQ1" s="110">
        <v>2054</v>
      </c>
      <c r="AR1" s="110">
        <v>2055</v>
      </c>
      <c r="AS1" s="110">
        <v>2056</v>
      </c>
      <c r="AT1" s="110">
        <v>2057</v>
      </c>
      <c r="AU1" s="110">
        <v>2058</v>
      </c>
      <c r="AV1" s="110">
        <v>2059</v>
      </c>
      <c r="AW1" s="110">
        <v>2060</v>
      </c>
      <c r="AX1" s="110">
        <v>2061</v>
      </c>
      <c r="AY1" s="110">
        <v>2062</v>
      </c>
      <c r="AZ1" s="110">
        <v>2063</v>
      </c>
    </row>
    <row r="2" spans="1:52" x14ac:dyDescent="0.2">
      <c r="A2" s="108" t="s">
        <v>163</v>
      </c>
      <c r="B2" s="109">
        <v>-1.3589652762948082E-3</v>
      </c>
      <c r="C2" s="109">
        <v>-1.3408736280279643E-3</v>
      </c>
      <c r="D2" s="109">
        <v>-1.3133297270209255E-3</v>
      </c>
      <c r="E2" s="109">
        <v>-1.2853109306069348E-3</v>
      </c>
      <c r="F2" s="109">
        <v>-1.2610704354323941E-3</v>
      </c>
      <c r="G2" s="109">
        <v>-1.2415405316924684E-3</v>
      </c>
      <c r="H2" s="109">
        <v>-1.2123280242401242E-3</v>
      </c>
      <c r="I2" s="109">
        <v>-1.1859137573862247E-3</v>
      </c>
      <c r="J2" s="109">
        <v>-1.1633959758608017E-3</v>
      </c>
      <c r="K2" s="109">
        <v>-1.1466557905299708E-3</v>
      </c>
      <c r="L2" s="109">
        <v>-1.137751984449631E-3</v>
      </c>
      <c r="M2" s="109">
        <v>-1.1195801787806377E-3</v>
      </c>
      <c r="N2" s="109">
        <v>-1.1020315303855704E-3</v>
      </c>
      <c r="O2" s="109">
        <v>-1.0856041357136447E-3</v>
      </c>
      <c r="P2" s="109">
        <v>-1.0821603586808003E-3</v>
      </c>
      <c r="Q2" s="109">
        <v>-1.0695086370568515E-3</v>
      </c>
      <c r="R2" s="109">
        <v>-1.0619141287265866E-3</v>
      </c>
      <c r="S2" s="109">
        <v>-1.0531788164295469E-3</v>
      </c>
      <c r="T2" s="109">
        <v>-1.0562392624334674E-3</v>
      </c>
      <c r="U2" s="109">
        <v>-1.0483759247444059E-3</v>
      </c>
      <c r="V2" s="109">
        <v>-1.0413464342820811E-3</v>
      </c>
      <c r="W2" s="109">
        <v>-1.0351324436980733E-3</v>
      </c>
      <c r="X2" s="109">
        <v>-1.0303223855868931E-3</v>
      </c>
      <c r="Y2" s="109">
        <v>-1.0352098617938846E-3</v>
      </c>
      <c r="Z2" s="109">
        <v>-1.0326925389014139E-3</v>
      </c>
      <c r="AA2" s="109">
        <v>-1.030619036374717E-3</v>
      </c>
      <c r="AB2" s="109">
        <v>-1.0275101897574913E-3</v>
      </c>
      <c r="AC2" s="109">
        <v>-1.0300613361658073E-3</v>
      </c>
      <c r="AD2" s="109">
        <v>-1.0249747857130364E-3</v>
      </c>
      <c r="AE2" s="109">
        <v>-1.0201283258532412E-3</v>
      </c>
      <c r="AF2" s="109">
        <v>-1.0159560143121994E-3</v>
      </c>
      <c r="AG2" s="109">
        <v>-1.0106247544442195E-3</v>
      </c>
      <c r="AH2" s="109">
        <v>-1.0172218605698931E-3</v>
      </c>
      <c r="AI2" s="109">
        <v>-1.0148498413216126E-3</v>
      </c>
      <c r="AJ2" s="109">
        <v>-1.0128042862171116E-3</v>
      </c>
      <c r="AK2" s="109">
        <v>-1.0111525008156745E-3</v>
      </c>
      <c r="AL2" s="109">
        <v>-1.0092517760330322E-3</v>
      </c>
      <c r="AM2" s="109">
        <v>-1.0182115198538722E-3</v>
      </c>
      <c r="AN2" s="109">
        <v>-1.017402881508721E-3</v>
      </c>
      <c r="AO2" s="109">
        <v>-1.0157872890958718E-3</v>
      </c>
      <c r="AP2" s="109">
        <v>-1.0130992898517135E-3</v>
      </c>
      <c r="AQ2" s="109">
        <v>-1.0093015116575685E-3</v>
      </c>
      <c r="AR2" s="109">
        <v>-1.0181542205983214E-3</v>
      </c>
      <c r="AS2" s="109">
        <v>-1.0174550392374943E-3</v>
      </c>
      <c r="AT2" s="109">
        <v>-1.0161740662057309E-3</v>
      </c>
      <c r="AU2" s="109">
        <v>-1.0151846061555508E-3</v>
      </c>
      <c r="AV2" s="109">
        <v>-1.0148733551787782E-3</v>
      </c>
      <c r="AW2" s="109">
        <v>-1.0148062096593182E-3</v>
      </c>
      <c r="AX2" s="109">
        <v>-1.0280429898851021E-3</v>
      </c>
      <c r="AY2" s="109">
        <v>-1.0303601113728668E-3</v>
      </c>
      <c r="AZ2" s="109">
        <v>-1.0303499925887372E-3</v>
      </c>
    </row>
    <row r="3" spans="1:52" x14ac:dyDescent="0.2">
      <c r="A3" s="108" t="s">
        <v>164</v>
      </c>
      <c r="B3" s="109">
        <v>-1.358965276294808E-3</v>
      </c>
      <c r="C3" s="109">
        <v>-1.2595718254759356E-3</v>
      </c>
      <c r="D3" s="109">
        <v>-1.2317112988158439E-3</v>
      </c>
      <c r="E3" s="109">
        <v>-1.2035737007137729E-3</v>
      </c>
      <c r="F3" s="109">
        <v>-1.179259239961834E-3</v>
      </c>
      <c r="G3" s="109">
        <v>-1.1598160042918053E-3</v>
      </c>
      <c r="H3" s="109">
        <v>-1.1307519191444447E-3</v>
      </c>
      <c r="I3" s="109">
        <v>-1.1045355490119379E-3</v>
      </c>
      <c r="J3" s="109">
        <v>-1.0821647760763005E-3</v>
      </c>
      <c r="K3" s="109">
        <v>-1.0655639102746619E-3</v>
      </c>
      <c r="L3" s="109">
        <v>-1.0568178737945526E-3</v>
      </c>
      <c r="M3" s="109">
        <v>-1.0388382189154646E-3</v>
      </c>
      <c r="N3" s="109">
        <v>-1.0215112586900706E-3</v>
      </c>
      <c r="O3" s="109">
        <v>-1.0053100281017763E-3</v>
      </c>
      <c r="P3" s="109">
        <v>-1.0020451903163716E-3</v>
      </c>
      <c r="Q3" s="109">
        <v>-9.895000927003972E-4</v>
      </c>
      <c r="R3" s="109">
        <v>-9.8195215786860395E-4</v>
      </c>
      <c r="S3" s="109">
        <v>-9.7318236314284171E-4</v>
      </c>
      <c r="T3" s="109">
        <v>-9.7608676272310443E-4</v>
      </c>
      <c r="U3" s="109">
        <v>-9.6804080349883483E-4</v>
      </c>
      <c r="V3" s="109">
        <v>-9.6080155308202306E-4</v>
      </c>
      <c r="W3" s="109">
        <v>-9.5434388220554719E-4</v>
      </c>
      <c r="X3" s="109">
        <v>-9.4924608177188684E-4</v>
      </c>
      <c r="Y3" s="109">
        <v>-9.537961206172366E-4</v>
      </c>
      <c r="Z3" s="109">
        <v>-9.5090036242102317E-4</v>
      </c>
      <c r="AA3" s="109">
        <v>-9.4842023684557338E-4</v>
      </c>
      <c r="AB3" s="109">
        <v>-9.4487623442224907E-4</v>
      </c>
      <c r="AC3" s="109">
        <v>-9.4696749127963736E-4</v>
      </c>
      <c r="AD3" s="109">
        <v>-9.4138724497971546E-4</v>
      </c>
      <c r="AE3" s="109">
        <v>-9.3602362424642508E-4</v>
      </c>
      <c r="AF3" s="109">
        <v>-9.3131476732832656E-4</v>
      </c>
      <c r="AG3" s="109">
        <v>-9.2542612191995777E-4</v>
      </c>
      <c r="AH3" s="109">
        <v>-9.3145324130464505E-4</v>
      </c>
      <c r="AI3" s="109">
        <v>-9.2849266258410515E-4</v>
      </c>
      <c r="AJ3" s="109">
        <v>-9.258455477942131E-4</v>
      </c>
      <c r="AK3" s="109">
        <v>-9.2359137472163618E-4</v>
      </c>
      <c r="AL3" s="109">
        <v>-9.2109682424458431E-4</v>
      </c>
      <c r="AM3" s="109">
        <v>-9.2947170311805593E-4</v>
      </c>
      <c r="AN3" s="109">
        <v>-9.2809124853178752E-4</v>
      </c>
      <c r="AO3" s="109">
        <v>-9.2592107012768807E-4</v>
      </c>
      <c r="AP3" s="109">
        <v>-9.2269632947308941E-4</v>
      </c>
      <c r="AQ3" s="109">
        <v>-9.1839659234991123E-4</v>
      </c>
      <c r="AR3" s="109">
        <v>-9.2678052837320715E-4</v>
      </c>
      <c r="AS3" s="109">
        <v>-9.2565145370838487E-4</v>
      </c>
      <c r="AT3" s="109">
        <v>-9.2398493957312512E-4</v>
      </c>
      <c r="AU3" s="109">
        <v>-9.2265365133813323E-4</v>
      </c>
      <c r="AV3" s="109">
        <v>-9.2204779267903271E-4</v>
      </c>
      <c r="AW3" s="109">
        <v>-9.2174261706492078E-4</v>
      </c>
      <c r="AX3" s="109">
        <v>-9.3441200261642197E-4</v>
      </c>
      <c r="AY3" s="109">
        <v>-9.362872278065159E-4</v>
      </c>
      <c r="AZ3" s="109">
        <v>-9.3592205005533645E-4</v>
      </c>
    </row>
    <row r="4" spans="1:52" x14ac:dyDescent="0.2">
      <c r="A4" s="108" t="s">
        <v>168</v>
      </c>
      <c r="B4" s="109">
        <v>-1.3589652762948075E-3</v>
      </c>
      <c r="C4" s="109">
        <v>-1.2573267732505721E-3</v>
      </c>
      <c r="D4" s="109">
        <v>-1.2275949013786005E-3</v>
      </c>
      <c r="E4" s="109">
        <v>-1.194931634084745E-3</v>
      </c>
      <c r="F4" s="109">
        <v>-1.163579457793142E-3</v>
      </c>
      <c r="G4" s="109">
        <v>-1.139673156732838E-3</v>
      </c>
      <c r="H4" s="109">
        <v>-1.104245340197531E-3</v>
      </c>
      <c r="I4" s="109">
        <v>-1.0754640515759052E-3</v>
      </c>
      <c r="J4" s="109">
        <v>-1.0477191217849843E-3</v>
      </c>
      <c r="K4" s="109">
        <v>-1.0302522314775816E-3</v>
      </c>
      <c r="L4" s="109">
        <v>-1.0241407431739581E-3</v>
      </c>
      <c r="M4" s="109">
        <v>-1.0052059379815409E-3</v>
      </c>
      <c r="N4" s="109">
        <v>-9.842398935248956E-4</v>
      </c>
      <c r="O4" s="109">
        <v>-9.6653240838630967E-4</v>
      </c>
      <c r="P4" s="109">
        <v>-9.5817046916010968E-4</v>
      </c>
      <c r="Q4" s="109">
        <v>-9.4053711806531281E-4</v>
      </c>
      <c r="R4" s="109">
        <v>-9.2466541493130847E-4</v>
      </c>
      <c r="S4" s="109">
        <v>-9.0353353026400955E-4</v>
      </c>
      <c r="T4" s="109">
        <v>-8.9565740610708265E-4</v>
      </c>
      <c r="U4" s="109">
        <v>-8.7517480134053521E-4</v>
      </c>
      <c r="V4" s="109">
        <v>-8.5175525611134279E-4</v>
      </c>
      <c r="W4" s="109">
        <v>-8.2831533631786683E-4</v>
      </c>
      <c r="X4" s="109">
        <v>-8.0248488007046996E-4</v>
      </c>
      <c r="Y4" s="109">
        <v>-7.8438487691588393E-4</v>
      </c>
      <c r="Z4" s="109">
        <v>-7.5653002189185481E-4</v>
      </c>
      <c r="AA4" s="109">
        <v>-7.2603576105144624E-4</v>
      </c>
      <c r="AB4" s="109">
        <v>-6.931606333319333E-4</v>
      </c>
      <c r="AC4" s="109">
        <v>-6.6697949275742086E-4</v>
      </c>
      <c r="AD4" s="109">
        <v>-6.3279654628685487E-4</v>
      </c>
      <c r="AE4" s="109">
        <v>-5.9988870522336183E-4</v>
      </c>
      <c r="AF4" s="109">
        <v>-5.6857619895127299E-4</v>
      </c>
      <c r="AG4" s="109">
        <v>-5.3770365817042848E-4</v>
      </c>
      <c r="AH4" s="109">
        <v>-5.2247286397673961E-4</v>
      </c>
      <c r="AI4" s="109">
        <v>-5.002510341550507E-4</v>
      </c>
      <c r="AJ4" s="109">
        <v>-4.810713218044775E-4</v>
      </c>
      <c r="AK4" s="109">
        <v>-4.6421833707976099E-4</v>
      </c>
      <c r="AL4" s="109">
        <v>-4.4802646317917071E-4</v>
      </c>
      <c r="AM4" s="109">
        <v>-4.4341816165273981E-4</v>
      </c>
      <c r="AN4" s="109">
        <v>-4.2930441641993806E-4</v>
      </c>
      <c r="AO4" s="109">
        <v>-4.148672020682434E-4</v>
      </c>
      <c r="AP4" s="109">
        <v>-3.9945924395155125E-4</v>
      </c>
      <c r="AQ4" s="109">
        <v>-3.8314996812173594E-4</v>
      </c>
      <c r="AR4" s="109">
        <v>-3.7960640214473082E-4</v>
      </c>
      <c r="AS4" s="109">
        <v>-3.6650073228053771E-4</v>
      </c>
      <c r="AT4" s="109">
        <v>-3.5263291016775114E-4</v>
      </c>
      <c r="AU4" s="109">
        <v>-3.3828428436800755E-4</v>
      </c>
      <c r="AV4" s="109">
        <v>-3.2403715319531895E-4</v>
      </c>
      <c r="AW4" s="109">
        <v>-3.0943718464714921E-4</v>
      </c>
      <c r="AX4" s="109">
        <v>-3.0412223913198048E-4</v>
      </c>
      <c r="AY4" s="109">
        <v>-2.8877868511789835E-4</v>
      </c>
      <c r="AZ4" s="109">
        <v>-2.7047423131866576E-4</v>
      </c>
    </row>
    <row r="5" spans="1:52" x14ac:dyDescent="0.2">
      <c r="A5" s="108" t="s">
        <v>166</v>
      </c>
      <c r="B5" s="109">
        <v>-1.358965276294808E-3</v>
      </c>
      <c r="C5" s="109">
        <v>-1.2421028441578961E-3</v>
      </c>
      <c r="D5" s="109">
        <v>-1.1899375577216291E-3</v>
      </c>
      <c r="E5" s="109">
        <v>-1.1304157132088614E-3</v>
      </c>
      <c r="F5" s="109">
        <v>-1.0690913711951431E-3</v>
      </c>
      <c r="G5" s="109">
        <v>-1.0272175352717468E-3</v>
      </c>
      <c r="H5" s="109">
        <v>-9.7640389465955405E-4</v>
      </c>
      <c r="I5" s="109">
        <v>-9.3471884271523545E-4</v>
      </c>
      <c r="J5" s="109">
        <v>-8.9535545073292963E-4</v>
      </c>
      <c r="K5" s="109">
        <v>-8.6742146198577575E-4</v>
      </c>
      <c r="L5" s="109">
        <v>-8.5140580468976985E-4</v>
      </c>
      <c r="M5" s="109">
        <v>-8.2443675666097986E-4</v>
      </c>
      <c r="N5" s="109">
        <v>-7.9649006814863426E-4</v>
      </c>
      <c r="O5" s="109">
        <v>-7.7284537218856792E-4</v>
      </c>
      <c r="P5" s="109">
        <v>-7.5838582632563724E-4</v>
      </c>
      <c r="Q5" s="109">
        <v>-7.3635175706264391E-4</v>
      </c>
      <c r="R5" s="109">
        <v>-7.1640815331826745E-4</v>
      </c>
      <c r="S5" s="109">
        <v>-6.9191835544714234E-4</v>
      </c>
      <c r="T5" s="109">
        <v>-6.7964542366745636E-4</v>
      </c>
      <c r="U5" s="109">
        <v>-6.5584224221813814E-4</v>
      </c>
      <c r="V5" s="109">
        <v>-6.2923911500897074E-4</v>
      </c>
      <c r="W5" s="109">
        <v>-6.029009607497074E-4</v>
      </c>
      <c r="X5" s="109">
        <v>-5.7422600669322264E-4</v>
      </c>
      <c r="Y5" s="109">
        <v>-5.5271960260746807E-4</v>
      </c>
      <c r="Z5" s="109">
        <v>-5.2255535149903817E-4</v>
      </c>
      <c r="AA5" s="109">
        <v>-4.8997811266526337E-4</v>
      </c>
      <c r="AB5" s="109">
        <v>-4.5531424884707257E-4</v>
      </c>
      <c r="AC5" s="109">
        <v>-4.2711152257986326E-4</v>
      </c>
      <c r="AD5" s="109">
        <v>-3.9222101174955478E-4</v>
      </c>
      <c r="AE5" s="109">
        <v>-3.5909234936807742E-4</v>
      </c>
      <c r="AF5" s="109">
        <v>-3.2803443179328987E-4</v>
      </c>
      <c r="AG5" s="109">
        <v>-2.980357063928008E-4</v>
      </c>
      <c r="AH5" s="109">
        <v>-2.830234708264466E-4</v>
      </c>
      <c r="AI5" s="109">
        <v>-2.6219416663372385E-4</v>
      </c>
      <c r="AJ5" s="109">
        <v>-2.4483284944388725E-4</v>
      </c>
      <c r="AK5" s="109">
        <v>-2.2993148908122523E-4</v>
      </c>
      <c r="AL5" s="109">
        <v>-2.1582648819867508E-4</v>
      </c>
      <c r="AM5" s="109">
        <v>-2.1248830353559134E-4</v>
      </c>
      <c r="AN5" s="109">
        <v>-2.0074194876709532E-4</v>
      </c>
      <c r="AO5" s="109">
        <v>-1.888253780994607E-4</v>
      </c>
      <c r="AP5" s="109">
        <v>-1.762387321201553E-4</v>
      </c>
      <c r="AQ5" s="109">
        <v>-1.6298625076164772E-4</v>
      </c>
      <c r="AR5" s="109">
        <v>-1.615796845526868E-4</v>
      </c>
      <c r="AS5" s="109">
        <v>-1.5143605692827656E-4</v>
      </c>
      <c r="AT5" s="109">
        <v>-1.4076802822636405E-4</v>
      </c>
      <c r="AU5" s="109">
        <v>-1.2978144169939498E-4</v>
      </c>
      <c r="AV5" s="109">
        <v>-1.1897273500535016E-4</v>
      </c>
      <c r="AW5" s="109">
        <v>-1.0798785749684299E-4</v>
      </c>
      <c r="AX5" s="109">
        <v>-1.0468338753331246E-4</v>
      </c>
      <c r="AY5" s="109">
        <v>-9.2406957567467765E-5</v>
      </c>
      <c r="AZ5" s="109">
        <v>-7.7410089522597647E-5</v>
      </c>
    </row>
    <row r="6" spans="1:52" x14ac:dyDescent="0.2">
      <c r="A6" s="108" t="s">
        <v>167</v>
      </c>
      <c r="B6" s="109">
        <v>-1.358965276294808E-3</v>
      </c>
      <c r="C6" s="109">
        <v>-1.2421003036470037E-3</v>
      </c>
      <c r="D6" s="109">
        <v>-1.189748654093689E-3</v>
      </c>
      <c r="E6" s="109">
        <v>-1.1300204013247354E-3</v>
      </c>
      <c r="F6" s="109">
        <v>-1.0685828055204418E-3</v>
      </c>
      <c r="G6" s="109">
        <v>-1.0260382711927108E-3</v>
      </c>
      <c r="H6" s="109">
        <v>-9.7484980407811482E-4</v>
      </c>
      <c r="I6" s="109">
        <v>-9.3194859200698026E-4</v>
      </c>
      <c r="J6" s="109">
        <v>-8.9165928394921142E-4</v>
      </c>
      <c r="K6" s="109">
        <v>-8.6211214036651111E-4</v>
      </c>
      <c r="L6" s="109">
        <v>-8.4403300920076179E-4</v>
      </c>
      <c r="M6" s="109">
        <v>-8.1545931781251311E-4</v>
      </c>
      <c r="N6" s="109">
        <v>-7.8630106310034645E-4</v>
      </c>
      <c r="O6" s="109">
        <v>-7.6095146253695237E-4</v>
      </c>
      <c r="P6" s="109">
        <v>-7.4495869102289092E-4</v>
      </c>
      <c r="Q6" s="109">
        <v>-7.2121591352314622E-4</v>
      </c>
      <c r="R6" s="109">
        <v>-6.9974757763995347E-4</v>
      </c>
      <c r="S6" s="109">
        <v>-6.7413075940863428E-4</v>
      </c>
      <c r="T6" s="109">
        <v>-6.6004825619718661E-4</v>
      </c>
      <c r="U6" s="109">
        <v>-6.3453788336491736E-4</v>
      </c>
      <c r="V6" s="109">
        <v>-6.063770130376717E-4</v>
      </c>
      <c r="W6" s="109">
        <v>-5.7829540815272271E-4</v>
      </c>
      <c r="X6" s="109">
        <v>-5.4800909813527987E-4</v>
      </c>
      <c r="Y6" s="109">
        <v>-5.2436656840973482E-4</v>
      </c>
      <c r="Z6" s="109">
        <v>-4.9211587637311178E-4</v>
      </c>
      <c r="AA6" s="109">
        <v>-4.5734739641264184E-4</v>
      </c>
      <c r="AB6" s="109">
        <v>-4.1976248652621792E-4</v>
      </c>
      <c r="AC6" s="109">
        <v>-3.880588215125077E-4</v>
      </c>
      <c r="AD6" s="109">
        <v>-3.5006553655903211E-4</v>
      </c>
      <c r="AE6" s="109">
        <v>-3.1386646998914091E-4</v>
      </c>
      <c r="AF6" s="109">
        <v>-2.7966226255956292E-4</v>
      </c>
      <c r="AG6" s="109">
        <v>-2.464014763490489E-4</v>
      </c>
      <c r="AH6" s="109">
        <v>-2.2664919497637824E-4</v>
      </c>
      <c r="AI6" s="109">
        <v>-2.0170640632344652E-4</v>
      </c>
      <c r="AJ6" s="109">
        <v>-1.7997160694248695E-4</v>
      </c>
      <c r="AK6" s="109">
        <v>-1.6061875821763642E-4</v>
      </c>
      <c r="AL6" s="109">
        <v>-1.4229674471751507E-4</v>
      </c>
      <c r="AM6" s="109">
        <v>-1.3362530978140946E-4</v>
      </c>
      <c r="AN6" s="109">
        <v>-1.1780114289159976E-4</v>
      </c>
      <c r="AO6" s="109">
        <v>-1.0220881276339988E-4</v>
      </c>
      <c r="AP6" s="109">
        <v>-8.6240086759483943E-5</v>
      </c>
      <c r="AQ6" s="109">
        <v>-6.9948750232614113E-5</v>
      </c>
      <c r="AR6" s="109">
        <v>-6.4135842565787751E-5</v>
      </c>
      <c r="AS6" s="109">
        <v>-5.112342055135213E-5</v>
      </c>
      <c r="AT6" s="109">
        <v>-3.7938574033596429E-5</v>
      </c>
      <c r="AU6" s="109">
        <v>-2.4686318833442179E-5</v>
      </c>
      <c r="AV6" s="109">
        <v>-1.1868506540505886E-5</v>
      </c>
      <c r="AW6" s="109">
        <v>8.46464614406503E-7</v>
      </c>
      <c r="AX6" s="109">
        <v>7.1792588248941955E-6</v>
      </c>
      <c r="AY6" s="109">
        <v>2.0988632406132557E-5</v>
      </c>
      <c r="AZ6" s="109">
        <v>3.6848765834183637E-5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>
      <selection sqref="A1:D1"/>
    </sheetView>
  </sheetViews>
  <sheetFormatPr defaultRowHeight="12.75" x14ac:dyDescent="0.2"/>
  <cols>
    <col min="1" max="4" width="16.5703125" style="82" customWidth="1"/>
    <col min="5" max="16384" width="9.140625" style="82"/>
  </cols>
  <sheetData>
    <row r="1" spans="1:4" x14ac:dyDescent="0.2">
      <c r="A1" s="702" t="s">
        <v>181</v>
      </c>
      <c r="B1" s="702"/>
      <c r="C1" s="702"/>
      <c r="D1" s="702"/>
    </row>
    <row r="2" spans="1:4" x14ac:dyDescent="0.2">
      <c r="A2" s="110" t="s">
        <v>169</v>
      </c>
      <c r="B2" s="110" t="s">
        <v>170</v>
      </c>
      <c r="C2" s="110" t="s">
        <v>171</v>
      </c>
      <c r="D2" s="110" t="s">
        <v>172</v>
      </c>
    </row>
    <row r="3" spans="1:4" x14ac:dyDescent="0.2">
      <c r="A3" s="111">
        <v>15</v>
      </c>
      <c r="B3" s="119">
        <v>0.3</v>
      </c>
      <c r="C3" s="119"/>
      <c r="D3" s="119"/>
    </row>
    <row r="4" spans="1:4" x14ac:dyDescent="0.2">
      <c r="A4" s="111">
        <v>16</v>
      </c>
      <c r="B4" s="119">
        <v>0.32</v>
      </c>
      <c r="C4" s="119"/>
      <c r="D4" s="119"/>
    </row>
    <row r="5" spans="1:4" x14ac:dyDescent="0.2">
      <c r="A5" s="111">
        <v>17</v>
      </c>
      <c r="B5" s="119">
        <v>0.33999999999999997</v>
      </c>
      <c r="C5" s="119"/>
      <c r="D5" s="119"/>
    </row>
    <row r="6" spans="1:4" x14ac:dyDescent="0.2">
      <c r="A6" s="111">
        <v>18</v>
      </c>
      <c r="B6" s="119">
        <v>0.36</v>
      </c>
      <c r="C6" s="119"/>
      <c r="D6" s="119"/>
    </row>
    <row r="7" spans="1:4" x14ac:dyDescent="0.2">
      <c r="A7" s="111">
        <v>19</v>
      </c>
      <c r="B7" s="119">
        <v>0.38</v>
      </c>
      <c r="C7" s="119"/>
      <c r="D7" s="119"/>
    </row>
    <row r="8" spans="1:4" x14ac:dyDescent="0.2">
      <c r="A8" s="111">
        <v>20</v>
      </c>
      <c r="B8" s="119">
        <v>0.4</v>
      </c>
      <c r="C8" s="119"/>
      <c r="D8" s="119"/>
    </row>
    <row r="9" spans="1:4" x14ac:dyDescent="0.2">
      <c r="A9" s="111">
        <v>21</v>
      </c>
      <c r="B9" s="119">
        <v>0.43000000000000005</v>
      </c>
      <c r="C9" s="119"/>
      <c r="D9" s="119"/>
    </row>
    <row r="10" spans="1:4" x14ac:dyDescent="0.2">
      <c r="A10" s="111">
        <v>22</v>
      </c>
      <c r="B10" s="119">
        <v>0.46</v>
      </c>
      <c r="C10" s="119"/>
      <c r="D10" s="119"/>
    </row>
    <row r="11" spans="1:4" x14ac:dyDescent="0.2">
      <c r="A11" s="111">
        <v>23</v>
      </c>
      <c r="B11" s="119">
        <v>0.49</v>
      </c>
      <c r="C11" s="119"/>
      <c r="D11" s="119"/>
    </row>
    <row r="12" spans="1:4" x14ac:dyDescent="0.2">
      <c r="A12" s="111">
        <v>24</v>
      </c>
      <c r="B12" s="119">
        <v>0.52</v>
      </c>
      <c r="C12" s="119"/>
      <c r="D12" s="119"/>
    </row>
    <row r="13" spans="1:4" x14ac:dyDescent="0.2">
      <c r="A13" s="111">
        <v>25</v>
      </c>
      <c r="B13" s="119">
        <v>0.55000000000000004</v>
      </c>
      <c r="C13" s="119"/>
      <c r="D13" s="119">
        <v>0.375</v>
      </c>
    </row>
    <row r="14" spans="1:4" x14ac:dyDescent="0.2">
      <c r="A14" s="111">
        <v>26</v>
      </c>
      <c r="B14" s="119">
        <v>0.56000000000000005</v>
      </c>
      <c r="C14" s="119"/>
      <c r="D14" s="119">
        <v>0.39500000000000002</v>
      </c>
    </row>
    <row r="15" spans="1:4" x14ac:dyDescent="0.2">
      <c r="A15" s="111">
        <v>27</v>
      </c>
      <c r="B15" s="119">
        <v>0.57000000000000006</v>
      </c>
      <c r="C15" s="119"/>
      <c r="D15" s="119">
        <v>0.41499999999999998</v>
      </c>
    </row>
    <row r="16" spans="1:4" x14ac:dyDescent="0.2">
      <c r="A16" s="111">
        <v>28</v>
      </c>
      <c r="B16" s="119">
        <v>0.58000000000000007</v>
      </c>
      <c r="C16" s="119"/>
      <c r="D16" s="119">
        <v>0.435</v>
      </c>
    </row>
    <row r="17" spans="1:4" x14ac:dyDescent="0.2">
      <c r="A17" s="111">
        <v>29</v>
      </c>
      <c r="B17" s="119">
        <v>0.59000000000000008</v>
      </c>
      <c r="C17" s="119"/>
      <c r="D17" s="119">
        <v>0.45500000000000002</v>
      </c>
    </row>
    <row r="18" spans="1:4" x14ac:dyDescent="0.2">
      <c r="A18" s="111">
        <v>30</v>
      </c>
      <c r="B18" s="119">
        <v>0.60000000000000009</v>
      </c>
      <c r="C18" s="119">
        <v>0.6</v>
      </c>
      <c r="D18" s="119">
        <v>0.47499999999999998</v>
      </c>
    </row>
    <row r="19" spans="1:4" x14ac:dyDescent="0.2">
      <c r="A19" s="111">
        <v>31</v>
      </c>
      <c r="B19" s="119"/>
      <c r="C19" s="119">
        <v>0.60499999999999998</v>
      </c>
      <c r="D19" s="119">
        <v>0.505</v>
      </c>
    </row>
    <row r="20" spans="1:4" x14ac:dyDescent="0.2">
      <c r="A20" s="111">
        <v>32</v>
      </c>
      <c r="B20" s="119"/>
      <c r="C20" s="119">
        <v>0.61</v>
      </c>
      <c r="D20" s="119">
        <v>0.53499999999999992</v>
      </c>
    </row>
    <row r="21" spans="1:4" x14ac:dyDescent="0.2">
      <c r="A21" s="111">
        <v>33</v>
      </c>
      <c r="B21" s="119"/>
      <c r="C21" s="119">
        <v>0.61499999999999999</v>
      </c>
      <c r="D21" s="119">
        <v>0.56499999999999995</v>
      </c>
    </row>
    <row r="22" spans="1:4" x14ac:dyDescent="0.2">
      <c r="A22" s="111">
        <v>34</v>
      </c>
      <c r="B22" s="119"/>
      <c r="C22" s="119">
        <v>0.62</v>
      </c>
      <c r="D22" s="119">
        <v>0.59499999999999997</v>
      </c>
    </row>
    <row r="23" spans="1:4" x14ac:dyDescent="0.2">
      <c r="A23" s="111">
        <v>35</v>
      </c>
      <c r="B23" s="119"/>
      <c r="C23" s="119">
        <v>0.625</v>
      </c>
      <c r="D23" s="119">
        <v>0.625</v>
      </c>
    </row>
    <row r="24" spans="1:4" x14ac:dyDescent="0.2">
      <c r="A24" s="111">
        <v>36</v>
      </c>
      <c r="B24" s="119"/>
      <c r="C24" s="119">
        <v>0.63</v>
      </c>
      <c r="D24" s="119">
        <v>0.63</v>
      </c>
    </row>
    <row r="25" spans="1:4" x14ac:dyDescent="0.2">
      <c r="A25" s="111">
        <v>37</v>
      </c>
      <c r="B25" s="119"/>
      <c r="C25" s="119">
        <v>0.63500000000000001</v>
      </c>
      <c r="D25" s="119">
        <v>0.63500000000000001</v>
      </c>
    </row>
    <row r="26" spans="1:4" x14ac:dyDescent="0.2">
      <c r="A26" s="111">
        <v>38</v>
      </c>
      <c r="B26" s="119"/>
      <c r="C26" s="119">
        <v>0.64</v>
      </c>
      <c r="D26" s="119">
        <v>0.64</v>
      </c>
    </row>
    <row r="27" spans="1:4" x14ac:dyDescent="0.2">
      <c r="A27" s="111">
        <v>39</v>
      </c>
      <c r="B27" s="119"/>
      <c r="C27" s="119">
        <v>0.64500000000000002</v>
      </c>
      <c r="D27" s="119">
        <v>0.64500000000000002</v>
      </c>
    </row>
    <row r="28" spans="1:4" x14ac:dyDescent="0.2">
      <c r="A28" s="111">
        <v>40</v>
      </c>
      <c r="B28" s="119"/>
      <c r="C28" s="119">
        <v>0.65</v>
      </c>
      <c r="D28" s="119">
        <v>0.65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workbookViewId="0">
      <selection sqref="A1:C1"/>
    </sheetView>
  </sheetViews>
  <sheetFormatPr defaultRowHeight="12.75" x14ac:dyDescent="0.2"/>
  <cols>
    <col min="1" max="2" width="24.140625" style="82" customWidth="1"/>
    <col min="3" max="3" width="26" style="82" bestFit="1" customWidth="1"/>
    <col min="4" max="16384" width="9.140625" style="82"/>
  </cols>
  <sheetData>
    <row r="1" spans="1:4" x14ac:dyDescent="0.2">
      <c r="A1" s="702" t="s">
        <v>182</v>
      </c>
      <c r="B1" s="702"/>
      <c r="C1" s="702"/>
      <c r="D1" s="611"/>
    </row>
    <row r="2" spans="1:4" x14ac:dyDescent="0.2">
      <c r="A2" s="110" t="s">
        <v>169</v>
      </c>
      <c r="B2" s="112" t="s">
        <v>173</v>
      </c>
      <c r="C2" s="112" t="s">
        <v>174</v>
      </c>
    </row>
    <row r="3" spans="1:4" x14ac:dyDescent="0.2">
      <c r="A3" s="111">
        <v>15</v>
      </c>
      <c r="B3" s="113"/>
      <c r="C3" s="113">
        <v>0.17757897616946189</v>
      </c>
    </row>
    <row r="4" spans="1:4" x14ac:dyDescent="0.2">
      <c r="A4" s="111">
        <v>16</v>
      </c>
      <c r="B4" s="113"/>
      <c r="C4" s="113">
        <v>0.18941757458075939</v>
      </c>
    </row>
    <row r="5" spans="1:4" x14ac:dyDescent="0.2">
      <c r="A5" s="111">
        <v>17</v>
      </c>
      <c r="B5" s="113"/>
      <c r="C5" s="113">
        <v>0.20125617299205686</v>
      </c>
    </row>
    <row r="6" spans="1:4" x14ac:dyDescent="0.2">
      <c r="A6" s="111">
        <v>18</v>
      </c>
      <c r="B6" s="113"/>
      <c r="C6" s="113">
        <v>0.21309477140335431</v>
      </c>
    </row>
    <row r="7" spans="1:4" x14ac:dyDescent="0.2">
      <c r="A7" s="111">
        <v>19</v>
      </c>
      <c r="B7" s="113"/>
      <c r="C7" s="113">
        <v>0.22493336981465178</v>
      </c>
    </row>
    <row r="8" spans="1:4" x14ac:dyDescent="0.2">
      <c r="A8" s="111">
        <v>20</v>
      </c>
      <c r="B8" s="113"/>
      <c r="C8" s="113">
        <v>0.23677196822594923</v>
      </c>
    </row>
    <row r="9" spans="1:4" x14ac:dyDescent="0.2">
      <c r="A9" s="111">
        <v>21</v>
      </c>
      <c r="B9" s="113"/>
      <c r="C9" s="113">
        <v>0.2486105666372467</v>
      </c>
    </row>
    <row r="10" spans="1:4" x14ac:dyDescent="0.2">
      <c r="A10" s="111">
        <v>22</v>
      </c>
      <c r="B10" s="113"/>
      <c r="C10" s="113">
        <v>0.26044916504854415</v>
      </c>
    </row>
    <row r="11" spans="1:4" x14ac:dyDescent="0.2">
      <c r="A11" s="111">
        <v>23</v>
      </c>
      <c r="B11" s="113"/>
      <c r="C11" s="113">
        <v>0.27228776345984163</v>
      </c>
    </row>
    <row r="12" spans="1:4" x14ac:dyDescent="0.2">
      <c r="A12" s="111">
        <v>24</v>
      </c>
      <c r="B12" s="113"/>
      <c r="C12" s="113">
        <v>0.2841263618711391</v>
      </c>
    </row>
    <row r="13" spans="1:4" x14ac:dyDescent="0.2">
      <c r="A13" s="111">
        <v>25</v>
      </c>
      <c r="B13" s="113">
        <v>0.375</v>
      </c>
      <c r="C13" s="113">
        <v>0.29596496028243652</v>
      </c>
    </row>
    <row r="14" spans="1:4" x14ac:dyDescent="0.2">
      <c r="A14" s="111">
        <v>26</v>
      </c>
      <c r="B14" s="113">
        <v>0.39500000000000002</v>
      </c>
      <c r="C14" s="113">
        <v>0.30780355869373399</v>
      </c>
    </row>
    <row r="15" spans="1:4" x14ac:dyDescent="0.2">
      <c r="A15" s="111">
        <v>27</v>
      </c>
      <c r="B15" s="113">
        <v>0.41499999999999998</v>
      </c>
      <c r="C15" s="113">
        <v>0.31964215710503152</v>
      </c>
    </row>
    <row r="16" spans="1:4" x14ac:dyDescent="0.2">
      <c r="A16" s="111">
        <v>28</v>
      </c>
      <c r="B16" s="113">
        <v>0.435</v>
      </c>
      <c r="C16" s="113">
        <v>0.33148075551632894</v>
      </c>
    </row>
    <row r="17" spans="1:3" x14ac:dyDescent="0.2">
      <c r="A17" s="111">
        <v>29</v>
      </c>
      <c r="B17" s="113">
        <v>0.45500000000000002</v>
      </c>
      <c r="C17" s="113">
        <v>0.34331935392762641</v>
      </c>
    </row>
    <row r="18" spans="1:3" x14ac:dyDescent="0.2">
      <c r="A18" s="111">
        <v>30</v>
      </c>
      <c r="B18" s="113">
        <v>0.47499999999999998</v>
      </c>
      <c r="C18" s="113">
        <v>0.35515795233892378</v>
      </c>
    </row>
    <row r="19" spans="1:3" x14ac:dyDescent="0.2">
      <c r="A19" s="111">
        <v>31</v>
      </c>
      <c r="B19" s="113">
        <v>0.505</v>
      </c>
      <c r="C19" s="113">
        <v>0.36699655075022131</v>
      </c>
    </row>
    <row r="20" spans="1:3" x14ac:dyDescent="0.2">
      <c r="A20" s="111">
        <v>32</v>
      </c>
      <c r="B20" s="113">
        <v>0.53499999999999992</v>
      </c>
      <c r="C20" s="113">
        <v>0.37883514916151878</v>
      </c>
    </row>
    <row r="21" spans="1:3" x14ac:dyDescent="0.2">
      <c r="A21" s="111">
        <v>33</v>
      </c>
      <c r="B21" s="113">
        <v>0.56499999999999995</v>
      </c>
      <c r="C21" s="113">
        <v>0.3906737475728162</v>
      </c>
    </row>
    <row r="22" spans="1:3" x14ac:dyDescent="0.2">
      <c r="A22" s="111">
        <v>34</v>
      </c>
      <c r="B22" s="113">
        <v>0.59499999999999997</v>
      </c>
      <c r="C22" s="113">
        <v>0.40251234598411373</v>
      </c>
    </row>
    <row r="23" spans="1:3" x14ac:dyDescent="0.2">
      <c r="A23" s="111">
        <v>35</v>
      </c>
      <c r="B23" s="113">
        <v>0.625</v>
      </c>
      <c r="C23" s="113">
        <v>0.4143509443954112</v>
      </c>
    </row>
    <row r="24" spans="1:3" x14ac:dyDescent="0.2">
      <c r="A24" s="111">
        <v>36</v>
      </c>
      <c r="B24" s="113">
        <v>0.63</v>
      </c>
      <c r="C24" s="113">
        <v>0.42618954280670862</v>
      </c>
    </row>
    <row r="25" spans="1:3" x14ac:dyDescent="0.2">
      <c r="A25" s="111">
        <v>37</v>
      </c>
      <c r="B25" s="113">
        <v>0.63500000000000001</v>
      </c>
      <c r="C25" s="113">
        <v>0.4380281412180061</v>
      </c>
    </row>
    <row r="26" spans="1:3" x14ac:dyDescent="0.2">
      <c r="A26" s="111">
        <v>38</v>
      </c>
      <c r="B26" s="113">
        <v>0.64</v>
      </c>
      <c r="C26" s="113">
        <v>0.44986673962930357</v>
      </c>
    </row>
    <row r="27" spans="1:3" x14ac:dyDescent="0.2">
      <c r="A27" s="111">
        <v>39</v>
      </c>
      <c r="B27" s="113">
        <v>0.64500000000000002</v>
      </c>
      <c r="C27" s="113">
        <v>0.46170533804060099</v>
      </c>
    </row>
    <row r="28" spans="1:3" x14ac:dyDescent="0.2">
      <c r="A28" s="111">
        <v>40</v>
      </c>
      <c r="B28" s="113">
        <v>0.65</v>
      </c>
      <c r="C28" s="113">
        <v>0.47354393645189846</v>
      </c>
    </row>
    <row r="29" spans="1:3" x14ac:dyDescent="0.2">
      <c r="B29" s="114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"/>
  <sheetViews>
    <sheetView showGridLines="0" zoomScaleNormal="100" workbookViewId="0">
      <selection sqref="A1:F1"/>
    </sheetView>
  </sheetViews>
  <sheetFormatPr defaultRowHeight="12.75" x14ac:dyDescent="0.2"/>
  <cols>
    <col min="1" max="1" width="25.85546875" style="521" bestFit="1" customWidth="1"/>
    <col min="2" max="53" width="7.7109375" style="521" customWidth="1"/>
    <col min="54" max="16384" width="9.140625" style="521"/>
  </cols>
  <sheetData>
    <row r="1" spans="1:53" x14ac:dyDescent="0.2">
      <c r="A1" s="703" t="s">
        <v>705</v>
      </c>
      <c r="B1" s="703"/>
      <c r="C1" s="703"/>
      <c r="D1" s="703"/>
      <c r="E1" s="703"/>
      <c r="F1" s="703"/>
    </row>
    <row r="2" spans="1:53" s="525" customFormat="1" x14ac:dyDescent="0.2">
      <c r="A2" s="522"/>
      <c r="B2" s="523"/>
      <c r="C2" s="524">
        <v>2013</v>
      </c>
      <c r="D2" s="524">
        <v>2014</v>
      </c>
      <c r="E2" s="524">
        <v>2015</v>
      </c>
      <c r="F2" s="524">
        <v>2016</v>
      </c>
      <c r="G2" s="524">
        <v>2017</v>
      </c>
      <c r="H2" s="524">
        <v>2018</v>
      </c>
      <c r="I2" s="524">
        <v>2019</v>
      </c>
      <c r="J2" s="524">
        <v>2020</v>
      </c>
      <c r="K2" s="524">
        <v>2021</v>
      </c>
      <c r="L2" s="524">
        <v>2022</v>
      </c>
      <c r="M2" s="524">
        <v>2023</v>
      </c>
      <c r="N2" s="524">
        <v>2024</v>
      </c>
      <c r="O2" s="524">
        <v>2025</v>
      </c>
      <c r="P2" s="524">
        <v>2026</v>
      </c>
      <c r="Q2" s="524">
        <v>2027</v>
      </c>
      <c r="R2" s="524">
        <v>2028</v>
      </c>
      <c r="S2" s="524">
        <v>2029</v>
      </c>
      <c r="T2" s="524">
        <v>2030</v>
      </c>
      <c r="U2" s="524">
        <v>2031</v>
      </c>
      <c r="V2" s="524">
        <v>2032</v>
      </c>
      <c r="W2" s="524">
        <v>2033</v>
      </c>
      <c r="X2" s="524">
        <v>2034</v>
      </c>
      <c r="Y2" s="524">
        <v>2035</v>
      </c>
      <c r="Z2" s="524">
        <v>2036</v>
      </c>
      <c r="AA2" s="524">
        <v>2037</v>
      </c>
      <c r="AB2" s="524">
        <v>2038</v>
      </c>
      <c r="AC2" s="524">
        <v>2039</v>
      </c>
      <c r="AD2" s="524">
        <v>2040</v>
      </c>
      <c r="AE2" s="524">
        <v>2041</v>
      </c>
      <c r="AF2" s="524">
        <v>2042</v>
      </c>
      <c r="AG2" s="524">
        <v>2043</v>
      </c>
      <c r="AH2" s="524">
        <v>2044</v>
      </c>
      <c r="AI2" s="524">
        <v>2045</v>
      </c>
      <c r="AJ2" s="524">
        <v>2046</v>
      </c>
      <c r="AK2" s="524">
        <v>2047</v>
      </c>
      <c r="AL2" s="524">
        <v>2048</v>
      </c>
      <c r="AM2" s="524">
        <v>2049</v>
      </c>
      <c r="AN2" s="524">
        <v>2050</v>
      </c>
      <c r="AO2" s="524">
        <v>2051</v>
      </c>
      <c r="AP2" s="524">
        <v>2052</v>
      </c>
      <c r="AQ2" s="524">
        <v>2053</v>
      </c>
      <c r="AR2" s="524">
        <v>2054</v>
      </c>
      <c r="AS2" s="524">
        <v>2055</v>
      </c>
      <c r="AT2" s="524">
        <v>2056</v>
      </c>
      <c r="AU2" s="524">
        <v>2057</v>
      </c>
      <c r="AV2" s="524">
        <v>2058</v>
      </c>
      <c r="AW2" s="524">
        <v>2059</v>
      </c>
      <c r="AX2" s="524">
        <v>2060</v>
      </c>
      <c r="AY2" s="524">
        <v>2061</v>
      </c>
      <c r="AZ2" s="524">
        <v>2062</v>
      </c>
      <c r="BA2" s="524">
        <v>2063</v>
      </c>
    </row>
    <row r="3" spans="1:53" s="526" customFormat="1" x14ac:dyDescent="0.2">
      <c r="A3" s="526" t="s">
        <v>706</v>
      </c>
      <c r="C3" s="527">
        <v>5.2345702290444211E-2</v>
      </c>
      <c r="D3" s="527">
        <v>5.2650356942378358E-2</v>
      </c>
      <c r="E3" s="527">
        <v>5.2941645587163126E-2</v>
      </c>
      <c r="F3" s="527">
        <v>5.3249890464759191E-2</v>
      </c>
      <c r="G3" s="527">
        <v>5.3575549100830011E-2</v>
      </c>
      <c r="H3" s="527">
        <v>5.3893745597803751E-2</v>
      </c>
      <c r="I3" s="527">
        <v>5.4223493946023438E-2</v>
      </c>
      <c r="J3" s="527">
        <v>5.4541814041337636E-2</v>
      </c>
      <c r="K3" s="527">
        <v>5.4862262047738738E-2</v>
      </c>
      <c r="L3" s="527">
        <v>5.5202688576361347E-2</v>
      </c>
      <c r="M3" s="527">
        <v>5.5543141289237159E-2</v>
      </c>
      <c r="N3" s="527">
        <v>5.5845781171243641E-2</v>
      </c>
      <c r="O3" s="527">
        <v>5.6211630995509465E-2</v>
      </c>
      <c r="P3" s="527">
        <v>5.6522342125718987E-2</v>
      </c>
      <c r="Q3" s="527">
        <v>5.6879478376241362E-2</v>
      </c>
      <c r="R3" s="527">
        <v>5.7186504167079356E-2</v>
      </c>
      <c r="S3" s="527">
        <v>5.748179905069057E-2</v>
      </c>
      <c r="T3" s="527">
        <v>5.780135815917866E-2</v>
      </c>
      <c r="U3" s="527">
        <v>5.8084452002225416E-2</v>
      </c>
      <c r="V3" s="527">
        <v>5.8387990880901713E-2</v>
      </c>
      <c r="W3" s="527">
        <v>5.8649941998275043E-2</v>
      </c>
      <c r="X3" s="527">
        <v>5.8918996226977681E-2</v>
      </c>
      <c r="Y3" s="527">
        <v>5.9193704434311989E-2</v>
      </c>
      <c r="Z3" s="527">
        <v>5.9420905161397204E-2</v>
      </c>
      <c r="AA3" s="527">
        <v>5.9672827418629518E-2</v>
      </c>
      <c r="AB3" s="527">
        <v>5.9944703529197084E-2</v>
      </c>
      <c r="AC3" s="527">
        <v>6.0197279010315644E-2</v>
      </c>
      <c r="AD3" s="527">
        <v>6.0436856910397338E-2</v>
      </c>
      <c r="AE3" s="527">
        <v>6.0688087941230782E-2</v>
      </c>
      <c r="AF3" s="527">
        <v>6.0923313537243742E-2</v>
      </c>
      <c r="AG3" s="527">
        <v>6.1190003030176278E-2</v>
      </c>
      <c r="AH3" s="527">
        <v>6.1418817129931948E-2</v>
      </c>
      <c r="AI3" s="527">
        <v>6.168862593446197E-2</v>
      </c>
      <c r="AJ3" s="527">
        <v>6.188463821143652E-2</v>
      </c>
      <c r="AK3" s="527">
        <v>6.2084415666545094E-2</v>
      </c>
      <c r="AL3" s="527">
        <v>6.2332164935227377E-2</v>
      </c>
      <c r="AM3" s="527">
        <v>6.2553597783590612E-2</v>
      </c>
      <c r="AN3" s="527">
        <v>6.271959216552285E-2</v>
      </c>
      <c r="AO3" s="527">
        <v>6.2942995006050897E-2</v>
      </c>
      <c r="AP3" s="527">
        <v>6.3151075108065766E-2</v>
      </c>
      <c r="AQ3" s="527">
        <v>6.3307818658614387E-2</v>
      </c>
      <c r="AR3" s="527">
        <v>6.3480984123888071E-2</v>
      </c>
      <c r="AS3" s="527">
        <v>6.3626840514131131E-2</v>
      </c>
      <c r="AT3" s="527">
        <v>6.3755886796479755E-2</v>
      </c>
      <c r="AU3" s="527">
        <v>6.3828484421053655E-2</v>
      </c>
      <c r="AV3" s="527">
        <v>6.3910789349788485E-2</v>
      </c>
      <c r="AW3" s="527">
        <v>6.3981281116676572E-2</v>
      </c>
      <c r="AX3" s="527">
        <v>6.40072046909783E-2</v>
      </c>
      <c r="AY3" s="527">
        <v>6.4076867980514068E-2</v>
      </c>
      <c r="AZ3" s="527">
        <v>6.4051981976531086E-2</v>
      </c>
      <c r="BA3" s="527">
        <v>6.4039056696070365E-2</v>
      </c>
    </row>
    <row r="4" spans="1:53" x14ac:dyDescent="0.2">
      <c r="A4" s="521" t="s">
        <v>707</v>
      </c>
      <c r="C4" s="528">
        <v>5.2345702290444211E-2</v>
      </c>
      <c r="D4" s="528">
        <v>5.249231065225006E-2</v>
      </c>
      <c r="E4" s="528">
        <v>5.2814550335028368E-2</v>
      </c>
      <c r="F4" s="528">
        <v>5.3159556040913929E-2</v>
      </c>
      <c r="G4" s="528">
        <v>5.3485057622275158E-2</v>
      </c>
      <c r="H4" s="528">
        <v>5.3747703604408656E-2</v>
      </c>
      <c r="I4" s="528">
        <v>5.4043340075665719E-2</v>
      </c>
      <c r="J4" s="528">
        <v>5.4358989013033522E-2</v>
      </c>
      <c r="K4" s="528">
        <v>5.4730375901354794E-2</v>
      </c>
      <c r="L4" s="528">
        <v>5.508244023945149E-2</v>
      </c>
      <c r="M4" s="528">
        <v>5.5417849622170605E-2</v>
      </c>
      <c r="N4" s="528">
        <v>5.5773751151213351E-2</v>
      </c>
      <c r="O4" s="528">
        <v>5.6112441469131323E-2</v>
      </c>
      <c r="P4" s="528">
        <v>5.6485347920761625E-2</v>
      </c>
      <c r="Q4" s="528">
        <v>5.6793810638617617E-2</v>
      </c>
      <c r="R4" s="528">
        <v>5.7103442709225689E-2</v>
      </c>
      <c r="S4" s="528">
        <v>5.7392061788382236E-2</v>
      </c>
      <c r="T4" s="528">
        <v>5.7606541848986968E-2</v>
      </c>
      <c r="U4" s="528">
        <v>5.775100393900183E-2</v>
      </c>
      <c r="V4" s="528">
        <v>5.7850931065183867E-2</v>
      </c>
      <c r="W4" s="528">
        <v>5.8030704437005982E-2</v>
      </c>
      <c r="X4" s="528">
        <v>5.8183954667046241E-2</v>
      </c>
      <c r="Y4" s="528">
        <v>5.8307694480862649E-2</v>
      </c>
      <c r="Z4" s="528">
        <v>5.8355888361141965E-2</v>
      </c>
      <c r="AA4" s="528">
        <v>5.8413431145493418E-2</v>
      </c>
      <c r="AB4" s="528">
        <v>5.8481798611957743E-2</v>
      </c>
      <c r="AC4" s="528">
        <v>5.8572354309433534E-2</v>
      </c>
      <c r="AD4" s="528">
        <v>5.8663679266163449E-2</v>
      </c>
      <c r="AE4" s="528">
        <v>5.878011554733284E-2</v>
      </c>
      <c r="AF4" s="528">
        <v>5.8990241360178254E-2</v>
      </c>
      <c r="AG4" s="528">
        <v>5.9211875208185931E-2</v>
      </c>
      <c r="AH4" s="528">
        <v>5.9372197820704929E-2</v>
      </c>
      <c r="AI4" s="528">
        <v>5.9503567542270402E-2</v>
      </c>
      <c r="AJ4" s="528">
        <v>5.9647406423650344E-2</v>
      </c>
      <c r="AK4" s="528">
        <v>5.9836195384454283E-2</v>
      </c>
      <c r="AL4" s="528">
        <v>6.0057790362186003E-2</v>
      </c>
      <c r="AM4" s="528">
        <v>6.0376429824873172E-2</v>
      </c>
      <c r="AN4" s="528">
        <v>6.0706368509929179E-2</v>
      </c>
      <c r="AO4" s="528">
        <v>6.102849064463705E-2</v>
      </c>
      <c r="AP4" s="528">
        <v>6.1345385134059481E-2</v>
      </c>
      <c r="AQ4" s="528">
        <v>6.1715467907089018E-2</v>
      </c>
      <c r="AR4" s="528">
        <v>6.2096929046019815E-2</v>
      </c>
      <c r="AS4" s="528">
        <v>6.2459798978801877E-2</v>
      </c>
      <c r="AT4" s="528">
        <v>6.2786985478948634E-2</v>
      </c>
      <c r="AU4" s="528">
        <v>6.306998681768039E-2</v>
      </c>
      <c r="AV4" s="528">
        <v>6.3362528363557657E-2</v>
      </c>
      <c r="AW4" s="528">
        <v>6.3548645059527689E-2</v>
      </c>
      <c r="AX4" s="528">
        <v>6.3596211072595679E-2</v>
      </c>
      <c r="AY4" s="528">
        <v>6.3571446059762754E-2</v>
      </c>
      <c r="AZ4" s="528">
        <v>6.358151776682662E-2</v>
      </c>
      <c r="BA4" s="528">
        <v>6.3585018699679349E-2</v>
      </c>
    </row>
    <row r="5" spans="1:53" x14ac:dyDescent="0.2">
      <c r="A5" s="521" t="s">
        <v>708</v>
      </c>
      <c r="C5" s="528">
        <v>5.2345702290444211E-2</v>
      </c>
      <c r="D5" s="528">
        <v>5.2603064108199149E-2</v>
      </c>
      <c r="E5" s="528">
        <v>5.3063299489480263E-2</v>
      </c>
      <c r="F5" s="528">
        <v>5.3555815711851903E-2</v>
      </c>
      <c r="G5" s="528">
        <v>5.4038233623935998E-2</v>
      </c>
      <c r="H5" s="528">
        <v>5.444456279268025E-2</v>
      </c>
      <c r="I5" s="528">
        <v>5.4880348009759224E-2</v>
      </c>
      <c r="J5" s="528">
        <v>5.5332074854199366E-2</v>
      </c>
      <c r="K5" s="528">
        <v>5.58331630073459E-2</v>
      </c>
      <c r="L5" s="528">
        <v>5.6309204754034538E-2</v>
      </c>
      <c r="M5" s="528">
        <v>5.6764015028678706E-2</v>
      </c>
      <c r="N5" s="528">
        <v>5.7236375008052703E-2</v>
      </c>
      <c r="O5" s="528">
        <v>5.7687683015993863E-2</v>
      </c>
      <c r="P5" s="528">
        <v>5.8169541965861271E-2</v>
      </c>
      <c r="Q5" s="528">
        <v>5.8577971246521775E-2</v>
      </c>
      <c r="R5" s="528">
        <v>5.8979642404632777E-2</v>
      </c>
      <c r="S5" s="528">
        <v>5.9352331081452436E-2</v>
      </c>
      <c r="T5" s="528">
        <v>5.9640149336615454E-2</v>
      </c>
      <c r="U5" s="528">
        <v>5.9848412215027555E-2</v>
      </c>
      <c r="V5" s="528">
        <v>6.0007348931973285E-2</v>
      </c>
      <c r="W5" s="528">
        <v>6.0246043766966975E-2</v>
      </c>
      <c r="X5" s="528">
        <v>6.0454197636159217E-2</v>
      </c>
      <c r="Y5" s="528">
        <v>6.0628315993357974E-2</v>
      </c>
      <c r="Z5" s="528">
        <v>6.0720440309743537E-2</v>
      </c>
      <c r="AA5" s="528">
        <v>6.0819246605259128E-2</v>
      </c>
      <c r="AB5" s="528">
        <v>6.092679783649161E-2</v>
      </c>
      <c r="AC5" s="528">
        <v>6.1055079049865103E-2</v>
      </c>
      <c r="AD5" s="528">
        <v>6.1181897263157155E-2</v>
      </c>
      <c r="AE5" s="528">
        <v>6.1332032627700608E-2</v>
      </c>
      <c r="AF5" s="528">
        <v>6.1577472339015733E-2</v>
      </c>
      <c r="AG5" s="528">
        <v>6.1832733141100597E-2</v>
      </c>
      <c r="AH5" s="528">
        <v>6.2021814515389496E-2</v>
      </c>
      <c r="AI5" s="528">
        <v>6.2178669475747461E-2</v>
      </c>
      <c r="AJ5" s="528">
        <v>6.234659809510569E-2</v>
      </c>
      <c r="AK5" s="528">
        <v>6.2559792155090679E-2</v>
      </c>
      <c r="AL5" s="528">
        <v>6.2805810777659996E-2</v>
      </c>
      <c r="AM5" s="528">
        <v>6.3152083138814111E-2</v>
      </c>
      <c r="AN5" s="528">
        <v>6.3508980268154408E-2</v>
      </c>
      <c r="AO5" s="528">
        <v>6.3856535029188477E-2</v>
      </c>
      <c r="AP5" s="528">
        <v>6.4197486486556946E-2</v>
      </c>
      <c r="AQ5" s="528">
        <v>6.4593013671004923E-2</v>
      </c>
      <c r="AR5" s="528">
        <v>6.4999461416403753E-2</v>
      </c>
      <c r="AS5" s="528">
        <v>6.5385409133117495E-2</v>
      </c>
      <c r="AT5" s="528">
        <v>6.573291681331811E-2</v>
      </c>
      <c r="AU5" s="528">
        <v>6.6033029966497986E-2</v>
      </c>
      <c r="AV5" s="528">
        <v>6.6341934751515647E-2</v>
      </c>
      <c r="AW5" s="528">
        <v>6.6538136607480952E-2</v>
      </c>
      <c r="AX5" s="528">
        <v>6.6587940248021629E-2</v>
      </c>
      <c r="AY5" s="528">
        <v>6.6562010225352838E-2</v>
      </c>
      <c r="AZ5" s="528">
        <v>6.6572555731395644E-2</v>
      </c>
      <c r="BA5" s="528">
        <v>6.6576221357125195E-2</v>
      </c>
    </row>
    <row r="6" spans="1:53" x14ac:dyDescent="0.2">
      <c r="A6" s="521" t="s">
        <v>709</v>
      </c>
      <c r="C6" s="528">
        <v>5.2345702290444211E-2</v>
      </c>
      <c r="D6" s="528">
        <v>5.282457102009739E-2</v>
      </c>
      <c r="E6" s="528">
        <v>5.3562532473000378E-2</v>
      </c>
      <c r="F6" s="528">
        <v>5.4354198645792363E-2</v>
      </c>
      <c r="G6" s="528">
        <v>5.5157394297968274E-2</v>
      </c>
      <c r="H6" s="528">
        <v>5.5859911227937251E-2</v>
      </c>
      <c r="I6" s="528">
        <v>5.6586743958044472E-2</v>
      </c>
      <c r="J6" s="528">
        <v>5.7323052946792026E-2</v>
      </c>
      <c r="K6" s="528">
        <v>5.8097132963800834E-2</v>
      </c>
      <c r="L6" s="528">
        <v>5.8835723641635453E-2</v>
      </c>
      <c r="M6" s="528">
        <v>5.9544846715040838E-2</v>
      </c>
      <c r="N6" s="528">
        <v>6.0266537050429919E-2</v>
      </c>
      <c r="O6" s="528">
        <v>6.096019322938051E-2</v>
      </c>
      <c r="P6" s="528">
        <v>6.1677528535087803E-2</v>
      </c>
      <c r="Q6" s="528">
        <v>6.2303075144351662E-2</v>
      </c>
      <c r="R6" s="528">
        <v>6.2905382463264201E-2</v>
      </c>
      <c r="S6" s="528">
        <v>6.3461980132545989E-2</v>
      </c>
      <c r="T6" s="528">
        <v>6.3910893924023784E-2</v>
      </c>
      <c r="U6" s="528">
        <v>6.4259879265890316E-2</v>
      </c>
      <c r="V6" s="528">
        <v>6.4549456422829415E-2</v>
      </c>
      <c r="W6" s="528">
        <v>6.4918564718816199E-2</v>
      </c>
      <c r="X6" s="528">
        <v>6.5248577852662151E-2</v>
      </c>
      <c r="Y6" s="528">
        <v>6.5534830517006967E-2</v>
      </c>
      <c r="Z6" s="528">
        <v>6.5725234859418918E-2</v>
      </c>
      <c r="AA6" s="528">
        <v>6.5916466744800048E-2</v>
      </c>
      <c r="AB6" s="528">
        <v>6.6111863689500727E-2</v>
      </c>
      <c r="AC6" s="528">
        <v>6.6324717929625174E-2</v>
      </c>
      <c r="AD6" s="528">
        <v>6.65311848496489E-2</v>
      </c>
      <c r="AE6" s="528">
        <v>6.6756867507758208E-2</v>
      </c>
      <c r="AF6" s="528">
        <v>6.7081032421646869E-2</v>
      </c>
      <c r="AG6" s="528">
        <v>6.7411193583967646E-2</v>
      </c>
      <c r="AH6" s="528">
        <v>6.7664567334263209E-2</v>
      </c>
      <c r="AI6" s="528">
        <v>6.7878508652022787E-2</v>
      </c>
      <c r="AJ6" s="528">
        <v>6.8100308407426521E-2</v>
      </c>
      <c r="AK6" s="528">
        <v>6.8367828802533004E-2</v>
      </c>
      <c r="AL6" s="528">
        <v>6.8668024229635388E-2</v>
      </c>
      <c r="AM6" s="528">
        <v>6.9075160225315804E-2</v>
      </c>
      <c r="AN6" s="528">
        <v>6.9491323329708893E-2</v>
      </c>
      <c r="AO6" s="528">
        <v>6.989472895407603E-2</v>
      </c>
      <c r="AP6" s="528">
        <v>7.02884371127597E-2</v>
      </c>
      <c r="AQ6" s="528">
        <v>7.0739531200025366E-2</v>
      </c>
      <c r="AR6" s="528">
        <v>7.120042712382374E-2</v>
      </c>
      <c r="AS6" s="528">
        <v>7.1636594453285574E-2</v>
      </c>
      <c r="AT6" s="528">
        <v>7.2028272525138826E-2</v>
      </c>
      <c r="AU6" s="528">
        <v>7.2365529417231733E-2</v>
      </c>
      <c r="AV6" s="528">
        <v>7.2709799413908136E-2</v>
      </c>
      <c r="AW6" s="528">
        <v>7.2927757146139818E-2</v>
      </c>
      <c r="AX6" s="528">
        <v>7.298234340279694E-2</v>
      </c>
      <c r="AY6" s="528">
        <v>7.2953923334361043E-2</v>
      </c>
      <c r="AZ6" s="528">
        <v>7.296548151952946E-2</v>
      </c>
      <c r="BA6" s="528">
        <v>7.2969499153274928E-2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1"/>
  <sheetViews>
    <sheetView showGridLines="0" zoomScaleNormal="100" workbookViewId="0">
      <selection sqref="A1:G1"/>
    </sheetView>
  </sheetViews>
  <sheetFormatPr defaultRowHeight="15" x14ac:dyDescent="0.25"/>
  <cols>
    <col min="1" max="1" width="17.7109375" bestFit="1" customWidth="1"/>
    <col min="103" max="167" width="9.140625" style="36"/>
  </cols>
  <sheetData>
    <row r="1" spans="1:167" x14ac:dyDescent="0.25">
      <c r="A1" s="704" t="s">
        <v>771</v>
      </c>
      <c r="B1" s="704"/>
      <c r="C1" s="704"/>
      <c r="D1" s="704"/>
      <c r="E1" s="704"/>
      <c r="F1" s="704"/>
      <c r="G1" s="704"/>
    </row>
    <row r="2" spans="1:167" s="362" customFormat="1" ht="12.75" x14ac:dyDescent="0.2">
      <c r="A2" s="362" t="s">
        <v>766</v>
      </c>
      <c r="B2" s="362">
        <v>0</v>
      </c>
      <c r="C2" s="362">
        <v>1</v>
      </c>
      <c r="D2" s="362">
        <v>2</v>
      </c>
      <c r="E2" s="362">
        <v>3</v>
      </c>
      <c r="F2" s="362">
        <v>4</v>
      </c>
      <c r="G2" s="362">
        <v>5</v>
      </c>
      <c r="H2" s="362">
        <v>6</v>
      </c>
      <c r="I2" s="362">
        <v>7</v>
      </c>
      <c r="J2" s="362">
        <v>8</v>
      </c>
      <c r="K2" s="362">
        <v>9</v>
      </c>
      <c r="L2" s="362">
        <v>10</v>
      </c>
      <c r="M2" s="362">
        <v>11</v>
      </c>
      <c r="N2" s="362">
        <v>12</v>
      </c>
      <c r="O2" s="362">
        <v>13</v>
      </c>
      <c r="P2" s="362">
        <v>14</v>
      </c>
      <c r="Q2" s="362">
        <v>15</v>
      </c>
      <c r="R2" s="362">
        <v>16</v>
      </c>
      <c r="S2" s="362">
        <v>17</v>
      </c>
      <c r="T2" s="362">
        <v>18</v>
      </c>
      <c r="U2" s="362">
        <v>19</v>
      </c>
      <c r="V2" s="362">
        <v>20</v>
      </c>
      <c r="W2" s="362">
        <v>21</v>
      </c>
      <c r="X2" s="362">
        <v>22</v>
      </c>
      <c r="Y2" s="362">
        <v>23</v>
      </c>
      <c r="Z2" s="362">
        <v>24</v>
      </c>
      <c r="AA2" s="362">
        <v>25</v>
      </c>
      <c r="AB2" s="362">
        <v>26</v>
      </c>
      <c r="AC2" s="362">
        <v>27</v>
      </c>
      <c r="AD2" s="362">
        <v>28</v>
      </c>
      <c r="AE2" s="362">
        <v>29</v>
      </c>
      <c r="AF2" s="362">
        <v>30</v>
      </c>
      <c r="AG2" s="362">
        <v>31</v>
      </c>
      <c r="AH2" s="362">
        <v>32</v>
      </c>
      <c r="AI2" s="362">
        <v>33</v>
      </c>
      <c r="AJ2" s="362">
        <v>34</v>
      </c>
      <c r="AK2" s="362">
        <v>35</v>
      </c>
      <c r="AL2" s="362">
        <v>36</v>
      </c>
      <c r="AM2" s="362">
        <v>37</v>
      </c>
      <c r="AN2" s="362">
        <v>38</v>
      </c>
      <c r="AO2" s="362">
        <v>39</v>
      </c>
      <c r="AP2" s="362">
        <v>40</v>
      </c>
      <c r="AQ2" s="362">
        <v>41</v>
      </c>
      <c r="AR2" s="362">
        <v>42</v>
      </c>
      <c r="AS2" s="362">
        <v>43</v>
      </c>
      <c r="AT2" s="362">
        <v>44</v>
      </c>
      <c r="AU2" s="362">
        <v>45</v>
      </c>
      <c r="AV2" s="362">
        <v>46</v>
      </c>
      <c r="AW2" s="362">
        <v>47</v>
      </c>
      <c r="AX2" s="362">
        <v>48</v>
      </c>
      <c r="AY2" s="362">
        <v>49</v>
      </c>
      <c r="AZ2" s="362">
        <v>50</v>
      </c>
      <c r="BA2" s="362">
        <v>51</v>
      </c>
      <c r="BB2" s="362">
        <v>52</v>
      </c>
      <c r="BC2" s="362">
        <v>53</v>
      </c>
      <c r="BD2" s="362">
        <v>54</v>
      </c>
      <c r="BE2" s="362">
        <v>55</v>
      </c>
      <c r="BF2" s="362">
        <v>56</v>
      </c>
      <c r="BG2" s="362">
        <v>57</v>
      </c>
      <c r="BH2" s="362">
        <v>58</v>
      </c>
      <c r="BI2" s="362">
        <v>59</v>
      </c>
      <c r="BJ2" s="362">
        <v>60</v>
      </c>
      <c r="BK2" s="362">
        <v>61</v>
      </c>
      <c r="BL2" s="362">
        <v>62</v>
      </c>
      <c r="BM2" s="362">
        <v>63</v>
      </c>
      <c r="BN2" s="362">
        <v>64</v>
      </c>
      <c r="BO2" s="362">
        <v>65</v>
      </c>
      <c r="BP2" s="362">
        <v>66</v>
      </c>
      <c r="BQ2" s="362">
        <v>67</v>
      </c>
      <c r="BR2" s="362">
        <v>68</v>
      </c>
      <c r="BS2" s="362">
        <v>69</v>
      </c>
      <c r="BT2" s="362">
        <v>70</v>
      </c>
      <c r="BU2" s="362">
        <v>71</v>
      </c>
      <c r="BV2" s="362">
        <v>72</v>
      </c>
      <c r="BW2" s="362">
        <v>73</v>
      </c>
      <c r="BX2" s="362">
        <v>74</v>
      </c>
      <c r="BY2" s="362">
        <v>75</v>
      </c>
      <c r="BZ2" s="362">
        <v>76</v>
      </c>
      <c r="CA2" s="362">
        <v>77</v>
      </c>
      <c r="CB2" s="362">
        <v>78</v>
      </c>
      <c r="CC2" s="362">
        <v>79</v>
      </c>
      <c r="CD2" s="362">
        <v>80</v>
      </c>
      <c r="CE2" s="362">
        <v>81</v>
      </c>
      <c r="CF2" s="362">
        <v>82</v>
      </c>
      <c r="CG2" s="362">
        <v>83</v>
      </c>
      <c r="CH2" s="362">
        <v>84</v>
      </c>
      <c r="CI2" s="362">
        <v>85</v>
      </c>
      <c r="CJ2" s="362">
        <v>86</v>
      </c>
      <c r="CK2" s="362">
        <v>87</v>
      </c>
      <c r="CL2" s="362">
        <v>88</v>
      </c>
      <c r="CM2" s="362">
        <v>89</v>
      </c>
      <c r="CN2" s="362">
        <v>90</v>
      </c>
      <c r="CO2" s="362">
        <v>91</v>
      </c>
      <c r="CP2" s="362">
        <v>92</v>
      </c>
      <c r="CQ2" s="362">
        <v>93</v>
      </c>
      <c r="CR2" s="362">
        <v>94</v>
      </c>
      <c r="CS2" s="362">
        <v>95</v>
      </c>
      <c r="CT2" s="362">
        <v>96</v>
      </c>
      <c r="CU2" s="362">
        <v>97</v>
      </c>
      <c r="CV2" s="362">
        <v>98</v>
      </c>
      <c r="CW2" s="362">
        <v>99</v>
      </c>
      <c r="CX2" s="362">
        <v>100</v>
      </c>
      <c r="CY2" s="586"/>
      <c r="CZ2" s="586"/>
      <c r="DA2" s="586"/>
      <c r="DB2" s="586"/>
      <c r="DC2" s="586"/>
      <c r="DD2" s="586"/>
      <c r="DE2" s="586"/>
      <c r="DF2" s="586"/>
      <c r="DG2" s="586"/>
      <c r="DH2" s="586"/>
      <c r="DI2" s="586"/>
      <c r="DJ2" s="586"/>
      <c r="DK2" s="586"/>
      <c r="DL2" s="586"/>
      <c r="DM2" s="586"/>
      <c r="DN2" s="586"/>
      <c r="DO2" s="586"/>
      <c r="DP2" s="586"/>
      <c r="DQ2" s="586"/>
      <c r="DR2" s="586"/>
      <c r="DS2" s="586"/>
      <c r="DT2" s="586"/>
      <c r="DU2" s="586"/>
      <c r="DV2" s="586"/>
      <c r="DW2" s="586"/>
      <c r="DX2" s="586"/>
      <c r="DY2" s="586"/>
      <c r="DZ2" s="586"/>
      <c r="EA2" s="586"/>
      <c r="EB2" s="586"/>
      <c r="EC2" s="586"/>
      <c r="ED2" s="586"/>
      <c r="EE2" s="586"/>
      <c r="EF2" s="586"/>
      <c r="EG2" s="586"/>
      <c r="EH2" s="586"/>
      <c r="EI2" s="586"/>
      <c r="EJ2" s="586"/>
      <c r="EK2" s="586"/>
      <c r="EL2" s="586"/>
      <c r="EM2" s="586"/>
      <c r="EN2" s="586"/>
      <c r="EO2" s="586"/>
      <c r="EP2" s="586"/>
      <c r="EQ2" s="586"/>
      <c r="ER2" s="586"/>
      <c r="ES2" s="586"/>
      <c r="ET2" s="586"/>
      <c r="EU2" s="586"/>
      <c r="EV2" s="586"/>
      <c r="EW2" s="586"/>
      <c r="EX2" s="586"/>
      <c r="EY2" s="586"/>
      <c r="EZ2" s="586"/>
      <c r="FA2" s="586"/>
      <c r="FB2" s="586"/>
      <c r="FC2" s="586"/>
      <c r="FD2" s="586"/>
      <c r="FE2" s="586"/>
      <c r="FF2" s="586"/>
      <c r="FG2" s="586"/>
      <c r="FH2" s="586"/>
      <c r="FI2" s="586"/>
      <c r="FJ2" s="586"/>
      <c r="FK2" s="586"/>
    </row>
    <row r="3" spans="1:167" s="2" customFormat="1" ht="12.75" x14ac:dyDescent="0.2">
      <c r="A3" s="2" t="s">
        <v>767</v>
      </c>
      <c r="B3" s="585">
        <v>1294.06176268381</v>
      </c>
      <c r="C3" s="585">
        <v>759.60748216998297</v>
      </c>
      <c r="D3" s="585">
        <v>359.489776006515</v>
      </c>
      <c r="E3" s="585">
        <v>352.41135432128101</v>
      </c>
      <c r="F3" s="585">
        <v>357.16480794172401</v>
      </c>
      <c r="G3" s="585">
        <v>381.68187630169399</v>
      </c>
      <c r="H3" s="585">
        <v>363.60489393380499</v>
      </c>
      <c r="I3" s="585">
        <v>314.55217237058997</v>
      </c>
      <c r="J3" s="585">
        <v>297.411726256816</v>
      </c>
      <c r="K3" s="585">
        <v>292.43580482551903</v>
      </c>
      <c r="L3" s="585">
        <v>302.89005297333802</v>
      </c>
      <c r="M3" s="585">
        <v>321.39143033916298</v>
      </c>
      <c r="N3" s="585">
        <v>311.54540349207502</v>
      </c>
      <c r="O3" s="585">
        <v>343.80623558153599</v>
      </c>
      <c r="P3" s="585">
        <v>346.90990476444199</v>
      </c>
      <c r="Q3" s="585">
        <v>359.94601209504702</v>
      </c>
      <c r="R3" s="585">
        <v>351.17313033243403</v>
      </c>
      <c r="S3" s="585">
        <v>394.47086602126802</v>
      </c>
      <c r="T3" s="585">
        <v>342.98135660829399</v>
      </c>
      <c r="U3" s="585">
        <v>300.42550084716498</v>
      </c>
      <c r="V3" s="585">
        <v>276.61092996448298</v>
      </c>
      <c r="W3" s="585">
        <v>307.992735266963</v>
      </c>
      <c r="X3" s="585">
        <v>303.19082173433702</v>
      </c>
      <c r="Y3" s="585">
        <v>303.723814793364</v>
      </c>
      <c r="Z3" s="585">
        <v>320.14601649354398</v>
      </c>
      <c r="AA3" s="585">
        <v>332.23933082476401</v>
      </c>
      <c r="AB3" s="585">
        <v>351.05078423728202</v>
      </c>
      <c r="AC3" s="585">
        <v>376.90567333931301</v>
      </c>
      <c r="AD3" s="585">
        <v>379.025331155392</v>
      </c>
      <c r="AE3" s="585">
        <v>398.62438692623101</v>
      </c>
      <c r="AF3" s="585">
        <v>408.36575379184802</v>
      </c>
      <c r="AG3" s="585">
        <v>411.951486946751</v>
      </c>
      <c r="AH3" s="585">
        <v>406.64676999584998</v>
      </c>
      <c r="AI3" s="585">
        <v>402.61412168395998</v>
      </c>
      <c r="AJ3" s="585">
        <v>402.70755198757701</v>
      </c>
      <c r="AK3" s="585">
        <v>410.97807319452698</v>
      </c>
      <c r="AL3" s="585">
        <v>406.59669221493402</v>
      </c>
      <c r="AM3" s="585">
        <v>413.73607772070301</v>
      </c>
      <c r="AN3" s="585">
        <v>421.81133814968501</v>
      </c>
      <c r="AO3" s="585">
        <v>426.50635439112301</v>
      </c>
      <c r="AP3" s="585">
        <v>436.80811089736198</v>
      </c>
      <c r="AQ3" s="585">
        <v>440.19456754678299</v>
      </c>
      <c r="AR3" s="585">
        <v>455.95800651733998</v>
      </c>
      <c r="AS3" s="585">
        <v>474.06575469342198</v>
      </c>
      <c r="AT3" s="585">
        <v>516.39030613345199</v>
      </c>
      <c r="AU3" s="585">
        <v>530.04101324464</v>
      </c>
      <c r="AV3" s="585">
        <v>535.79591479761098</v>
      </c>
      <c r="AW3" s="585">
        <v>570.12628854806701</v>
      </c>
      <c r="AX3" s="585">
        <v>605.09696228859104</v>
      </c>
      <c r="AY3" s="585">
        <v>627.22933990150705</v>
      </c>
      <c r="AZ3" s="585">
        <v>674.25657084471698</v>
      </c>
      <c r="BA3" s="585">
        <v>717.19143815426503</v>
      </c>
      <c r="BB3" s="585">
        <v>801.31403871179896</v>
      </c>
      <c r="BC3" s="585">
        <v>811.35946359296304</v>
      </c>
      <c r="BD3" s="585">
        <v>886.29944726474105</v>
      </c>
      <c r="BE3" s="585">
        <v>916.15232596636201</v>
      </c>
      <c r="BF3" s="585">
        <v>946.26359923125995</v>
      </c>
      <c r="BG3" s="585">
        <v>995.78025315081197</v>
      </c>
      <c r="BH3" s="585">
        <v>1013.1224279386601</v>
      </c>
      <c r="BI3" s="585">
        <v>1074.95316080047</v>
      </c>
      <c r="BJ3" s="585">
        <v>1134.3244088875899</v>
      </c>
      <c r="BK3" s="585">
        <v>1163.65348532233</v>
      </c>
      <c r="BL3" s="585">
        <v>1215.8754206297101</v>
      </c>
      <c r="BM3" s="585">
        <v>1299.75019332136</v>
      </c>
      <c r="BN3" s="585">
        <v>1351.71362594883</v>
      </c>
      <c r="BO3" s="585">
        <v>1407.06874575697</v>
      </c>
      <c r="BP3" s="585">
        <v>1513.4170077101201</v>
      </c>
      <c r="BQ3" s="585">
        <v>1539.2960709817301</v>
      </c>
      <c r="BR3" s="585">
        <v>1550.7682404171501</v>
      </c>
      <c r="BS3" s="585">
        <v>1665.89332554517</v>
      </c>
      <c r="BT3" s="585">
        <v>1592.84216956043</v>
      </c>
      <c r="BU3" s="585">
        <v>1676.3188279436499</v>
      </c>
      <c r="BV3" s="585">
        <v>1754.5359472641501</v>
      </c>
      <c r="BW3" s="585">
        <v>1776.0474015448599</v>
      </c>
      <c r="BX3" s="585">
        <v>1803.35276350202</v>
      </c>
      <c r="BY3" s="585">
        <v>1828.7837750956301</v>
      </c>
      <c r="BZ3" s="585">
        <v>1837.136836488</v>
      </c>
      <c r="CA3" s="585">
        <v>1896.1613054961799</v>
      </c>
      <c r="CB3" s="585">
        <v>1853.5275636812601</v>
      </c>
      <c r="CC3" s="585">
        <v>1884.9736366142399</v>
      </c>
      <c r="CD3" s="585">
        <v>1770.5270265558499</v>
      </c>
      <c r="CE3" s="585">
        <v>1814.0615956445799</v>
      </c>
      <c r="CF3" s="585">
        <v>1787.41204616303</v>
      </c>
      <c r="CG3" s="585">
        <v>1743.44819658914</v>
      </c>
      <c r="CH3" s="585">
        <v>1719.87555854422</v>
      </c>
      <c r="CI3" s="585">
        <v>1707.15040446685</v>
      </c>
      <c r="CJ3" s="585">
        <v>1667.9834347385499</v>
      </c>
      <c r="CK3" s="585">
        <v>1649.9531620330799</v>
      </c>
      <c r="CL3" s="585">
        <v>1636.3090658643</v>
      </c>
      <c r="CM3" s="585">
        <v>1538.1379309592601</v>
      </c>
      <c r="CN3" s="585">
        <v>1535.3999695176899</v>
      </c>
      <c r="CO3" s="585">
        <v>1418.1042524614099</v>
      </c>
      <c r="CP3" s="585">
        <v>1260.65677065502</v>
      </c>
      <c r="CQ3" s="585">
        <v>1202.3181330564</v>
      </c>
      <c r="CR3" s="585">
        <v>984.41145085599805</v>
      </c>
      <c r="CS3" s="585">
        <v>923.30509324237903</v>
      </c>
      <c r="CT3" s="585">
        <v>991.40315470325595</v>
      </c>
      <c r="CU3" s="585">
        <v>773.68622506008501</v>
      </c>
      <c r="CV3" s="585">
        <v>519.44069510288705</v>
      </c>
      <c r="CW3" s="585">
        <v>547.56517637167894</v>
      </c>
      <c r="CX3" s="585">
        <v>501.683262339512</v>
      </c>
      <c r="CY3" s="587"/>
      <c r="CZ3" s="587"/>
      <c r="DA3" s="587"/>
      <c r="DB3" s="587"/>
      <c r="DC3" s="587"/>
      <c r="DD3" s="587"/>
      <c r="DE3" s="587"/>
      <c r="DF3" s="587"/>
      <c r="DG3" s="587"/>
      <c r="DH3" s="587"/>
      <c r="DI3" s="587"/>
      <c r="DJ3" s="587"/>
      <c r="DK3" s="587"/>
      <c r="DL3" s="587"/>
      <c r="DM3" s="587"/>
      <c r="DN3" s="587"/>
      <c r="DO3" s="587"/>
      <c r="DP3" s="587"/>
      <c r="DQ3" s="587"/>
      <c r="DR3" s="587"/>
      <c r="DS3" s="587"/>
      <c r="DT3" s="587"/>
      <c r="DU3" s="587"/>
      <c r="DV3" s="587"/>
      <c r="DW3" s="587"/>
      <c r="DX3" s="587"/>
      <c r="DY3" s="587"/>
      <c r="DZ3" s="587"/>
      <c r="EA3" s="587"/>
      <c r="EB3" s="587"/>
      <c r="EC3" s="587"/>
      <c r="ED3" s="587"/>
      <c r="EE3" s="587"/>
      <c r="EF3" s="587"/>
      <c r="EG3" s="587"/>
      <c r="EH3" s="587"/>
      <c r="EI3" s="587"/>
      <c r="EJ3" s="587"/>
      <c r="EK3" s="587"/>
      <c r="EL3" s="587"/>
      <c r="EM3" s="587"/>
      <c r="EN3" s="587"/>
      <c r="EO3" s="587"/>
      <c r="EP3" s="587"/>
      <c r="EQ3" s="587"/>
      <c r="ER3" s="587"/>
      <c r="ES3" s="587"/>
      <c r="ET3" s="587"/>
      <c r="EU3" s="587"/>
      <c r="EV3" s="587"/>
      <c r="EW3" s="587"/>
      <c r="EX3" s="587"/>
      <c r="EY3" s="587"/>
      <c r="EZ3" s="587"/>
      <c r="FA3" s="587"/>
      <c r="FB3" s="587"/>
      <c r="FC3" s="587"/>
      <c r="FD3" s="587"/>
      <c r="FE3" s="587"/>
      <c r="FF3" s="587"/>
      <c r="FG3" s="587"/>
      <c r="FH3" s="587"/>
      <c r="FI3" s="587"/>
      <c r="FJ3" s="587"/>
      <c r="FK3" s="587"/>
    </row>
    <row r="4" spans="1:167" s="2" customFormat="1" ht="12.75" x14ac:dyDescent="0.2">
      <c r="A4" s="2" t="s">
        <v>768</v>
      </c>
      <c r="B4" s="585">
        <v>1304.75956506081</v>
      </c>
      <c r="C4" s="585">
        <v>2006.6656179668701</v>
      </c>
      <c r="D4" s="585">
        <v>812.57509728867603</v>
      </c>
      <c r="E4" s="585">
        <v>542.87682777789405</v>
      </c>
      <c r="F4" s="585">
        <v>1403.3813255202399</v>
      </c>
      <c r="G4" s="585">
        <v>785.15211168831104</v>
      </c>
      <c r="H4" s="585">
        <v>2011.8965525004501</v>
      </c>
      <c r="I4" s="585">
        <v>463.42195356506198</v>
      </c>
      <c r="J4" s="585">
        <v>1012.56401017019</v>
      </c>
      <c r="K4" s="585">
        <v>821.478197752602</v>
      </c>
      <c r="L4" s="585">
        <v>1650.5038819451199</v>
      </c>
      <c r="M4" s="585">
        <v>1546.4447117253701</v>
      </c>
      <c r="N4" s="585">
        <v>564.85781040892198</v>
      </c>
      <c r="O4" s="585">
        <v>726.54236660482502</v>
      </c>
      <c r="P4" s="585">
        <v>1218.7943896797599</v>
      </c>
      <c r="Q4" s="585">
        <v>1697.0143082515399</v>
      </c>
      <c r="R4" s="585">
        <v>1911.5147942154499</v>
      </c>
      <c r="S4" s="585">
        <v>2210.38493409184</v>
      </c>
      <c r="T4" s="585">
        <v>462.00115715102498</v>
      </c>
      <c r="U4" s="585">
        <v>367.63021536039702</v>
      </c>
      <c r="V4" s="585">
        <v>398.46635067055598</v>
      </c>
      <c r="W4" s="585">
        <v>585.90506708351302</v>
      </c>
      <c r="X4" s="585">
        <v>437.71533152946802</v>
      </c>
      <c r="Y4" s="585">
        <v>356.577805903583</v>
      </c>
      <c r="Z4" s="585">
        <v>424.52248537951601</v>
      </c>
      <c r="AA4" s="585">
        <v>345.26309899002803</v>
      </c>
      <c r="AB4" s="585">
        <v>412.97567607767701</v>
      </c>
      <c r="AC4" s="585">
        <v>434.97546960861303</v>
      </c>
      <c r="AD4" s="585">
        <v>465.20797810866901</v>
      </c>
      <c r="AE4" s="585">
        <v>477.39783008274702</v>
      </c>
      <c r="AF4" s="585">
        <v>600.16175426806706</v>
      </c>
      <c r="AG4" s="585">
        <v>503.38616672715398</v>
      </c>
      <c r="AH4" s="585">
        <v>627.10221545248601</v>
      </c>
      <c r="AI4" s="585">
        <v>656.94953614692497</v>
      </c>
      <c r="AJ4" s="585">
        <v>647.77414466843504</v>
      </c>
      <c r="AK4" s="585">
        <v>632.38049563943605</v>
      </c>
      <c r="AL4" s="585">
        <v>930.61502659582095</v>
      </c>
      <c r="AM4" s="585">
        <v>1131.9258545877601</v>
      </c>
      <c r="AN4" s="585">
        <v>1362.8599106460399</v>
      </c>
      <c r="AO4" s="585">
        <v>1154.6853643434499</v>
      </c>
      <c r="AP4" s="585">
        <v>1214.1830709040801</v>
      </c>
      <c r="AQ4" s="585">
        <v>1069.2837896394301</v>
      </c>
      <c r="AR4" s="585">
        <v>1196.7974204309501</v>
      </c>
      <c r="AS4" s="585">
        <v>1289.9224050392399</v>
      </c>
      <c r="AT4" s="585">
        <v>2002.5839802181699</v>
      </c>
      <c r="AU4" s="585">
        <v>2434.9389782087901</v>
      </c>
      <c r="AV4" s="585">
        <v>2015.9690518398299</v>
      </c>
      <c r="AW4" s="585">
        <v>2120.5854843724101</v>
      </c>
      <c r="AX4" s="585">
        <v>2686.1535809480101</v>
      </c>
      <c r="AY4" s="585">
        <v>2600.48427711267</v>
      </c>
      <c r="AZ4" s="585">
        <v>3135.3217109154798</v>
      </c>
      <c r="BA4" s="585">
        <v>3324.4183015937401</v>
      </c>
      <c r="BB4" s="585">
        <v>4634.4221639388297</v>
      </c>
      <c r="BC4" s="585">
        <v>4381.8144283045503</v>
      </c>
      <c r="BD4" s="585">
        <v>5724.3127151077197</v>
      </c>
      <c r="BE4" s="585">
        <v>6056.4799946416497</v>
      </c>
      <c r="BF4" s="585">
        <v>5837.7975798990901</v>
      </c>
      <c r="BG4" s="585">
        <v>5973.4868634555496</v>
      </c>
      <c r="BH4" s="585">
        <v>6397.7071560663499</v>
      </c>
      <c r="BI4" s="585">
        <v>7651.4310708653602</v>
      </c>
      <c r="BJ4" s="585">
        <v>8885.2246746482597</v>
      </c>
      <c r="BK4" s="585">
        <v>8208.71760484269</v>
      </c>
      <c r="BL4" s="585">
        <v>8572.8112664725504</v>
      </c>
      <c r="BM4" s="585">
        <v>8681.03826477654</v>
      </c>
      <c r="BN4" s="585">
        <v>9396.8983535805291</v>
      </c>
      <c r="BO4" s="585">
        <v>10063.1061291112</v>
      </c>
      <c r="BP4" s="585">
        <v>10974.1622694035</v>
      </c>
      <c r="BQ4" s="585">
        <v>9921.9039744889706</v>
      </c>
      <c r="BR4" s="585">
        <v>10667.1864688844</v>
      </c>
      <c r="BS4" s="585">
        <v>10916.928437974</v>
      </c>
      <c r="BT4" s="585">
        <v>9033.7024530823091</v>
      </c>
      <c r="BU4" s="585">
        <v>9436.7188181741203</v>
      </c>
      <c r="BV4" s="585">
        <v>9705.5875792494608</v>
      </c>
      <c r="BW4" s="585">
        <v>9388.3362452551792</v>
      </c>
      <c r="BX4" s="585">
        <v>8867.5442100445307</v>
      </c>
      <c r="BY4" s="585">
        <v>8715.2472445117291</v>
      </c>
      <c r="BZ4" s="585">
        <v>7737.4546995391602</v>
      </c>
      <c r="CA4" s="585">
        <v>8284.2223758638393</v>
      </c>
      <c r="CB4" s="585">
        <v>7674.57702944214</v>
      </c>
      <c r="CC4" s="585">
        <v>7418.4803888096003</v>
      </c>
      <c r="CD4" s="585">
        <v>6587.1292043705298</v>
      </c>
      <c r="CE4" s="585">
        <v>6591.7917512187996</v>
      </c>
      <c r="CF4" s="585">
        <v>6430.1550462230198</v>
      </c>
      <c r="CG4" s="585">
        <v>5694.03009851555</v>
      </c>
      <c r="CH4" s="585">
        <v>5335.1850448715504</v>
      </c>
      <c r="CI4" s="585">
        <v>5138.6369383312203</v>
      </c>
      <c r="CJ4" s="585">
        <v>4745.1657066832304</v>
      </c>
      <c r="CK4" s="585">
        <v>4908.9740006593802</v>
      </c>
      <c r="CL4" s="585">
        <v>4629.1156173770796</v>
      </c>
      <c r="CM4" s="585">
        <v>4088.7406367471399</v>
      </c>
      <c r="CN4" s="585">
        <v>4068.2593806135901</v>
      </c>
      <c r="CO4" s="585">
        <v>3953.8983265820898</v>
      </c>
      <c r="CP4" s="585">
        <v>2874.4527668506498</v>
      </c>
      <c r="CQ4" s="585">
        <v>2985.5503137167598</v>
      </c>
      <c r="CR4" s="585">
        <v>2408.5388688908802</v>
      </c>
      <c r="CS4" s="585">
        <v>2461.1331741613399</v>
      </c>
      <c r="CT4" s="585">
        <v>3221.57562912801</v>
      </c>
      <c r="CU4" s="585">
        <v>1956.21792188115</v>
      </c>
      <c r="CV4" s="585">
        <v>1482.7539293765799</v>
      </c>
      <c r="CW4" s="585">
        <v>1835.8895831037601</v>
      </c>
      <c r="CX4" s="585">
        <v>2585.7928512079302</v>
      </c>
      <c r="CY4" s="587"/>
      <c r="CZ4" s="587"/>
      <c r="DA4" s="587"/>
      <c r="DB4" s="587"/>
      <c r="DC4" s="587"/>
      <c r="DD4" s="587"/>
      <c r="DE4" s="587"/>
      <c r="DF4" s="587"/>
      <c r="DG4" s="587"/>
      <c r="DH4" s="587"/>
      <c r="DI4" s="587"/>
      <c r="DJ4" s="587"/>
      <c r="DK4" s="587"/>
      <c r="DL4" s="587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</row>
    <row r="5" spans="1:167" s="2" customFormat="1" ht="12.75" x14ac:dyDescent="0.2">
      <c r="A5" s="2" t="s">
        <v>769</v>
      </c>
      <c r="B5" s="585">
        <v>2668.2457281329798</v>
      </c>
      <c r="C5" s="585">
        <v>1361.4168802905101</v>
      </c>
      <c r="D5" s="585">
        <v>1225.6599944638699</v>
      </c>
      <c r="E5" s="585">
        <v>1110.67429871996</v>
      </c>
      <c r="F5" s="585">
        <v>377.56859423282498</v>
      </c>
      <c r="G5" s="585">
        <v>967.61059982609902</v>
      </c>
      <c r="H5" s="585">
        <v>539.46876580282503</v>
      </c>
      <c r="I5" s="585">
        <v>759.23065012941197</v>
      </c>
      <c r="J5" s="585">
        <v>547.69517795651302</v>
      </c>
      <c r="K5" s="585">
        <v>525.00515880732496</v>
      </c>
      <c r="L5" s="585">
        <v>834.47574583698497</v>
      </c>
      <c r="M5" s="585">
        <v>1329.7216981894701</v>
      </c>
      <c r="N5" s="585">
        <v>576.65243704811701</v>
      </c>
      <c r="O5" s="585">
        <v>306.04317383151601</v>
      </c>
      <c r="P5" s="585">
        <v>923.49281030080999</v>
      </c>
      <c r="Q5" s="585">
        <v>410.10295504495502</v>
      </c>
      <c r="R5" s="585">
        <v>804.25349033437794</v>
      </c>
      <c r="S5" s="585">
        <v>654.52679107426195</v>
      </c>
      <c r="T5" s="585">
        <v>398.29434601017903</v>
      </c>
      <c r="U5" s="585">
        <v>268.59231421385499</v>
      </c>
      <c r="V5" s="585">
        <v>282.30315930795001</v>
      </c>
      <c r="W5" s="585">
        <v>241.748495871579</v>
      </c>
      <c r="X5" s="585">
        <v>290.28934648575699</v>
      </c>
      <c r="Y5" s="585">
        <v>267.50359687852</v>
      </c>
      <c r="Z5" s="585">
        <v>283.46876891237298</v>
      </c>
      <c r="AA5" s="585">
        <v>301.32354539760098</v>
      </c>
      <c r="AB5" s="585">
        <v>368.77756626743798</v>
      </c>
      <c r="AC5" s="585">
        <v>316.70305472114302</v>
      </c>
      <c r="AD5" s="585">
        <v>357.954152572748</v>
      </c>
      <c r="AE5" s="585">
        <v>368.34411693947902</v>
      </c>
      <c r="AF5" s="585">
        <v>347.837458272981</v>
      </c>
      <c r="AG5" s="585">
        <v>453.51346313142</v>
      </c>
      <c r="AH5" s="585">
        <v>406.98349883302097</v>
      </c>
      <c r="AI5" s="585">
        <v>529.15661483308395</v>
      </c>
      <c r="AJ5" s="585">
        <v>513.88217025726101</v>
      </c>
      <c r="AK5" s="585">
        <v>576.99528554674896</v>
      </c>
      <c r="AL5" s="585">
        <v>443.356940049473</v>
      </c>
      <c r="AM5" s="585">
        <v>728.74403648781004</v>
      </c>
      <c r="AN5" s="585">
        <v>834.05055569616002</v>
      </c>
      <c r="AO5" s="585">
        <v>951.14274236228903</v>
      </c>
      <c r="AP5" s="585">
        <v>632.95435684121401</v>
      </c>
      <c r="AQ5" s="585">
        <v>655.252974350258</v>
      </c>
      <c r="AR5" s="585">
        <v>1149.33964380577</v>
      </c>
      <c r="AS5" s="585">
        <v>943.03839746937103</v>
      </c>
      <c r="AT5" s="585">
        <v>1212.34997693842</v>
      </c>
      <c r="AU5" s="585">
        <v>1169.3369705195601</v>
      </c>
      <c r="AV5" s="585">
        <v>1328.8797675301701</v>
      </c>
      <c r="AW5" s="585">
        <v>1239.88764693556</v>
      </c>
      <c r="AX5" s="585">
        <v>1875.34450307169</v>
      </c>
      <c r="AY5" s="585">
        <v>1696.63366647156</v>
      </c>
      <c r="AZ5" s="585">
        <v>1855.2154535500199</v>
      </c>
      <c r="BA5" s="585">
        <v>2374.4442630192202</v>
      </c>
      <c r="BB5" s="585">
        <v>2760.94087437075</v>
      </c>
      <c r="BC5" s="585">
        <v>2019.2972515664401</v>
      </c>
      <c r="BD5" s="585">
        <v>2903.5491911507502</v>
      </c>
      <c r="BE5" s="585">
        <v>2998.3128182332098</v>
      </c>
      <c r="BF5" s="585">
        <v>3871.6217444205899</v>
      </c>
      <c r="BG5" s="585">
        <v>3781.6647400966899</v>
      </c>
      <c r="BH5" s="585">
        <v>4416.2804817330498</v>
      </c>
      <c r="BI5" s="585">
        <v>4083.4351619374602</v>
      </c>
      <c r="BJ5" s="585">
        <v>5036.8175926162403</v>
      </c>
      <c r="BK5" s="585">
        <v>5317.2749664613502</v>
      </c>
      <c r="BL5" s="585">
        <v>5079.3646120509702</v>
      </c>
      <c r="BM5" s="585">
        <v>5367.9539783887703</v>
      </c>
      <c r="BN5" s="585">
        <v>4493.5948336129604</v>
      </c>
      <c r="BO5" s="585">
        <v>4784.4768580913096</v>
      </c>
      <c r="BP5" s="585">
        <v>5140.5334755222502</v>
      </c>
      <c r="BQ5" s="585">
        <v>5548.2078526212299</v>
      </c>
      <c r="BR5" s="585">
        <v>4756.8598265340797</v>
      </c>
      <c r="BS5" s="585">
        <v>4994.4648813050699</v>
      </c>
      <c r="BT5" s="585">
        <v>4376.9858132858099</v>
      </c>
      <c r="BU5" s="585">
        <v>4097.7443795571498</v>
      </c>
      <c r="BV5" s="585">
        <v>4302.9910586222804</v>
      </c>
      <c r="BW5" s="585">
        <v>3694.9864524896002</v>
      </c>
      <c r="BX5" s="585">
        <v>4428.7587891310504</v>
      </c>
      <c r="BY5" s="585">
        <v>3515.6239104879201</v>
      </c>
      <c r="BZ5" s="585">
        <v>3484.1877868435899</v>
      </c>
      <c r="CA5" s="585">
        <v>3198.7052659883698</v>
      </c>
      <c r="CB5" s="585">
        <v>3088.1846272017201</v>
      </c>
      <c r="CC5" s="585">
        <v>3013.9534319577401</v>
      </c>
      <c r="CD5" s="585">
        <v>2440.4454513732499</v>
      </c>
      <c r="CE5" s="585">
        <v>2560.93467952847</v>
      </c>
      <c r="CF5" s="585">
        <v>2311.3151512709401</v>
      </c>
      <c r="CG5" s="585">
        <v>2148.4178970737198</v>
      </c>
      <c r="CH5" s="585">
        <v>1960.5659850059001</v>
      </c>
      <c r="CI5" s="585">
        <v>2139.4649088773799</v>
      </c>
      <c r="CJ5" s="585">
        <v>1970.6967171111601</v>
      </c>
      <c r="CK5" s="585">
        <v>1743.32452798502</v>
      </c>
      <c r="CL5" s="585">
        <v>1751.06247404225</v>
      </c>
      <c r="CM5" s="585">
        <v>1607.52720287019</v>
      </c>
      <c r="CN5" s="585">
        <v>1616.68986630263</v>
      </c>
      <c r="CO5" s="585">
        <v>1364.8396046647799</v>
      </c>
      <c r="CP5" s="585">
        <v>1278.1486028178499</v>
      </c>
      <c r="CQ5" s="585">
        <v>1318.22064219494</v>
      </c>
      <c r="CR5" s="585">
        <v>1015.92581318338</v>
      </c>
      <c r="CS5" s="585">
        <v>1156.94769846397</v>
      </c>
      <c r="CT5" s="585">
        <v>1027.6387999999999</v>
      </c>
      <c r="CU5" s="585">
        <v>833.25195170362497</v>
      </c>
      <c r="CV5" s="585">
        <v>849.33520008354196</v>
      </c>
      <c r="CW5" s="585">
        <v>1173.6895161290299</v>
      </c>
      <c r="CX5" s="585">
        <v>1015.78545454545</v>
      </c>
      <c r="CY5" s="587"/>
      <c r="CZ5" s="587"/>
      <c r="DA5" s="587"/>
      <c r="DB5" s="587"/>
      <c r="DC5" s="587"/>
      <c r="DD5" s="587"/>
      <c r="DE5" s="587"/>
      <c r="DF5" s="587"/>
      <c r="DG5" s="587"/>
      <c r="DH5" s="587"/>
      <c r="DI5" s="587"/>
      <c r="DJ5" s="587"/>
      <c r="DK5" s="587"/>
      <c r="DL5" s="587"/>
      <c r="DM5" s="587"/>
      <c r="DN5" s="587"/>
      <c r="DO5" s="587"/>
      <c r="DP5" s="587"/>
      <c r="DQ5" s="587"/>
      <c r="DR5" s="587"/>
      <c r="DS5" s="587"/>
      <c r="DT5" s="587"/>
      <c r="DU5" s="587"/>
      <c r="DV5" s="587"/>
      <c r="DW5" s="587"/>
      <c r="DX5" s="587"/>
      <c r="DY5" s="587"/>
      <c r="DZ5" s="587"/>
      <c r="EA5" s="587"/>
      <c r="EB5" s="587"/>
      <c r="EC5" s="587"/>
      <c r="ED5" s="587"/>
      <c r="EE5" s="587"/>
      <c r="EF5" s="587"/>
      <c r="EG5" s="587"/>
      <c r="EH5" s="587"/>
      <c r="EI5" s="587"/>
      <c r="EJ5" s="587"/>
      <c r="EK5" s="587"/>
      <c r="EL5" s="587"/>
      <c r="EM5" s="587"/>
      <c r="EN5" s="587"/>
      <c r="EO5" s="587"/>
      <c r="EP5" s="587"/>
      <c r="EQ5" s="587"/>
      <c r="ER5" s="587"/>
      <c r="ES5" s="587"/>
      <c r="ET5" s="587"/>
      <c r="EU5" s="587"/>
      <c r="EV5" s="587"/>
      <c r="EW5" s="587"/>
      <c r="EX5" s="587"/>
      <c r="EY5" s="587"/>
      <c r="EZ5" s="587"/>
      <c r="FA5" s="587"/>
      <c r="FB5" s="587"/>
      <c r="FC5" s="587"/>
      <c r="FD5" s="587"/>
      <c r="FE5" s="587"/>
      <c r="FF5" s="587"/>
      <c r="FG5" s="587"/>
      <c r="FH5" s="587"/>
      <c r="FI5" s="587"/>
      <c r="FJ5" s="587"/>
      <c r="FK5" s="587"/>
    </row>
    <row r="6" spans="1:167" s="2" customFormat="1" ht="12.75" x14ac:dyDescent="0.2">
      <c r="A6" s="2" t="s">
        <v>770</v>
      </c>
      <c r="B6" s="585">
        <v>1262.2023074426299</v>
      </c>
      <c r="C6" s="585">
        <v>725.39962223641896</v>
      </c>
      <c r="D6" s="585">
        <v>348.61531121437298</v>
      </c>
      <c r="E6" s="585">
        <v>346.29322127411899</v>
      </c>
      <c r="F6" s="585">
        <v>347.90493508489999</v>
      </c>
      <c r="G6" s="585">
        <v>376.26458613397801</v>
      </c>
      <c r="H6" s="585">
        <v>350.75672496064402</v>
      </c>
      <c r="I6" s="585">
        <v>311.71974655270401</v>
      </c>
      <c r="J6" s="585">
        <v>292.16983794402898</v>
      </c>
      <c r="K6" s="585">
        <v>288.56252949641203</v>
      </c>
      <c r="L6" s="585">
        <v>295.87891526927501</v>
      </c>
      <c r="M6" s="585">
        <v>312.29098265170597</v>
      </c>
      <c r="N6" s="585">
        <v>309.357623947126</v>
      </c>
      <c r="O6" s="585">
        <v>341.92564983483697</v>
      </c>
      <c r="P6" s="585">
        <v>340.70366145630499</v>
      </c>
      <c r="Q6" s="585">
        <v>353.73538958759201</v>
      </c>
      <c r="R6" s="585">
        <v>341.60618744162502</v>
      </c>
      <c r="S6" s="585">
        <v>384.17347333975999</v>
      </c>
      <c r="T6" s="585">
        <v>341.14370810627099</v>
      </c>
      <c r="U6" s="585">
        <v>299.94281314981703</v>
      </c>
      <c r="V6" s="585">
        <v>272.19094658267699</v>
      </c>
      <c r="W6" s="585">
        <v>297.75924883335</v>
      </c>
      <c r="X6" s="585">
        <v>297.53220383074898</v>
      </c>
      <c r="Y6" s="585">
        <v>303.69383006365501</v>
      </c>
      <c r="Z6" s="585">
        <v>315.19189875442999</v>
      </c>
      <c r="AA6" s="585">
        <v>331.858926444654</v>
      </c>
      <c r="AB6" s="585">
        <v>346.99210914953198</v>
      </c>
      <c r="AC6" s="585">
        <v>375.39003873857001</v>
      </c>
      <c r="AD6" s="585">
        <v>374.60863068250899</v>
      </c>
      <c r="AE6" s="585">
        <v>394.329804709651</v>
      </c>
      <c r="AF6" s="585">
        <v>400.89499094373798</v>
      </c>
      <c r="AG6" s="585">
        <v>407.196583414744</v>
      </c>
      <c r="AH6" s="585">
        <v>398.29069061107703</v>
      </c>
      <c r="AI6" s="585">
        <v>391.99739495185202</v>
      </c>
      <c r="AJ6" s="585">
        <v>393.15968632210797</v>
      </c>
      <c r="AK6" s="585">
        <v>401.49243744358603</v>
      </c>
      <c r="AL6" s="585">
        <v>394.324909072553</v>
      </c>
      <c r="AM6" s="585">
        <v>390.74929442481198</v>
      </c>
      <c r="AN6" s="585">
        <v>393.29737792405302</v>
      </c>
      <c r="AO6" s="585">
        <v>402.62687509698799</v>
      </c>
      <c r="AP6" s="585">
        <v>416.92463190787601</v>
      </c>
      <c r="AQ6" s="585">
        <v>423.01731675350101</v>
      </c>
      <c r="AR6" s="585">
        <v>427.22536828768801</v>
      </c>
      <c r="AS6" s="585">
        <v>448.14034949886099</v>
      </c>
      <c r="AT6" s="585">
        <v>472.12969321668999</v>
      </c>
      <c r="AU6" s="585">
        <v>476.90510571862302</v>
      </c>
      <c r="AV6" s="585">
        <v>490.93675598022401</v>
      </c>
      <c r="AW6" s="585">
        <v>525.62362446096301</v>
      </c>
      <c r="AX6" s="585">
        <v>541.91784158216399</v>
      </c>
      <c r="AY6" s="585">
        <v>572.38502992571705</v>
      </c>
      <c r="AZ6" s="585">
        <v>603.903772209213</v>
      </c>
      <c r="BA6" s="585">
        <v>637.22377736339502</v>
      </c>
      <c r="BB6" s="585">
        <v>690.75551815290703</v>
      </c>
      <c r="BC6" s="585">
        <v>720.36015322163996</v>
      </c>
      <c r="BD6" s="585">
        <v>766.43823781006995</v>
      </c>
      <c r="BE6" s="585">
        <v>790.16126049038598</v>
      </c>
      <c r="BF6" s="585">
        <v>818.85117407554799</v>
      </c>
      <c r="BG6" s="585">
        <v>864.31398395811198</v>
      </c>
      <c r="BH6" s="585">
        <v>877.21793099107003</v>
      </c>
      <c r="BI6" s="585">
        <v>915.18440817350495</v>
      </c>
      <c r="BJ6" s="585">
        <v>942.47993240252799</v>
      </c>
      <c r="BK6" s="585">
        <v>973.91225674987197</v>
      </c>
      <c r="BL6" s="585">
        <v>1010.94859438713</v>
      </c>
      <c r="BM6" s="585">
        <v>1084.5937202395701</v>
      </c>
      <c r="BN6" s="585">
        <v>1137.7046388792901</v>
      </c>
      <c r="BO6" s="585">
        <v>1164.6189719869799</v>
      </c>
      <c r="BP6" s="585">
        <v>1216.67858168724</v>
      </c>
      <c r="BQ6" s="585">
        <v>1253.8236460087201</v>
      </c>
      <c r="BR6" s="585">
        <v>1254.9381121620499</v>
      </c>
      <c r="BS6" s="585">
        <v>1337.0348617955201</v>
      </c>
      <c r="BT6" s="585">
        <v>1316.0509185373701</v>
      </c>
      <c r="BU6" s="585">
        <v>1345.95004149849</v>
      </c>
      <c r="BV6" s="585">
        <v>1389.65729193728</v>
      </c>
      <c r="BW6" s="585">
        <v>1410.8421112988201</v>
      </c>
      <c r="BX6" s="585">
        <v>1406.4872240283701</v>
      </c>
      <c r="BY6" s="585">
        <v>1436.2389951299101</v>
      </c>
      <c r="BZ6" s="585">
        <v>1442.6765304375299</v>
      </c>
      <c r="CA6" s="585">
        <v>1452.9629018759699</v>
      </c>
      <c r="CB6" s="585">
        <v>1402.5480337188201</v>
      </c>
      <c r="CC6" s="585">
        <v>1425.0868600829699</v>
      </c>
      <c r="CD6" s="585">
        <v>1334.0572933543001</v>
      </c>
      <c r="CE6" s="585">
        <v>1284.3312523081099</v>
      </c>
      <c r="CF6" s="585">
        <v>1264.42902078825</v>
      </c>
      <c r="CG6" s="585">
        <v>1242.89541604025</v>
      </c>
      <c r="CH6" s="585">
        <v>1188.9219987178201</v>
      </c>
      <c r="CI6" s="585">
        <v>1129.0924181644</v>
      </c>
      <c r="CJ6" s="585">
        <v>1096.7046308685401</v>
      </c>
      <c r="CK6" s="585">
        <v>1049.05511166873</v>
      </c>
      <c r="CL6" s="585">
        <v>967.86650547561999</v>
      </c>
      <c r="CM6" s="585">
        <v>937.15294026971901</v>
      </c>
      <c r="CN6" s="585">
        <v>837.21485171054201</v>
      </c>
      <c r="CO6" s="585">
        <v>733.97955285041098</v>
      </c>
      <c r="CP6" s="585">
        <v>673.52751292924597</v>
      </c>
      <c r="CQ6" s="585">
        <v>570.76040535642096</v>
      </c>
      <c r="CR6" s="585">
        <v>498.65276354240899</v>
      </c>
      <c r="CS6" s="585">
        <v>413.84754036183102</v>
      </c>
      <c r="CT6" s="585">
        <v>293.61456220010399</v>
      </c>
      <c r="CU6" s="585">
        <v>346.16229956924502</v>
      </c>
      <c r="CV6" s="585">
        <v>203.07776892588299</v>
      </c>
      <c r="CW6" s="585">
        <v>124.09515370705201</v>
      </c>
      <c r="CX6" s="585">
        <v>105.53288828337899</v>
      </c>
      <c r="CY6" s="587"/>
      <c r="CZ6" s="587"/>
      <c r="DA6" s="587"/>
      <c r="DB6" s="587"/>
      <c r="DC6" s="587"/>
      <c r="DD6" s="587"/>
      <c r="DE6" s="587"/>
      <c r="DF6" s="587"/>
      <c r="DG6" s="587"/>
      <c r="DH6" s="587"/>
      <c r="DI6" s="587"/>
      <c r="DJ6" s="587"/>
      <c r="DK6" s="587"/>
      <c r="DL6" s="587"/>
      <c r="DM6" s="587"/>
      <c r="DN6" s="587"/>
      <c r="DO6" s="587"/>
      <c r="DP6" s="587"/>
      <c r="DQ6" s="587"/>
      <c r="DR6" s="587"/>
      <c r="DS6" s="587"/>
      <c r="DT6" s="587"/>
      <c r="DU6" s="587"/>
      <c r="DV6" s="587"/>
      <c r="DW6" s="587"/>
      <c r="DX6" s="587"/>
      <c r="DY6" s="587"/>
      <c r="DZ6" s="587"/>
      <c r="EA6" s="587"/>
      <c r="EB6" s="587"/>
      <c r="EC6" s="587"/>
      <c r="ED6" s="587"/>
      <c r="EE6" s="587"/>
      <c r="EF6" s="587"/>
      <c r="EG6" s="587"/>
      <c r="EH6" s="587"/>
      <c r="EI6" s="587"/>
      <c r="EJ6" s="587"/>
      <c r="EK6" s="587"/>
      <c r="EL6" s="587"/>
      <c r="EM6" s="587"/>
      <c r="EN6" s="587"/>
      <c r="EO6" s="587"/>
      <c r="EP6" s="587"/>
      <c r="EQ6" s="587"/>
      <c r="ER6" s="587"/>
      <c r="ES6" s="587"/>
      <c r="ET6" s="587"/>
      <c r="EU6" s="587"/>
      <c r="EV6" s="587"/>
      <c r="EW6" s="587"/>
      <c r="EX6" s="587"/>
      <c r="EY6" s="587"/>
      <c r="EZ6" s="587"/>
      <c r="FA6" s="587"/>
      <c r="FB6" s="587"/>
      <c r="FC6" s="587"/>
      <c r="FD6" s="587"/>
      <c r="FE6" s="587"/>
      <c r="FF6" s="587"/>
      <c r="FG6" s="587"/>
      <c r="FH6" s="587"/>
      <c r="FI6" s="587"/>
      <c r="FJ6" s="587"/>
      <c r="FK6" s="587"/>
    </row>
    <row r="8" spans="1:167" x14ac:dyDescent="0.25">
      <c r="A8" s="2"/>
    </row>
    <row r="9" spans="1:167" x14ac:dyDescent="0.25">
      <c r="A9" s="2"/>
    </row>
    <row r="10" spans="1:167" x14ac:dyDescent="0.25">
      <c r="A10" s="2"/>
    </row>
    <row r="11" spans="1:167" x14ac:dyDescent="0.25">
      <c r="A11" s="2"/>
    </row>
  </sheetData>
  <mergeCells count="1">
    <mergeCell ref="A1:G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3"/>
  <sheetViews>
    <sheetView showGridLines="0" workbookViewId="0"/>
  </sheetViews>
  <sheetFormatPr defaultRowHeight="15" customHeight="1" x14ac:dyDescent="0.25"/>
  <cols>
    <col min="1" max="1" width="28.5703125" style="43" customWidth="1"/>
    <col min="2" max="3" width="9.140625" style="43" customWidth="1"/>
    <col min="4" max="16384" width="9.140625" style="43"/>
  </cols>
  <sheetData>
    <row r="1" spans="1:131" ht="15" customHeight="1" x14ac:dyDescent="0.25">
      <c r="A1" s="56" t="s">
        <v>73</v>
      </c>
      <c r="B1" s="45">
        <v>2013</v>
      </c>
      <c r="C1" s="45">
        <v>2014</v>
      </c>
      <c r="D1" s="45">
        <v>2015</v>
      </c>
      <c r="E1" s="45">
        <v>2016</v>
      </c>
      <c r="F1" s="45">
        <v>2017</v>
      </c>
      <c r="G1" s="45">
        <v>2018</v>
      </c>
      <c r="H1" s="45">
        <v>2019</v>
      </c>
      <c r="I1" s="45">
        <v>2020</v>
      </c>
      <c r="J1" s="45">
        <v>2021</v>
      </c>
      <c r="K1" s="45">
        <v>2022</v>
      </c>
      <c r="L1" s="45">
        <v>2023</v>
      </c>
      <c r="M1" s="45">
        <v>2024</v>
      </c>
      <c r="N1" s="45">
        <v>2025</v>
      </c>
      <c r="O1" s="45">
        <v>2026</v>
      </c>
      <c r="P1" s="45">
        <v>2027</v>
      </c>
      <c r="Q1" s="45">
        <v>2028</v>
      </c>
      <c r="R1" s="45">
        <v>2029</v>
      </c>
      <c r="S1" s="45">
        <v>2030</v>
      </c>
      <c r="T1" s="45">
        <v>2031</v>
      </c>
      <c r="U1" s="45">
        <v>2032</v>
      </c>
      <c r="V1" s="45">
        <v>2033</v>
      </c>
      <c r="W1" s="45">
        <v>2034</v>
      </c>
      <c r="X1" s="45">
        <v>2035</v>
      </c>
      <c r="Y1" s="45">
        <v>2036</v>
      </c>
      <c r="Z1" s="45">
        <v>2037</v>
      </c>
      <c r="AA1" s="45">
        <v>2038</v>
      </c>
      <c r="AB1" s="45">
        <v>2039</v>
      </c>
      <c r="AC1" s="45">
        <v>2040</v>
      </c>
      <c r="AD1" s="45">
        <v>2041</v>
      </c>
      <c r="AE1" s="45">
        <v>2042</v>
      </c>
      <c r="AF1" s="45">
        <v>2043</v>
      </c>
      <c r="AG1" s="45">
        <v>2044</v>
      </c>
      <c r="AH1" s="45">
        <v>2045</v>
      </c>
      <c r="AI1" s="45">
        <v>2046</v>
      </c>
      <c r="AJ1" s="45">
        <v>2047</v>
      </c>
      <c r="AK1" s="45">
        <v>2048</v>
      </c>
      <c r="AL1" s="45">
        <v>2049</v>
      </c>
      <c r="AM1" s="45">
        <v>2050</v>
      </c>
      <c r="AN1" s="45">
        <v>2051</v>
      </c>
      <c r="AO1" s="45">
        <v>2052</v>
      </c>
      <c r="AP1" s="45">
        <v>2053</v>
      </c>
      <c r="AQ1" s="45">
        <v>2054</v>
      </c>
      <c r="AR1" s="45">
        <v>2055</v>
      </c>
      <c r="AS1" s="45">
        <v>2056</v>
      </c>
      <c r="AT1" s="45">
        <v>2057</v>
      </c>
      <c r="AU1" s="45">
        <v>2058</v>
      </c>
      <c r="AV1" s="45">
        <v>2059</v>
      </c>
      <c r="AW1" s="45">
        <v>2060</v>
      </c>
      <c r="AX1" s="45">
        <v>2061</v>
      </c>
      <c r="AY1" s="45">
        <v>2062</v>
      </c>
      <c r="AZ1" s="45">
        <v>2063</v>
      </c>
    </row>
    <row r="2" spans="1:131" ht="15" customHeight="1" x14ac:dyDescent="0.25">
      <c r="A2" s="43" t="s">
        <v>75</v>
      </c>
      <c r="B2" s="46">
        <v>1.7319778816298607E-3</v>
      </c>
      <c r="C2" s="46">
        <v>1.7649904707537647E-3</v>
      </c>
      <c r="D2" s="46">
        <v>1.6965954837169978E-3</v>
      </c>
      <c r="E2" s="46">
        <v>1.6213750042874757E-3</v>
      </c>
      <c r="F2" s="46">
        <v>1.54282068641165E-3</v>
      </c>
      <c r="G2" s="46">
        <v>1.4676153322749517E-3</v>
      </c>
      <c r="H2" s="46">
        <v>1.3998352539098642E-3</v>
      </c>
      <c r="I2" s="46">
        <v>1.3361430684730598E-3</v>
      </c>
      <c r="J2" s="46">
        <v>1.2772049436444867E-3</v>
      </c>
      <c r="K2" s="46">
        <v>1.2220991540722724E-3</v>
      </c>
      <c r="L2" s="46">
        <v>1.1702222024545866E-3</v>
      </c>
      <c r="M2" s="46">
        <v>1.121158480426171E-3</v>
      </c>
      <c r="N2" s="46">
        <v>1.0747247511436421E-3</v>
      </c>
      <c r="O2" s="46">
        <v>1.0310955040269119E-3</v>
      </c>
      <c r="P2" s="46">
        <v>9.9071112479997745E-4</v>
      </c>
      <c r="Q2" s="46">
        <v>9.535663114322476E-4</v>
      </c>
      <c r="R2" s="46">
        <v>9.1928609970195997E-4</v>
      </c>
      <c r="S2" s="46">
        <v>8.8791030632736181E-4</v>
      </c>
      <c r="T2" s="46">
        <v>8.5897593757811345E-4</v>
      </c>
      <c r="U2" s="46">
        <v>8.3139219355916612E-4</v>
      </c>
      <c r="V2" s="46">
        <v>8.0508797058139944E-4</v>
      </c>
      <c r="W2" s="46">
        <v>7.8001254566450583E-4</v>
      </c>
      <c r="X2" s="46">
        <v>7.5620132070400737E-4</v>
      </c>
      <c r="Y2" s="46">
        <v>7.3361060378718073E-4</v>
      </c>
      <c r="Z2" s="46">
        <v>7.1209422054433163E-4</v>
      </c>
      <c r="AA2" s="46">
        <v>6.9149452147504909E-4</v>
      </c>
      <c r="AB2" s="46">
        <v>6.7175615669623804E-4</v>
      </c>
      <c r="AC2" s="46">
        <v>6.5282863898148376E-4</v>
      </c>
      <c r="AD2" s="46">
        <v>3.6316337409048554E-4</v>
      </c>
      <c r="AE2" s="46">
        <v>0</v>
      </c>
      <c r="AF2" s="46">
        <v>0</v>
      </c>
      <c r="AG2" s="46">
        <v>0</v>
      </c>
      <c r="AH2" s="46">
        <v>0</v>
      </c>
      <c r="AI2" s="46">
        <v>0</v>
      </c>
      <c r="AJ2" s="46">
        <v>0</v>
      </c>
      <c r="AK2" s="46">
        <v>0</v>
      </c>
      <c r="AL2" s="46">
        <v>0</v>
      </c>
      <c r="AM2" s="46">
        <v>0</v>
      </c>
      <c r="AN2" s="46">
        <v>0</v>
      </c>
      <c r="AO2" s="46">
        <v>0</v>
      </c>
      <c r="AP2" s="46">
        <v>0</v>
      </c>
      <c r="AQ2" s="46">
        <v>0</v>
      </c>
      <c r="AR2" s="46">
        <v>0</v>
      </c>
      <c r="AS2" s="46">
        <v>0</v>
      </c>
      <c r="AT2" s="46">
        <v>0</v>
      </c>
      <c r="AU2" s="46">
        <v>0</v>
      </c>
      <c r="AV2" s="46">
        <v>0</v>
      </c>
      <c r="AW2" s="46">
        <v>0</v>
      </c>
      <c r="AX2" s="46">
        <v>0</v>
      </c>
      <c r="AY2" s="46">
        <v>0</v>
      </c>
      <c r="AZ2" s="46">
        <v>0</v>
      </c>
      <c r="BB2" s="43" t="s">
        <v>60</v>
      </c>
    </row>
    <row r="3" spans="1:131" ht="15" customHeight="1" x14ac:dyDescent="0.25">
      <c r="A3" s="54" t="s">
        <v>76</v>
      </c>
      <c r="B3" s="55">
        <v>1.8341118280203177E-3</v>
      </c>
      <c r="C3" s="55">
        <v>1.7597199031996397E-3</v>
      </c>
      <c r="D3" s="55">
        <v>1.6744217905979607E-3</v>
      </c>
      <c r="E3" s="55">
        <v>1.5911002788753957E-3</v>
      </c>
      <c r="F3" s="55">
        <v>1.4283008372826705E-3</v>
      </c>
      <c r="G3" s="55">
        <v>1.363136070859207E-3</v>
      </c>
      <c r="H3" s="55">
        <v>1.3017830084668233E-3</v>
      </c>
      <c r="I3" s="55">
        <v>1.2441489189694095E-3</v>
      </c>
      <c r="J3" s="55">
        <v>1.1908618735453123E-3</v>
      </c>
      <c r="K3" s="55">
        <v>1.1410717437273855E-3</v>
      </c>
      <c r="L3" s="55">
        <v>1.0942221607503067E-3</v>
      </c>
      <c r="M3" s="55">
        <v>1.0499302706744329E-3</v>
      </c>
      <c r="N3" s="55">
        <v>1.0080295543636309E-3</v>
      </c>
      <c r="O3" s="55">
        <v>9.6868912303728458E-4</v>
      </c>
      <c r="P3" s="55">
        <v>9.3233013802555462E-4</v>
      </c>
      <c r="Q3" s="55">
        <v>8.9895728583496044E-4</v>
      </c>
      <c r="R3" s="55">
        <v>8.6822708386234031E-4</v>
      </c>
      <c r="S3" s="55">
        <v>8.4472012475717679E-4</v>
      </c>
      <c r="T3" s="55">
        <v>8.1891036569817363E-4</v>
      </c>
      <c r="U3" s="55">
        <v>7.9433757193817704E-4</v>
      </c>
      <c r="V3" s="55">
        <v>7.7093751616195147E-4</v>
      </c>
      <c r="W3" s="55">
        <v>7.4866529251497787E-4</v>
      </c>
      <c r="X3" s="55">
        <v>7.2755884369579075E-4</v>
      </c>
      <c r="Y3" s="55">
        <v>7.0758054956995885E-4</v>
      </c>
      <c r="Z3" s="55">
        <v>6.8423360685748453E-4</v>
      </c>
      <c r="AA3" s="55">
        <v>6.6610529765884999E-4</v>
      </c>
      <c r="AB3" s="55">
        <v>6.4876748313731798E-4</v>
      </c>
      <c r="AC3" s="55">
        <v>3.6934082041133447E-4</v>
      </c>
      <c r="AD3" s="55">
        <v>3.5772402840120757E-4</v>
      </c>
      <c r="AE3" s="55">
        <v>0</v>
      </c>
      <c r="AF3" s="55">
        <v>0</v>
      </c>
      <c r="AG3" s="55">
        <v>0</v>
      </c>
      <c r="AH3" s="55">
        <v>0</v>
      </c>
      <c r="AI3" s="55">
        <v>0</v>
      </c>
      <c r="AJ3" s="55">
        <v>0</v>
      </c>
      <c r="AK3" s="55">
        <v>0</v>
      </c>
      <c r="AL3" s="55">
        <v>0</v>
      </c>
      <c r="AM3" s="55">
        <v>0</v>
      </c>
      <c r="AN3" s="55">
        <v>0</v>
      </c>
      <c r="AO3" s="55">
        <v>0</v>
      </c>
      <c r="AP3" s="55">
        <v>0</v>
      </c>
      <c r="AQ3" s="55">
        <v>0</v>
      </c>
      <c r="AR3" s="55">
        <v>0</v>
      </c>
      <c r="AS3" s="55">
        <v>0</v>
      </c>
      <c r="AT3" s="55">
        <v>0</v>
      </c>
      <c r="AU3" s="55">
        <v>0</v>
      </c>
      <c r="AV3" s="55">
        <v>0</v>
      </c>
      <c r="AW3" s="55">
        <v>0</v>
      </c>
      <c r="AX3" s="55">
        <v>0</v>
      </c>
      <c r="AY3" s="55">
        <v>0</v>
      </c>
      <c r="AZ3" s="55">
        <v>0</v>
      </c>
      <c r="BB3" s="43" t="s">
        <v>61</v>
      </c>
    </row>
    <row r="5" spans="1:131" s="53" customFormat="1" ht="15" customHeight="1" x14ac:dyDescent="0.25">
      <c r="A5" s="70" t="s">
        <v>74</v>
      </c>
      <c r="B5" s="49">
        <v>2013</v>
      </c>
      <c r="C5" s="49">
        <v>2014</v>
      </c>
      <c r="D5" s="49">
        <v>2015</v>
      </c>
      <c r="E5" s="49">
        <v>2016</v>
      </c>
      <c r="F5" s="49">
        <v>2017</v>
      </c>
      <c r="G5" s="49">
        <v>2018</v>
      </c>
      <c r="H5" s="49">
        <v>2019</v>
      </c>
      <c r="I5" s="49">
        <v>2020</v>
      </c>
      <c r="J5" s="49">
        <v>2021</v>
      </c>
      <c r="K5" s="49">
        <v>2022</v>
      </c>
      <c r="L5" s="49">
        <v>2023</v>
      </c>
      <c r="M5" s="49">
        <v>2024</v>
      </c>
      <c r="N5" s="49">
        <v>2025</v>
      </c>
      <c r="O5" s="49">
        <v>2026</v>
      </c>
      <c r="P5" s="49">
        <v>2027</v>
      </c>
      <c r="Q5" s="49">
        <v>2028</v>
      </c>
      <c r="R5" s="49">
        <v>2029</v>
      </c>
      <c r="S5" s="49">
        <v>2030</v>
      </c>
      <c r="T5" s="49">
        <v>2031</v>
      </c>
      <c r="U5" s="49">
        <v>2032</v>
      </c>
      <c r="V5" s="49">
        <v>2033</v>
      </c>
      <c r="W5" s="49">
        <v>2034</v>
      </c>
      <c r="X5" s="49">
        <v>2035</v>
      </c>
      <c r="Y5" s="49">
        <v>2036</v>
      </c>
      <c r="Z5" s="49">
        <v>2037</v>
      </c>
      <c r="AA5" s="49">
        <v>2038</v>
      </c>
      <c r="AB5" s="49">
        <v>2039</v>
      </c>
      <c r="AC5" s="49">
        <v>2040</v>
      </c>
      <c r="AD5" s="49">
        <v>2041</v>
      </c>
      <c r="AE5" s="49">
        <v>2042</v>
      </c>
      <c r="AF5" s="49">
        <v>2043</v>
      </c>
      <c r="AG5" s="49">
        <v>2044</v>
      </c>
      <c r="AH5" s="49">
        <v>2045</v>
      </c>
      <c r="AI5" s="49">
        <v>2046</v>
      </c>
      <c r="AJ5" s="49">
        <v>2047</v>
      </c>
      <c r="AK5" s="49">
        <v>2048</v>
      </c>
      <c r="AL5" s="49">
        <v>2049</v>
      </c>
      <c r="AM5" s="49">
        <v>2050</v>
      </c>
      <c r="AN5" s="49">
        <v>2051</v>
      </c>
      <c r="AO5" s="49">
        <v>2052</v>
      </c>
      <c r="AP5" s="49">
        <v>2053</v>
      </c>
      <c r="AQ5" s="49">
        <v>2054</v>
      </c>
      <c r="AR5" s="49">
        <v>2055</v>
      </c>
      <c r="AS5" s="49">
        <v>2056</v>
      </c>
      <c r="AT5" s="49">
        <v>2057</v>
      </c>
      <c r="AU5" s="49">
        <v>2058</v>
      </c>
      <c r="AV5" s="49">
        <v>2059</v>
      </c>
      <c r="AW5" s="49">
        <v>2060</v>
      </c>
      <c r="AX5" s="49">
        <v>2061</v>
      </c>
      <c r="AY5" s="49">
        <v>2062</v>
      </c>
      <c r="AZ5" s="49">
        <v>2063</v>
      </c>
      <c r="BA5" s="49">
        <v>2064</v>
      </c>
      <c r="BB5" s="49">
        <v>2065</v>
      </c>
      <c r="BC5" s="49">
        <v>2066</v>
      </c>
      <c r="BD5" s="49">
        <v>2067</v>
      </c>
      <c r="BE5" s="49">
        <v>2068</v>
      </c>
      <c r="BF5" s="49">
        <v>2069</v>
      </c>
      <c r="BG5" s="49">
        <v>2070</v>
      </c>
      <c r="BH5" s="49">
        <v>2071</v>
      </c>
      <c r="BI5" s="49">
        <v>2072</v>
      </c>
      <c r="BJ5" s="49">
        <v>2073</v>
      </c>
      <c r="BK5" s="49">
        <v>2074</v>
      </c>
      <c r="BL5" s="49">
        <v>2075</v>
      </c>
      <c r="BM5" s="49">
        <v>2076</v>
      </c>
      <c r="BN5" s="49">
        <v>2077</v>
      </c>
      <c r="BO5" s="49">
        <v>2078</v>
      </c>
      <c r="BP5" s="49">
        <v>2079</v>
      </c>
      <c r="BQ5" s="49">
        <v>2080</v>
      </c>
      <c r="BR5" s="49">
        <v>2081</v>
      </c>
      <c r="BS5" s="49">
        <v>2082</v>
      </c>
      <c r="BT5" s="49">
        <v>2083</v>
      </c>
      <c r="BU5" s="49">
        <v>2084</v>
      </c>
      <c r="BV5" s="49">
        <v>2085</v>
      </c>
      <c r="BW5" s="49">
        <v>2086</v>
      </c>
      <c r="BX5" s="49">
        <v>2087</v>
      </c>
      <c r="BY5" s="49">
        <v>2088</v>
      </c>
      <c r="BZ5" s="49">
        <v>2089</v>
      </c>
      <c r="CA5" s="49">
        <v>2090</v>
      </c>
      <c r="CB5" s="49">
        <v>2091</v>
      </c>
      <c r="CC5" s="49">
        <v>2092</v>
      </c>
      <c r="CD5" s="49">
        <v>2093</v>
      </c>
      <c r="CE5" s="49">
        <v>2094</v>
      </c>
      <c r="CF5" s="49">
        <v>2095</v>
      </c>
      <c r="CG5" s="49">
        <v>2096</v>
      </c>
      <c r="CH5" s="49">
        <v>2097</v>
      </c>
      <c r="CI5" s="49">
        <v>2098</v>
      </c>
      <c r="CJ5" s="49">
        <v>2099</v>
      </c>
      <c r="CK5" s="49">
        <v>2100</v>
      </c>
      <c r="CL5" s="49">
        <v>2101</v>
      </c>
      <c r="CM5" s="49">
        <v>2102</v>
      </c>
      <c r="CN5" s="49">
        <v>2103</v>
      </c>
      <c r="CO5" s="49">
        <v>2104</v>
      </c>
      <c r="CP5" s="49">
        <v>2105</v>
      </c>
      <c r="CQ5" s="49">
        <v>2106</v>
      </c>
      <c r="CR5" s="49">
        <v>2107</v>
      </c>
      <c r="CS5" s="49">
        <v>2108</v>
      </c>
      <c r="CT5" s="49">
        <v>2109</v>
      </c>
      <c r="CU5" s="49">
        <v>2110</v>
      </c>
      <c r="CV5" s="49">
        <v>2111</v>
      </c>
      <c r="CW5" s="49">
        <v>2112</v>
      </c>
      <c r="CX5" s="49">
        <v>2113</v>
      </c>
      <c r="CY5" s="49">
        <v>2114</v>
      </c>
      <c r="CZ5" s="49">
        <v>2115</v>
      </c>
      <c r="DA5" s="49">
        <v>2116</v>
      </c>
      <c r="DB5" s="49">
        <v>2117</v>
      </c>
      <c r="DC5" s="49">
        <v>2118</v>
      </c>
      <c r="DD5" s="49">
        <v>2119</v>
      </c>
      <c r="DE5" s="49">
        <v>2120</v>
      </c>
      <c r="DF5" s="49">
        <v>2121</v>
      </c>
      <c r="DG5" s="49">
        <v>2122</v>
      </c>
      <c r="DH5" s="49">
        <v>2123</v>
      </c>
      <c r="DI5" s="49">
        <v>2124</v>
      </c>
      <c r="DJ5" s="49">
        <v>2125</v>
      </c>
      <c r="DK5" s="49">
        <v>2126</v>
      </c>
      <c r="DL5" s="49">
        <v>2127</v>
      </c>
      <c r="DM5" s="49">
        <v>2128</v>
      </c>
      <c r="DN5" s="49">
        <v>2129</v>
      </c>
      <c r="DO5" s="49">
        <v>2130</v>
      </c>
      <c r="DP5" s="49">
        <v>2131</v>
      </c>
      <c r="DQ5" s="49">
        <v>2132</v>
      </c>
      <c r="DR5" s="49">
        <v>2133</v>
      </c>
      <c r="DS5" s="49">
        <v>2134</v>
      </c>
      <c r="DT5" s="49">
        <v>2135</v>
      </c>
      <c r="DU5" s="49">
        <v>2136</v>
      </c>
      <c r="DV5" s="49">
        <v>2137</v>
      </c>
      <c r="DW5" s="49">
        <v>2138</v>
      </c>
      <c r="DX5" s="49">
        <v>2139</v>
      </c>
      <c r="DY5" s="49">
        <v>2140</v>
      </c>
    </row>
    <row r="6" spans="1:131" s="53" customFormat="1" ht="15" customHeight="1" x14ac:dyDescent="0.25">
      <c r="A6" s="62" t="s">
        <v>77</v>
      </c>
      <c r="B6" s="63">
        <v>2.7930302558100326E-3</v>
      </c>
      <c r="C6" s="63">
        <v>2.3920969431419814E-3</v>
      </c>
      <c r="D6" s="63">
        <v>2.5714114759640338E-3</v>
      </c>
      <c r="E6" s="63">
        <v>2.6953718193012863E-3</v>
      </c>
      <c r="F6" s="63">
        <v>2.6879293756261122E-3</v>
      </c>
      <c r="G6" s="63">
        <v>2.6660421212043135E-3</v>
      </c>
      <c r="H6" s="63">
        <v>2.8454623613220469E-3</v>
      </c>
      <c r="I6" s="63">
        <v>2.816850193410189E-3</v>
      </c>
      <c r="J6" s="63">
        <v>2.7537129053237029E-3</v>
      </c>
      <c r="K6" s="63">
        <v>2.7002782730202752E-3</v>
      </c>
      <c r="L6" s="63">
        <v>2.6584675394906339E-3</v>
      </c>
      <c r="M6" s="63">
        <v>2.6335193076720068E-3</v>
      </c>
      <c r="N6" s="63">
        <v>2.6108225470115702E-3</v>
      </c>
      <c r="O6" s="63">
        <v>2.4356641438618076E-3</v>
      </c>
      <c r="P6" s="63">
        <v>2.2361910910199691E-3</v>
      </c>
      <c r="Q6" s="63">
        <v>2.1756051410495064E-3</v>
      </c>
      <c r="R6" s="63">
        <v>2.1581638400362678E-3</v>
      </c>
      <c r="S6" s="63">
        <v>2.1341439539313669E-3</v>
      </c>
      <c r="T6" s="63">
        <v>2.1233156917524806E-3</v>
      </c>
      <c r="U6" s="63">
        <v>2.1066467103732734E-3</v>
      </c>
      <c r="V6" s="63">
        <v>2.086142897583446E-3</v>
      </c>
      <c r="W6" s="63">
        <v>2.0606842672266086E-3</v>
      </c>
      <c r="X6" s="63">
        <v>2.0521229947887969E-3</v>
      </c>
      <c r="Y6" s="63">
        <v>2.0406603709751795E-3</v>
      </c>
      <c r="Z6" s="63">
        <v>2.0250148367685059E-3</v>
      </c>
      <c r="AA6" s="63">
        <v>2.0009119459541056E-3</v>
      </c>
      <c r="AB6" s="63">
        <v>1.8751529329072347E-3</v>
      </c>
      <c r="AC6" s="63">
        <v>1.8254273696203518E-3</v>
      </c>
      <c r="AD6" s="63">
        <v>1.6893410715581676E-3</v>
      </c>
      <c r="AE6" s="63">
        <v>1.1587800311069834E-3</v>
      </c>
      <c r="AF6" s="63">
        <v>1.0436284505763553E-3</v>
      </c>
      <c r="AG6" s="63">
        <v>1.0149598047043942E-3</v>
      </c>
      <c r="AH6" s="63">
        <v>9.9004944557788428E-4</v>
      </c>
      <c r="AI6" s="63">
        <v>9.5997866978800696E-4</v>
      </c>
      <c r="AJ6" s="63">
        <v>9.4072176950813294E-4</v>
      </c>
      <c r="AK6" s="63">
        <v>9.1719183499674322E-4</v>
      </c>
      <c r="AL6" s="63">
        <v>8.9223545121876278E-4</v>
      </c>
      <c r="AM6" s="63">
        <v>8.601680226832842E-4</v>
      </c>
      <c r="AN6" s="63">
        <v>8.3964118045514857E-4</v>
      </c>
      <c r="AO6" s="63">
        <v>8.1763031384443977E-4</v>
      </c>
      <c r="AP6" s="63">
        <v>7.9440022668168992E-4</v>
      </c>
      <c r="AQ6" s="63">
        <v>6.730810552864504E-4</v>
      </c>
      <c r="AR6" s="63">
        <v>5.1907763810971356E-4</v>
      </c>
      <c r="AS6" s="63">
        <v>4.6138082655000759E-4</v>
      </c>
      <c r="AT6" s="63">
        <v>4.3535845191155717E-4</v>
      </c>
      <c r="AU6" s="63">
        <v>4.1063684002875964E-4</v>
      </c>
      <c r="AV6" s="63">
        <v>3.8812106970260584E-4</v>
      </c>
      <c r="AW6" s="63">
        <v>3.6597227380959582E-4</v>
      </c>
      <c r="AX6" s="63">
        <v>3.437103251416978E-4</v>
      </c>
      <c r="AY6" s="63">
        <v>3.2326735563703265E-4</v>
      </c>
      <c r="AZ6" s="63">
        <v>3.0514697184920393E-4</v>
      </c>
      <c r="BA6" s="63">
        <v>2.8737766800696486E-4</v>
      </c>
      <c r="BB6" s="63">
        <v>2.6894731682989962E-4</v>
      </c>
      <c r="BC6" s="63">
        <v>2.5022553638765361E-4</v>
      </c>
      <c r="BD6" s="63">
        <v>2.3181701724839067E-4</v>
      </c>
      <c r="BE6" s="63">
        <v>2.1417733412591006E-4</v>
      </c>
      <c r="BF6" s="63">
        <v>1.9741370491610163E-4</v>
      </c>
      <c r="BG6" s="63">
        <v>1.8085513796736364E-4</v>
      </c>
      <c r="BH6" s="63">
        <v>1.6464021010691298E-4</v>
      </c>
      <c r="BI6" s="63">
        <v>1.4902521922095685E-4</v>
      </c>
      <c r="BJ6" s="63">
        <v>1.3470164079366396E-4</v>
      </c>
      <c r="BK6" s="63">
        <v>1.2237903936831876E-4</v>
      </c>
      <c r="BL6" s="63">
        <v>1.1238758664838712E-4</v>
      </c>
      <c r="BM6" s="63">
        <v>1.045579641543116E-4</v>
      </c>
      <c r="BN6" s="63">
        <v>9.8502950069548952E-5</v>
      </c>
      <c r="BO6" s="63">
        <v>9.4141771957248062E-5</v>
      </c>
      <c r="BP6" s="63">
        <v>9.0437118347744746E-5</v>
      </c>
      <c r="BQ6" s="63">
        <v>8.6890143220624355E-5</v>
      </c>
      <c r="BR6" s="63">
        <v>8.3457563869408587E-5</v>
      </c>
      <c r="BS6" s="63">
        <v>8.0119692668579446E-5</v>
      </c>
      <c r="BT6" s="63">
        <v>7.6872747476376143E-5</v>
      </c>
      <c r="BU6" s="63">
        <v>7.3715378264584093E-5</v>
      </c>
      <c r="BV6" s="63">
        <v>7.0644823807315018E-5</v>
      </c>
      <c r="BW6" s="63">
        <v>6.7597606947113984E-5</v>
      </c>
      <c r="BX6" s="63">
        <v>6.4502191412261421E-5</v>
      </c>
      <c r="BY6" s="63">
        <v>6.1404026098941175E-5</v>
      </c>
      <c r="BZ6" s="63">
        <v>5.8312069789388793E-5</v>
      </c>
      <c r="CA6" s="63">
        <v>5.5212329142148818E-5</v>
      </c>
      <c r="CB6" s="63">
        <v>5.218087714264309E-5</v>
      </c>
      <c r="CC6" s="63">
        <v>4.9250492927600536E-5</v>
      </c>
      <c r="CD6" s="63">
        <v>4.6404272812729633E-5</v>
      </c>
      <c r="CE6" s="63">
        <v>4.3637114585566868E-5</v>
      </c>
      <c r="CF6" s="63">
        <v>4.0966331550412959E-5</v>
      </c>
      <c r="CG6" s="63">
        <v>3.8430405602453943E-5</v>
      </c>
      <c r="CH6" s="63">
        <v>3.6066387832410552E-5</v>
      </c>
      <c r="CI6" s="63">
        <v>3.3822440289906289E-5</v>
      </c>
      <c r="CJ6" s="63">
        <v>3.1618752167396551E-5</v>
      </c>
      <c r="CK6" s="63">
        <v>2.9441768583354297E-5</v>
      </c>
      <c r="CL6" s="63">
        <v>2.7343974958498905E-5</v>
      </c>
      <c r="CM6" s="63">
        <v>2.5333196865206241E-5</v>
      </c>
      <c r="CN6" s="63">
        <v>2.3356891018657089E-5</v>
      </c>
      <c r="CO6" s="63">
        <v>2.1404666401376153E-5</v>
      </c>
      <c r="CP6" s="63">
        <v>1.9476268480939464E-5</v>
      </c>
      <c r="CQ6" s="63">
        <v>1.7571134512544964E-5</v>
      </c>
      <c r="CR6" s="63">
        <v>1.5689034304760274E-5</v>
      </c>
      <c r="CS6" s="63">
        <v>1.3830032176941926E-5</v>
      </c>
      <c r="CT6" s="63">
        <v>1.1993883433053266E-5</v>
      </c>
      <c r="CU6" s="63">
        <v>1.0231689710045863E-5</v>
      </c>
      <c r="CV6" s="63">
        <v>8.6460435507087376E-6</v>
      </c>
      <c r="CW6" s="63">
        <v>7.3148342680311971E-6</v>
      </c>
      <c r="CX6" s="63">
        <v>6.1926254473882785E-6</v>
      </c>
      <c r="CY6" s="63">
        <v>5.0696476358517795E-6</v>
      </c>
      <c r="CZ6" s="63">
        <v>3.84567241408767E-6</v>
      </c>
      <c r="DA6" s="63">
        <v>2.7122214854957976E-6</v>
      </c>
      <c r="DB6" s="63">
        <v>1.9057912489157316E-6</v>
      </c>
      <c r="DC6" s="63">
        <v>1.4981936884465421E-6</v>
      </c>
      <c r="DD6" s="63">
        <v>1.3723894050315877E-6</v>
      </c>
      <c r="DE6" s="63">
        <v>1.3458270294494583E-6</v>
      </c>
      <c r="DF6" s="63">
        <v>1.371026055582411E-6</v>
      </c>
      <c r="DG6" s="63">
        <v>1.3967305677133791E-6</v>
      </c>
      <c r="DH6" s="63">
        <v>1.4229507176701672E-6</v>
      </c>
      <c r="DI6" s="63">
        <v>1.4496968614929543E-6</v>
      </c>
      <c r="DJ6" s="63">
        <v>1.4769795635500326E-6</v>
      </c>
      <c r="DK6" s="63">
        <v>1.5048096007360956E-6</v>
      </c>
      <c r="DL6" s="63">
        <v>1.5331979667545209E-6</v>
      </c>
      <c r="DM6" s="63">
        <v>1.5621558764851308E-6</v>
      </c>
      <c r="DN6" s="63">
        <v>1.59169477043888E-6</v>
      </c>
      <c r="DO6" s="63">
        <v>1.6218263193009571E-6</v>
      </c>
      <c r="DP6" s="63">
        <v>1.6525624285637332E-6</v>
      </c>
      <c r="DQ6" s="63">
        <v>1.6839152432510451E-6</v>
      </c>
      <c r="DR6" s="63">
        <v>1.7158971527352445E-6</v>
      </c>
      <c r="DS6" s="63">
        <v>1.7485207956484804E-6</v>
      </c>
      <c r="DT6" s="63">
        <v>1.7817990648896538E-6</v>
      </c>
      <c r="DU6" s="63">
        <v>1.8157451127284896E-6</v>
      </c>
      <c r="DV6" s="63">
        <v>1.8503723560081529E-6</v>
      </c>
      <c r="DW6" s="63">
        <v>1.8856944814478551E-6</v>
      </c>
      <c r="DX6" s="63">
        <v>1.9217254510468518E-6</v>
      </c>
      <c r="DY6" s="63">
        <v>1.875824130150882E-6</v>
      </c>
      <c r="EA6" s="53" t="s">
        <v>66</v>
      </c>
    </row>
    <row r="7" spans="1:131" s="53" customFormat="1" ht="15" customHeight="1" x14ac:dyDescent="0.25">
      <c r="A7" s="62" t="s">
        <v>78</v>
      </c>
      <c r="B7" s="46">
        <v>8.3160594841297231E-4</v>
      </c>
      <c r="C7" s="46">
        <v>7.9139020090361416E-4</v>
      </c>
      <c r="D7" s="46">
        <v>9.1510037058904281E-4</v>
      </c>
      <c r="E7" s="46">
        <v>9.3558861821209111E-4</v>
      </c>
      <c r="F7" s="46">
        <v>9.3422339738897945E-4</v>
      </c>
      <c r="G7" s="46">
        <v>9.058224194495218E-4</v>
      </c>
      <c r="H7" s="46">
        <v>7.5455264306754487E-4</v>
      </c>
      <c r="I7" s="46">
        <v>7.2119095181211634E-4</v>
      </c>
      <c r="J7" s="46">
        <v>6.969533043729891E-4</v>
      </c>
      <c r="K7" s="46">
        <v>6.8920366345039466E-4</v>
      </c>
      <c r="L7" s="46">
        <v>6.7873955377331012E-4</v>
      </c>
      <c r="M7" s="46">
        <v>6.8664206281581603E-4</v>
      </c>
      <c r="N7" s="46">
        <v>6.8781642588124331E-4</v>
      </c>
      <c r="O7" s="46">
        <v>6.5709628835264669E-4</v>
      </c>
      <c r="P7" s="46">
        <v>6.6508181460936031E-4</v>
      </c>
      <c r="Q7" s="46">
        <v>6.8675860027123852E-4</v>
      </c>
      <c r="R7" s="46">
        <v>6.9854477488576617E-4</v>
      </c>
      <c r="S7" s="46">
        <v>7.5604756910395616E-4</v>
      </c>
      <c r="T7" s="46">
        <v>9.8759710837229074E-4</v>
      </c>
      <c r="U7" s="46">
        <v>1.0727111199472386E-3</v>
      </c>
      <c r="V7" s="46">
        <v>1.0942788190095405E-3</v>
      </c>
      <c r="W7" s="46">
        <v>8.6222973476807933E-4</v>
      </c>
      <c r="X7" s="46">
        <v>9.0414808203754886E-4</v>
      </c>
      <c r="Y7" s="46">
        <v>9.9982209139869919E-4</v>
      </c>
      <c r="Z7" s="46">
        <v>1.0567014986705492E-3</v>
      </c>
      <c r="AA7" s="46">
        <v>1.0560331982871934E-3</v>
      </c>
      <c r="AB7" s="46">
        <v>1.0143930454533801E-3</v>
      </c>
      <c r="AC7" s="46">
        <v>9.8056112467512289E-4</v>
      </c>
      <c r="AD7" s="46">
        <v>1.0316782837538783E-3</v>
      </c>
      <c r="AE7" s="46">
        <v>1.0210273869488782E-3</v>
      </c>
      <c r="AF7" s="46">
        <v>1.0779507980824964E-3</v>
      </c>
      <c r="AG7" s="46">
        <v>1.023960772480537E-3</v>
      </c>
      <c r="AH7" s="46">
        <v>9.9835236909547737E-4</v>
      </c>
      <c r="AI7" s="46">
        <v>9.023178711391501E-4</v>
      </c>
      <c r="AJ7" s="46">
        <v>1.1021103529629244E-3</v>
      </c>
      <c r="AK7" s="46">
        <v>1.0530390760855237E-3</v>
      </c>
      <c r="AL7" s="46">
        <v>1.0456828200996026E-3</v>
      </c>
      <c r="AM7" s="46">
        <v>1.0653260009451508E-3</v>
      </c>
      <c r="AN7" s="46">
        <v>1.051981986777266E-3</v>
      </c>
      <c r="AO7" s="46">
        <v>1.0064708052175604E-3</v>
      </c>
      <c r="AP7" s="46">
        <v>9.7973522918928997E-4</v>
      </c>
      <c r="AQ7" s="46">
        <v>9.3361417590981073E-4</v>
      </c>
      <c r="AR7" s="46">
        <v>9.5485085375533122E-4</v>
      </c>
      <c r="AS7" s="46">
        <v>9.0847174657804537E-4</v>
      </c>
      <c r="AT7" s="46">
        <v>9.1481500305282332E-4</v>
      </c>
      <c r="AU7" s="46">
        <v>8.1348325456864106E-4</v>
      </c>
      <c r="AV7" s="46">
        <v>7.5442506689083193E-4</v>
      </c>
      <c r="AW7" s="46">
        <v>7.8128871872896544E-4</v>
      </c>
      <c r="AX7" s="46">
        <v>7.6646500018751182E-4</v>
      </c>
      <c r="AY7" s="46">
        <v>6.5536459429409752E-4</v>
      </c>
      <c r="AZ7" s="46">
        <v>6.0178766003754481E-4</v>
      </c>
      <c r="BA7" s="46">
        <v>6.3157982649970489E-4</v>
      </c>
      <c r="BB7" s="46">
        <v>6.520471133721089E-4</v>
      </c>
      <c r="BC7" s="46">
        <v>6.5550147577536264E-4</v>
      </c>
      <c r="BD7" s="46">
        <v>6.3271173709627811E-4</v>
      </c>
      <c r="BE7" s="46">
        <v>6.0310138543502383E-4</v>
      </c>
      <c r="BF7" s="46">
        <v>5.7240857255702517E-4</v>
      </c>
      <c r="BG7" s="46">
        <v>5.9012814117906083E-4</v>
      </c>
      <c r="BH7" s="46">
        <v>5.5102590397489344E-4</v>
      </c>
      <c r="BI7" s="46">
        <v>5.4887817531493134E-4</v>
      </c>
      <c r="BJ7" s="46">
        <v>4.6183746688446446E-4</v>
      </c>
      <c r="BK7" s="46">
        <v>4.067731812849922E-4</v>
      </c>
      <c r="BL7" s="46">
        <v>2.9701231123717604E-4</v>
      </c>
      <c r="BM7" s="46">
        <v>2.5197392653265399E-4</v>
      </c>
      <c r="BN7" s="46">
        <v>1.7121057831638202E-4</v>
      </c>
      <c r="BO7" s="46">
        <v>1.3067890542064033E-4</v>
      </c>
      <c r="BP7" s="46">
        <v>1.2429819721076682E-4</v>
      </c>
      <c r="BQ7" s="46">
        <v>1.1988054614875924E-4</v>
      </c>
      <c r="BR7" s="46">
        <v>1.1667381593834179E-4</v>
      </c>
      <c r="BS7" s="46">
        <v>1.1369489311518067E-4</v>
      </c>
      <c r="BT7" s="46">
        <v>1.1064505440136915E-4</v>
      </c>
      <c r="BU7" s="46">
        <v>1.0771740327889667E-4</v>
      </c>
      <c r="BV7" s="46">
        <v>1.0496143843143637E-4</v>
      </c>
      <c r="BW7" s="46">
        <v>1.0654469234858698E-4</v>
      </c>
      <c r="BX7" s="46">
        <v>1.0887050218116902E-4</v>
      </c>
      <c r="BY7" s="46">
        <v>1.0723755522070661E-4</v>
      </c>
      <c r="BZ7" s="46">
        <v>1.0881301312589556E-4</v>
      </c>
      <c r="CA7" s="46">
        <v>1.0826438292830063E-4</v>
      </c>
      <c r="CB7" s="46">
        <v>1.0439422231540468E-4</v>
      </c>
      <c r="CC7" s="46">
        <v>1.0141762546553728E-4</v>
      </c>
      <c r="CD7" s="46">
        <v>9.8755458573920548E-5</v>
      </c>
      <c r="CE7" s="46">
        <v>9.6136987844524865E-5</v>
      </c>
      <c r="CF7" s="46">
        <v>9.2239205358215251E-5</v>
      </c>
      <c r="CG7" s="46">
        <v>8.6845269207721287E-5</v>
      </c>
      <c r="CH7" s="46">
        <v>8.0261210742462255E-5</v>
      </c>
      <c r="CI7" s="46">
        <v>7.8475878508309959E-5</v>
      </c>
      <c r="CJ7" s="46">
        <v>7.7664649381107962E-5</v>
      </c>
      <c r="CK7" s="46">
        <v>7.6861658160564156E-5</v>
      </c>
      <c r="CL7" s="46">
        <v>7.2430668215911446E-5</v>
      </c>
      <c r="CM7" s="46">
        <v>7.0975898006808743E-5</v>
      </c>
      <c r="CN7" s="46">
        <v>7.0241835275900984E-5</v>
      </c>
      <c r="CO7" s="46">
        <v>6.9515227801707742E-5</v>
      </c>
      <c r="CP7" s="46">
        <v>6.8796000172837029E-5</v>
      </c>
      <c r="CQ7" s="46">
        <v>6.8202038563057785E-5</v>
      </c>
      <c r="CR7" s="46">
        <v>6.7519046534743535E-5</v>
      </c>
      <c r="CS7" s="46">
        <v>6.6820097063883583E-5</v>
      </c>
      <c r="CT7" s="46">
        <v>6.612824777419137E-5</v>
      </c>
      <c r="CU7" s="46">
        <v>6.1809457438667231E-5</v>
      </c>
      <c r="CV7" s="46">
        <v>5.3834607832605415E-5</v>
      </c>
      <c r="CW7" s="46">
        <v>4.3888231568016828E-5</v>
      </c>
      <c r="CX7" s="46">
        <v>3.8939020087810729E-5</v>
      </c>
      <c r="CY7" s="46">
        <v>4.39343203865721E-5</v>
      </c>
      <c r="CZ7" s="46">
        <v>4.637273162741628E-5</v>
      </c>
      <c r="DA7" s="46">
        <v>3.7752275751751938E-5</v>
      </c>
      <c r="DB7" s="46">
        <v>2.31125874127258E-5</v>
      </c>
      <c r="DC7" s="46">
        <v>9.1837357990879252E-6</v>
      </c>
      <c r="DD7" s="46">
        <v>2.790026855950327E-6</v>
      </c>
      <c r="DE7" s="46">
        <v>1.9625743695765814E-6</v>
      </c>
      <c r="DF7" s="46">
        <v>2.001808681823552E-6</v>
      </c>
      <c r="DG7" s="46">
        <v>2.0418276953702168E-6</v>
      </c>
      <c r="DH7" s="46">
        <v>2.0826471046636456E-6</v>
      </c>
      <c r="DI7" s="46">
        <v>2.1242829180516133E-6</v>
      </c>
      <c r="DJ7" s="46">
        <v>2.1667514640609172E-6</v>
      </c>
      <c r="DK7" s="46">
        <v>2.2100693978012865E-6</v>
      </c>
      <c r="DL7" s="46">
        <v>2.254253707497349E-6</v>
      </c>
      <c r="DM7" s="46">
        <v>2.2993217211512514E-6</v>
      </c>
      <c r="DN7" s="46">
        <v>2.3452911133385164E-6</v>
      </c>
      <c r="DO7" s="46">
        <v>2.3921799121398203E-6</v>
      </c>
      <c r="DP7" s="46">
        <v>2.4400065062113835E-6</v>
      </c>
      <c r="DQ7" s="46">
        <v>2.4887896519967719E-6</v>
      </c>
      <c r="DR7" s="46">
        <v>2.538548481082899E-6</v>
      </c>
      <c r="DS7" s="46">
        <v>2.589302507703143E-6</v>
      </c>
      <c r="DT7" s="46">
        <v>2.6410716363904877E-6</v>
      </c>
      <c r="DU7" s="46">
        <v>2.6938761697837075E-6</v>
      </c>
      <c r="DV7" s="46">
        <v>2.7477368165896333E-6</v>
      </c>
      <c r="DW7" s="46">
        <v>2.802674699704621E-6</v>
      </c>
      <c r="DX7" s="46">
        <v>2.8587113644984128E-6</v>
      </c>
      <c r="DY7" s="46">
        <v>2.915042233489213E-6</v>
      </c>
      <c r="EA7" s="53" t="s">
        <v>67</v>
      </c>
    </row>
    <row r="8" spans="1:131" s="53" customFormat="1" ht="15" customHeight="1" x14ac:dyDescent="0.25">
      <c r="A8" s="62" t="s">
        <v>79</v>
      </c>
      <c r="B8" s="46">
        <v>2.7221774581637674E-3</v>
      </c>
      <c r="C8" s="46">
        <v>2.8646740597604308E-3</v>
      </c>
      <c r="D8" s="46">
        <v>2.8371301049301455E-3</v>
      </c>
      <c r="E8" s="46">
        <v>2.7958729754197758E-3</v>
      </c>
      <c r="F8" s="46">
        <v>2.9374945640044839E-3</v>
      </c>
      <c r="G8" s="46">
        <v>2.9253589078989395E-3</v>
      </c>
      <c r="H8" s="46">
        <v>2.9324546396598231E-3</v>
      </c>
      <c r="I8" s="46">
        <v>2.9153715843596379E-3</v>
      </c>
      <c r="J8" s="46">
        <v>2.9286565555252091E-3</v>
      </c>
      <c r="K8" s="46">
        <v>2.9195104030710173E-3</v>
      </c>
      <c r="L8" s="46">
        <v>2.8975631966820696E-3</v>
      </c>
      <c r="M8" s="46">
        <v>2.8764233768409091E-3</v>
      </c>
      <c r="N8" s="46">
        <v>2.8616336500640739E-3</v>
      </c>
      <c r="O8" s="46">
        <v>2.5795715625599553E-3</v>
      </c>
      <c r="P8" s="46">
        <v>2.364193041089032E-3</v>
      </c>
      <c r="Q8" s="46">
        <v>2.3726722428482061E-3</v>
      </c>
      <c r="R8" s="46">
        <v>2.3793778183125998E-3</v>
      </c>
      <c r="S8" s="46">
        <v>2.3747035624739222E-3</v>
      </c>
      <c r="T8" s="46">
        <v>2.4004940142252468E-3</v>
      </c>
      <c r="U8" s="46">
        <v>2.4097566235575232E-3</v>
      </c>
      <c r="V8" s="46">
        <v>2.3871033373366827E-3</v>
      </c>
      <c r="W8" s="46">
        <v>2.3456947865598977E-3</v>
      </c>
      <c r="X8" s="46">
        <v>2.339978945556708E-3</v>
      </c>
      <c r="Y8" s="46">
        <v>2.3187081215964435E-3</v>
      </c>
      <c r="Z8" s="46">
        <v>2.2909869148173925E-3</v>
      </c>
      <c r="AA8" s="46">
        <v>2.2524413174130004E-3</v>
      </c>
      <c r="AB8" s="46">
        <v>2.0487337158106894E-3</v>
      </c>
      <c r="AC8" s="46">
        <v>2.0268103025608353E-3</v>
      </c>
      <c r="AD8" s="46">
        <v>1.8113330750992825E-3</v>
      </c>
      <c r="AE8" s="46">
        <v>1.2810815311797956E-3</v>
      </c>
      <c r="AF8" s="46">
        <v>1.2043241826847487E-3</v>
      </c>
      <c r="AG8" s="46">
        <v>1.1678015391328987E-3</v>
      </c>
      <c r="AH8" s="46">
        <v>1.1333059528643961E-3</v>
      </c>
      <c r="AI8" s="46">
        <v>1.0867706941300886E-3</v>
      </c>
      <c r="AJ8" s="46">
        <v>1.0684710369524438E-3</v>
      </c>
      <c r="AK8" s="46">
        <v>1.0346801295040039E-3</v>
      </c>
      <c r="AL8" s="46">
        <v>1.0022261627108447E-3</v>
      </c>
      <c r="AM8" s="46">
        <v>9.5614273305205352E-4</v>
      </c>
      <c r="AN8" s="46">
        <v>9.3853906619387857E-4</v>
      </c>
      <c r="AO8" s="46">
        <v>9.0814835259657673E-4</v>
      </c>
      <c r="AP8" s="46">
        <v>8.7937064638655895E-4</v>
      </c>
      <c r="AQ8" s="46">
        <v>5.2082316413932497E-4</v>
      </c>
      <c r="AR8" s="46">
        <v>4.8699335650300926E-4</v>
      </c>
      <c r="AS8" s="46">
        <v>4.5312379976909334E-4</v>
      </c>
      <c r="AT8" s="46">
        <v>4.2035830173309995E-4</v>
      </c>
      <c r="AU8" s="46">
        <v>3.8954083576117621E-4</v>
      </c>
      <c r="AV8" s="46">
        <v>3.6199286253822915E-4</v>
      </c>
      <c r="AW8" s="46">
        <v>3.3581322182765739E-4</v>
      </c>
      <c r="AX8" s="46">
        <v>3.0960501059223462E-4</v>
      </c>
      <c r="AY8" s="46">
        <v>2.851650911181705E-4</v>
      </c>
      <c r="AZ8" s="46">
        <v>2.6313458681732378E-4</v>
      </c>
      <c r="BA8" s="46">
        <v>2.415638227495204E-4</v>
      </c>
      <c r="BB8" s="46">
        <v>2.1936500764922233E-4</v>
      </c>
      <c r="BC8" s="46">
        <v>1.9697551218981316E-4</v>
      </c>
      <c r="BD8" s="46">
        <v>1.750653203261045E-4</v>
      </c>
      <c r="BE8" s="46">
        <v>1.5415089325332499E-4</v>
      </c>
      <c r="BF8" s="46">
        <v>1.3444619304392417E-4</v>
      </c>
      <c r="BG8" s="46">
        <v>1.1551430407345757E-4</v>
      </c>
      <c r="BH8" s="46">
        <v>9.7581291020922313E-5</v>
      </c>
      <c r="BI8" s="46">
        <v>8.074215651261627E-5</v>
      </c>
      <c r="BJ8" s="46">
        <v>6.5359258801723428E-5</v>
      </c>
      <c r="BK8" s="46">
        <v>5.2086680570260767E-5</v>
      </c>
      <c r="BL8" s="46">
        <v>4.1347986430499874E-5</v>
      </c>
      <c r="BM8" s="46">
        <v>3.2827743320107325E-5</v>
      </c>
      <c r="BN8" s="46">
        <v>2.6132109855098779E-5</v>
      </c>
      <c r="BO8" s="46">
        <v>2.1280840292192117E-5</v>
      </c>
      <c r="BP8" s="46">
        <v>1.7262745423843835E-5</v>
      </c>
      <c r="BQ8" s="46">
        <v>1.3498255384989542E-5</v>
      </c>
      <c r="BR8" s="46">
        <v>9.8815625065967276E-6</v>
      </c>
      <c r="BS8" s="46">
        <v>6.4037854406124431E-6</v>
      </c>
      <c r="BT8" s="46">
        <v>3.1640990851462803E-6</v>
      </c>
      <c r="BU8" s="46">
        <v>1.6981226521582894E-6</v>
      </c>
      <c r="BV8" s="46">
        <v>1.6248090076147486E-6</v>
      </c>
      <c r="BW8" s="46">
        <v>1.6083983963072587E-6</v>
      </c>
      <c r="BX8" s="46">
        <v>1.5921535325813151E-6</v>
      </c>
      <c r="BY8" s="46">
        <v>1.576072742382229E-6</v>
      </c>
      <c r="BZ8" s="46">
        <v>1.5601543685633063E-6</v>
      </c>
      <c r="CA8" s="46">
        <v>1.5443967707150764E-6</v>
      </c>
      <c r="CB8" s="46">
        <v>1.5287983249962451E-6</v>
      </c>
      <c r="CC8" s="46">
        <v>1.5133574239663541E-6</v>
      </c>
      <c r="CD8" s="46">
        <v>1.4980724764201353E-6</v>
      </c>
      <c r="CE8" s="46">
        <v>1.4829419072235321E-6</v>
      </c>
      <c r="CF8" s="46">
        <v>1.4679641571513816E-6</v>
      </c>
      <c r="CG8" s="46">
        <v>1.4531376827267337E-6</v>
      </c>
      <c r="CH8" s="46">
        <v>1.4384609560617935E-6</v>
      </c>
      <c r="CI8" s="46">
        <v>1.4239324647004707E-6</v>
      </c>
      <c r="CJ8" s="46">
        <v>1.4095507114625201E-6</v>
      </c>
      <c r="CK8" s="46">
        <v>1.3953142142892528E-6</v>
      </c>
      <c r="CL8" s="46">
        <v>1.3812215060908099E-6</v>
      </c>
      <c r="CM8" s="46">
        <v>1.3672711345949766E-6</v>
      </c>
      <c r="CN8" s="46">
        <v>1.3534616621975242E-6</v>
      </c>
      <c r="CO8" s="46">
        <v>1.3397916658140607E-6</v>
      </c>
      <c r="CP8" s="46">
        <v>1.3262597367333837E-6</v>
      </c>
      <c r="CQ8" s="46">
        <v>1.3128644804723069E-6</v>
      </c>
      <c r="CR8" s="46">
        <v>1.299604516631961E-6</v>
      </c>
      <c r="CS8" s="46">
        <v>1.2864784787555379E-6</v>
      </c>
      <c r="CT8" s="46">
        <v>1.2734850141874774E-6</v>
      </c>
      <c r="CU8" s="46">
        <v>1.2606227839340749E-6</v>
      </c>
      <c r="CV8" s="46">
        <v>1.2478904625254944E-6</v>
      </c>
      <c r="CW8" s="46">
        <v>1.2352867378791792E-6</v>
      </c>
      <c r="CX8" s="46">
        <v>1.2228103111646382E-6</v>
      </c>
      <c r="CY8" s="46">
        <v>1.2104598966695996E-6</v>
      </c>
      <c r="CZ8" s="46">
        <v>1.1982342216675208E-6</v>
      </c>
      <c r="DA8" s="46">
        <v>1.1861320262864251E-6</v>
      </c>
      <c r="DB8" s="46">
        <v>1.1741520633790756E-6</v>
      </c>
      <c r="DC8" s="46">
        <v>1.1622930983944544E-6</v>
      </c>
      <c r="DD8" s="46">
        <v>1.1505539092505378E-6</v>
      </c>
      <c r="DE8" s="46">
        <v>1.1389332862083617E-6</v>
      </c>
      <c r="DF8" s="46">
        <v>1.1274300317473558E-6</v>
      </c>
      <c r="DG8" s="46">
        <v>1.116042960441936E-6</v>
      </c>
      <c r="DH8" s="46">
        <v>1.1047708988393488E-6</v>
      </c>
      <c r="DI8" s="46">
        <v>1.0936126853387394E-6</v>
      </c>
      <c r="DJ8" s="46">
        <v>1.0825671700714527E-6</v>
      </c>
      <c r="DK8" s="46">
        <v>1.071633214782534E-6</v>
      </c>
      <c r="DL8" s="46">
        <v>1.0608096927134337E-6</v>
      </c>
      <c r="DM8" s="46">
        <v>1.0500954884858895E-6</v>
      </c>
      <c r="DN8" s="46">
        <v>1.0394894979869889E-6</v>
      </c>
      <c r="DO8" s="46">
        <v>1.0289906282553858E-6</v>
      </c>
      <c r="DP8" s="46">
        <v>1.0185977973686728E-6</v>
      </c>
      <c r="DQ8" s="46">
        <v>1.0083099343318834E-6</v>
      </c>
      <c r="DR8" s="46">
        <v>9.9812597896712827E-7</v>
      </c>
      <c r="DS8" s="46">
        <v>9.8804488180434055E-7</v>
      </c>
      <c r="DT8" s="46">
        <v>9.7806560397312741E-7</v>
      </c>
      <c r="DU8" s="46">
        <v>9.6818711709571246E-7</v>
      </c>
      <c r="DV8" s="46">
        <v>9.5840840318096043E-7</v>
      </c>
      <c r="DW8" s="46">
        <v>9.4872845451947186E-7</v>
      </c>
      <c r="DX8" s="46">
        <v>9.3914627357973812E-7</v>
      </c>
      <c r="DY8" s="46">
        <v>9.2966087290534165E-7</v>
      </c>
      <c r="EA8" s="53" t="s">
        <v>68</v>
      </c>
    </row>
    <row r="9" spans="1:131" s="53" customFormat="1" ht="15" customHeight="1" x14ac:dyDescent="0.25">
      <c r="A9" s="64" t="s">
        <v>80</v>
      </c>
      <c r="B9" s="55">
        <v>1.6278543745161511E-3</v>
      </c>
      <c r="C9" s="55">
        <v>1.2521237863255166E-3</v>
      </c>
      <c r="D9" s="55">
        <v>1.2671547570382424E-3</v>
      </c>
      <c r="E9" s="55">
        <v>1.2013166235890977E-3</v>
      </c>
      <c r="F9" s="55">
        <v>1.2821396746029918E-3</v>
      </c>
      <c r="G9" s="55">
        <v>1.0254437985936561E-3</v>
      </c>
      <c r="H9" s="55">
        <v>1.014977294108676E-3</v>
      </c>
      <c r="I9" s="55">
        <v>1.0132919314840836E-3</v>
      </c>
      <c r="J9" s="55">
        <v>9.83375408693076E-4</v>
      </c>
      <c r="K9" s="55">
        <v>9.6712511820624145E-4</v>
      </c>
      <c r="L9" s="55">
        <v>8.6659364202357821E-4</v>
      </c>
      <c r="M9" s="55">
        <v>8.5167941747898751E-4</v>
      </c>
      <c r="N9" s="55">
        <v>7.8839343442265266E-4</v>
      </c>
      <c r="O9" s="55">
        <v>6.2550103178232741E-4</v>
      </c>
      <c r="P9" s="55">
        <v>6.3558691887437172E-4</v>
      </c>
      <c r="Q9" s="55">
        <v>6.5439087632688728E-4</v>
      </c>
      <c r="R9" s="55">
        <v>6.6173858148487396E-4</v>
      </c>
      <c r="S9" s="55">
        <v>7.2522675100720048E-4</v>
      </c>
      <c r="T9" s="55">
        <v>1.0048433925666249E-3</v>
      </c>
      <c r="U9" s="55">
        <v>1.0543083151392898E-3</v>
      </c>
      <c r="V9" s="55">
        <v>1.0698569262828867E-3</v>
      </c>
      <c r="W9" s="55">
        <v>8.1464365814875206E-4</v>
      </c>
      <c r="X9" s="55">
        <v>9.402758854902385E-4</v>
      </c>
      <c r="Y9" s="55">
        <v>1.0045811358062504E-3</v>
      </c>
      <c r="Z9" s="55">
        <v>1.0175445729504471E-3</v>
      </c>
      <c r="AA9" s="55">
        <v>1.0081535782979949E-3</v>
      </c>
      <c r="AB9" s="55">
        <v>9.6350873353833583E-4</v>
      </c>
      <c r="AC9" s="55">
        <v>9.4949325308362712E-4</v>
      </c>
      <c r="AD9" s="55">
        <v>1.0082039478426178E-3</v>
      </c>
      <c r="AE9" s="55">
        <v>9.8981532579601019E-4</v>
      </c>
      <c r="AF9" s="55">
        <v>1.0510872156216E-3</v>
      </c>
      <c r="AG9" s="55">
        <v>9.7562612095033736E-4</v>
      </c>
      <c r="AH9" s="55">
        <v>9.6268959171475605E-4</v>
      </c>
      <c r="AI9" s="55">
        <v>8.6102546602418719E-4</v>
      </c>
      <c r="AJ9" s="55">
        <v>1.0770321446509296E-3</v>
      </c>
      <c r="AK9" s="55">
        <v>9.7415941652678056E-4</v>
      </c>
      <c r="AL9" s="55">
        <v>9.9104767919041365E-4</v>
      </c>
      <c r="AM9" s="55">
        <v>9.8652285370743492E-4</v>
      </c>
      <c r="AN9" s="55">
        <v>9.6676734224750822E-4</v>
      </c>
      <c r="AO9" s="55">
        <v>9.4450786883248017E-4</v>
      </c>
      <c r="AP9" s="55">
        <v>9.2359419516584911E-4</v>
      </c>
      <c r="AQ9" s="55">
        <v>8.7405974268124924E-4</v>
      </c>
      <c r="AR9" s="55">
        <v>8.8540141409590835E-4</v>
      </c>
      <c r="AS9" s="55">
        <v>8.2942064245533371E-4</v>
      </c>
      <c r="AT9" s="55">
        <v>8.3619178710577012E-4</v>
      </c>
      <c r="AU9" s="55">
        <v>7.3118662985125003E-4</v>
      </c>
      <c r="AV9" s="55">
        <v>6.3663263208204701E-4</v>
      </c>
      <c r="AW9" s="55">
        <v>6.8687707757058376E-4</v>
      </c>
      <c r="AX9" s="55">
        <v>6.7505223458511022E-4</v>
      </c>
      <c r="AY9" s="55">
        <v>5.7565064331225712E-4</v>
      </c>
      <c r="AZ9" s="55">
        <v>5.4112197586734861E-4</v>
      </c>
      <c r="BA9" s="55">
        <v>5.8828988991018892E-4</v>
      </c>
      <c r="BB9" s="55">
        <v>6.0759145520298966E-4</v>
      </c>
      <c r="BC9" s="55">
        <v>6.1245718951592602E-4</v>
      </c>
      <c r="BD9" s="55">
        <v>5.9034853608879681E-4</v>
      </c>
      <c r="BE9" s="55">
        <v>5.6394233894504955E-4</v>
      </c>
      <c r="BF9" s="55">
        <v>5.3090354015459152E-4</v>
      </c>
      <c r="BG9" s="55">
        <v>5.3728723060798215E-4</v>
      </c>
      <c r="BH9" s="55">
        <v>4.8162461410578114E-4</v>
      </c>
      <c r="BI9" s="55">
        <v>4.8281121818268544E-4</v>
      </c>
      <c r="BJ9" s="55">
        <v>4.0175614631185371E-4</v>
      </c>
      <c r="BK9" s="55">
        <v>3.5624780757240323E-4</v>
      </c>
      <c r="BL9" s="55">
        <v>2.5159241001257974E-4</v>
      </c>
      <c r="BM9" s="55">
        <v>2.2975499510518988E-4</v>
      </c>
      <c r="BN9" s="55">
        <v>1.4932147152194974E-4</v>
      </c>
      <c r="BO9" s="55">
        <v>1.1809805105331212E-4</v>
      </c>
      <c r="BP9" s="55">
        <v>1.1303892660583656E-4</v>
      </c>
      <c r="BQ9" s="55">
        <v>1.1013573351931402E-4</v>
      </c>
      <c r="BR9" s="55">
        <v>1.0745214388443127E-4</v>
      </c>
      <c r="BS9" s="55">
        <v>1.0464148189935744E-4</v>
      </c>
      <c r="BT9" s="55">
        <v>1.0187697679770189E-4</v>
      </c>
      <c r="BU9" s="55">
        <v>9.9165353754293508E-5</v>
      </c>
      <c r="BV9" s="55">
        <v>1.0168454126498032E-4</v>
      </c>
      <c r="BW9" s="55">
        <v>1.0397472028986401E-4</v>
      </c>
      <c r="BX9" s="55">
        <v>1.0666504367473237E-4</v>
      </c>
      <c r="BY9" s="55">
        <v>1.0403437426264751E-4</v>
      </c>
      <c r="BZ9" s="55">
        <v>1.0300032956844747E-4</v>
      </c>
      <c r="CA9" s="55">
        <v>9.8809628336513349E-5</v>
      </c>
      <c r="CB9" s="55">
        <v>9.62523604999648E-5</v>
      </c>
      <c r="CC9" s="55">
        <v>9.3736669980936491E-5</v>
      </c>
      <c r="CD9" s="55">
        <v>9.1261977783724626E-5</v>
      </c>
      <c r="CE9" s="55">
        <v>8.7315195191260724E-5</v>
      </c>
      <c r="CF9" s="55">
        <v>8.1941587408219051E-5</v>
      </c>
      <c r="CG9" s="55">
        <v>7.5481924865212658E-5</v>
      </c>
      <c r="CH9" s="55">
        <v>7.4719555550481568E-5</v>
      </c>
      <c r="CI9" s="55">
        <v>7.3964886184752613E-5</v>
      </c>
      <c r="CJ9" s="55">
        <v>7.3217838998349731E-5</v>
      </c>
      <c r="CK9" s="55">
        <v>7.2478337007072496E-5</v>
      </c>
      <c r="CL9" s="55">
        <v>6.7629370147338953E-5</v>
      </c>
      <c r="CM9" s="55">
        <v>6.6946311830172434E-5</v>
      </c>
      <c r="CN9" s="55">
        <v>6.627015241896402E-5</v>
      </c>
      <c r="CO9" s="55">
        <v>6.560082223459223E-5</v>
      </c>
      <c r="CP9" s="55">
        <v>6.4938252301696551E-5</v>
      </c>
      <c r="CQ9" s="55">
        <v>6.4415916355731434E-5</v>
      </c>
      <c r="CR9" s="55">
        <v>6.3765314001623677E-5</v>
      </c>
      <c r="CS9" s="55">
        <v>6.3121282747441489E-5</v>
      </c>
      <c r="CT9" s="55">
        <v>5.8327330789382118E-5</v>
      </c>
      <c r="CU9" s="55">
        <v>5.0023638109132847E-5</v>
      </c>
      <c r="CV9" s="55">
        <v>4.0382200413736714E-5</v>
      </c>
      <c r="CW9" s="55">
        <v>3.6631999624768549E-5</v>
      </c>
      <c r="CX9" s="55">
        <v>4.3085316231743088E-5</v>
      </c>
      <c r="CY9" s="55">
        <v>4.463522615967204E-5</v>
      </c>
      <c r="CZ9" s="55">
        <v>3.4488829110203567E-5</v>
      </c>
      <c r="DA9" s="55">
        <v>1.9725278056367934E-5</v>
      </c>
      <c r="DB9" s="55">
        <v>6.6662663322021015E-6</v>
      </c>
      <c r="DC9" s="55">
        <v>1.890438374059452E-6</v>
      </c>
      <c r="DD9" s="55">
        <v>1.871344899557489E-6</v>
      </c>
      <c r="DE9" s="55">
        <v>1.8524442696219289E-6</v>
      </c>
      <c r="DF9" s="55">
        <v>1.8337345365178648E-6</v>
      </c>
      <c r="DG9" s="55">
        <v>1.8152137721825585E-6</v>
      </c>
      <c r="DH9" s="55">
        <v>1.7968800680267574E-6</v>
      </c>
      <c r="DI9" s="55">
        <v>1.778731534738004E-6</v>
      </c>
      <c r="DJ9" s="55">
        <v>1.7607663020859454E-6</v>
      </c>
      <c r="DK9" s="55">
        <v>1.7429825187296003E-6</v>
      </c>
      <c r="DL9" s="55">
        <v>1.7253783520265793E-6</v>
      </c>
      <c r="DM9" s="55">
        <v>1.7079519878442242E-6</v>
      </c>
      <c r="DN9" s="55">
        <v>1.6907016303726642E-6</v>
      </c>
      <c r="DO9" s="55">
        <v>1.6736255019397498E-6</v>
      </c>
      <c r="DP9" s="55">
        <v>1.6567218428278682E-6</v>
      </c>
      <c r="DQ9" s="55">
        <v>1.6399889110925939E-6</v>
      </c>
      <c r="DR9" s="55">
        <v>1.6234249823831871E-6</v>
      </c>
      <c r="DS9" s="55">
        <v>1.6070283497648901E-6</v>
      </c>
      <c r="DT9" s="55">
        <v>1.5907973235430311E-6</v>
      </c>
      <c r="DU9" s="55">
        <v>1.5747302310888948E-6</v>
      </c>
      <c r="DV9" s="55">
        <v>1.5588254166673589E-6</v>
      </c>
      <c r="DW9" s="55">
        <v>1.5430812412662647E-6</v>
      </c>
      <c r="DX9" s="55">
        <v>1.5274960824275204E-6</v>
      </c>
      <c r="DY9" s="55">
        <v>1.5120683340798977E-6</v>
      </c>
      <c r="EA9" s="53" t="s">
        <v>69</v>
      </c>
    </row>
    <row r="13" spans="1:131" ht="15" customHeight="1" x14ac:dyDescent="0.25">
      <c r="B13" s="52" t="s">
        <v>70</v>
      </c>
      <c r="L13" s="52" t="s">
        <v>71</v>
      </c>
    </row>
  </sheetData>
  <sheetProtection selectLockedCells="1"/>
  <conditionalFormatting sqref="B5:DY5 B1:AZ1">
    <cfRule type="notContainsBlanks" dxfId="4" priority="1" stopIfTrue="1">
      <formula>LEN(TRIM(B1))&gt;0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showGridLines="0" workbookViewId="0"/>
  </sheetViews>
  <sheetFormatPr defaultRowHeight="15" customHeight="1" x14ac:dyDescent="0.25"/>
  <cols>
    <col min="1" max="1" width="28.5703125" style="43" customWidth="1"/>
    <col min="2" max="3" width="9.140625" style="43" customWidth="1"/>
    <col min="4" max="16384" width="9.140625" style="43"/>
  </cols>
  <sheetData>
    <row r="1" spans="1:55" s="53" customFormat="1" ht="15" customHeight="1" x14ac:dyDescent="0.25">
      <c r="A1" s="56" t="s">
        <v>81</v>
      </c>
      <c r="B1" s="49">
        <v>2013</v>
      </c>
      <c r="C1" s="49">
        <v>2014</v>
      </c>
      <c r="D1" s="49">
        <v>2015</v>
      </c>
      <c r="E1" s="49">
        <v>2016</v>
      </c>
      <c r="F1" s="49">
        <v>2017</v>
      </c>
      <c r="G1" s="49">
        <v>2018</v>
      </c>
      <c r="H1" s="49">
        <v>2019</v>
      </c>
      <c r="I1" s="49">
        <v>2020</v>
      </c>
      <c r="J1" s="49">
        <v>2021</v>
      </c>
      <c r="K1" s="49">
        <v>2022</v>
      </c>
      <c r="L1" s="49">
        <v>2023</v>
      </c>
      <c r="M1" s="49">
        <v>2024</v>
      </c>
      <c r="N1" s="49">
        <v>2025</v>
      </c>
      <c r="O1" s="49">
        <v>2026</v>
      </c>
      <c r="P1" s="49">
        <v>2027</v>
      </c>
      <c r="Q1" s="49">
        <v>2028</v>
      </c>
      <c r="R1" s="49">
        <v>2029</v>
      </c>
      <c r="S1" s="49">
        <v>2030</v>
      </c>
      <c r="T1" s="49">
        <v>2031</v>
      </c>
      <c r="U1" s="49">
        <v>2032</v>
      </c>
      <c r="V1" s="49">
        <v>2033</v>
      </c>
      <c r="W1" s="49">
        <v>2034</v>
      </c>
      <c r="X1" s="49">
        <v>2035</v>
      </c>
      <c r="Y1" s="49">
        <v>2036</v>
      </c>
      <c r="Z1" s="49">
        <v>2037</v>
      </c>
      <c r="AA1" s="49">
        <v>2038</v>
      </c>
      <c r="AB1" s="49">
        <v>2039</v>
      </c>
      <c r="AC1" s="49">
        <v>2040</v>
      </c>
      <c r="AD1" s="49">
        <v>2041</v>
      </c>
      <c r="AE1" s="49">
        <v>2042</v>
      </c>
      <c r="AF1" s="49">
        <v>2043</v>
      </c>
      <c r="AG1" s="49">
        <v>2044</v>
      </c>
      <c r="AH1" s="49">
        <v>2045</v>
      </c>
      <c r="AI1" s="49">
        <v>2046</v>
      </c>
      <c r="AJ1" s="49">
        <v>2047</v>
      </c>
      <c r="AK1" s="49">
        <v>2048</v>
      </c>
      <c r="AL1" s="49">
        <v>2049</v>
      </c>
      <c r="AM1" s="49">
        <v>2050</v>
      </c>
      <c r="AN1" s="49">
        <v>2051</v>
      </c>
      <c r="AO1" s="49">
        <v>2052</v>
      </c>
      <c r="AP1" s="49">
        <v>2053</v>
      </c>
      <c r="AQ1" s="49">
        <v>2054</v>
      </c>
      <c r="AR1" s="49">
        <v>2055</v>
      </c>
      <c r="AS1" s="49">
        <v>2056</v>
      </c>
      <c r="AT1" s="49">
        <v>2057</v>
      </c>
      <c r="AU1" s="49">
        <v>2058</v>
      </c>
      <c r="AV1" s="49">
        <v>2059</v>
      </c>
      <c r="AW1" s="49">
        <v>2060</v>
      </c>
      <c r="AX1" s="49">
        <v>2061</v>
      </c>
      <c r="AY1" s="49">
        <v>2062</v>
      </c>
      <c r="AZ1" s="49">
        <v>2063</v>
      </c>
      <c r="BA1" s="49" t="s">
        <v>59</v>
      </c>
      <c r="BB1" s="49" t="s">
        <v>59</v>
      </c>
      <c r="BC1" s="49" t="s">
        <v>59</v>
      </c>
    </row>
    <row r="2" spans="1:55" s="53" customFormat="1" ht="15" customHeight="1" x14ac:dyDescent="0.25">
      <c r="A2" s="53" t="s">
        <v>47</v>
      </c>
      <c r="B2" s="47">
        <v>0.55405934506740706</v>
      </c>
      <c r="C2" s="47">
        <v>0.56549617169138566</v>
      </c>
      <c r="D2" s="47">
        <v>0.57658588380651732</v>
      </c>
      <c r="E2" s="47">
        <v>0.58256209444243856</v>
      </c>
      <c r="F2" s="47">
        <v>0.58813545404272505</v>
      </c>
      <c r="G2" s="47">
        <v>0.59746823879845645</v>
      </c>
      <c r="H2" s="47">
        <v>0.60750688219035809</v>
      </c>
      <c r="I2" s="47">
        <v>0.61908642743581055</v>
      </c>
      <c r="J2" s="47">
        <v>0.63245141567028662</v>
      </c>
      <c r="K2" s="47">
        <v>0.64699516822991598</v>
      </c>
      <c r="L2" s="47">
        <v>0.66269032526824778</v>
      </c>
      <c r="M2" s="47">
        <v>0.67966155704186226</v>
      </c>
      <c r="N2" s="47">
        <v>0.69881326498419238</v>
      </c>
      <c r="O2" s="47">
        <v>0.71962251608280892</v>
      </c>
      <c r="P2" s="47">
        <v>0.74263910253227161</v>
      </c>
      <c r="Q2" s="47">
        <v>0.7678444404412148</v>
      </c>
      <c r="R2" s="47">
        <v>0.7941446217155369</v>
      </c>
      <c r="S2" s="47">
        <v>0.82188846062950194</v>
      </c>
      <c r="T2" s="47">
        <v>0.85130901989832364</v>
      </c>
      <c r="U2" s="47">
        <v>0.88181455845355383</v>
      </c>
      <c r="V2" s="47">
        <v>0.91294458029136327</v>
      </c>
      <c r="W2" s="47">
        <v>0.94478397718542206</v>
      </c>
      <c r="X2" s="47">
        <v>0.97760251202780102</v>
      </c>
      <c r="Y2" s="47">
        <v>1.0122896587096357</v>
      </c>
      <c r="Z2" s="47">
        <v>1.0473767677480776</v>
      </c>
      <c r="AA2" s="47">
        <v>1.0838237027744344</v>
      </c>
      <c r="AB2" s="47">
        <v>1.1215265071751117</v>
      </c>
      <c r="AC2" s="47">
        <v>1.1608416487578594</v>
      </c>
      <c r="AD2" s="47">
        <v>1.2016849444870326</v>
      </c>
      <c r="AE2" s="47">
        <v>1.2446450420562252</v>
      </c>
      <c r="AF2" s="47">
        <v>1.2900189419903132</v>
      </c>
      <c r="AG2" s="47">
        <v>1.3375842954391559</v>
      </c>
      <c r="AH2" s="47">
        <v>1.3864869949342844</v>
      </c>
      <c r="AI2" s="47">
        <v>1.4371449030290944</v>
      </c>
      <c r="AJ2" s="47">
        <v>1.4907863442021112</v>
      </c>
      <c r="AK2" s="47">
        <v>1.5469147502579643</v>
      </c>
      <c r="AL2" s="47">
        <v>1.6054250736531994</v>
      </c>
      <c r="AM2" s="47">
        <v>1.6667516515212235</v>
      </c>
      <c r="AN2" s="47">
        <v>1.7311003909688474</v>
      </c>
      <c r="AO2" s="47">
        <v>1.7981798717108051</v>
      </c>
      <c r="AP2" s="47">
        <v>1.8671891851627935</v>
      </c>
      <c r="AQ2" s="47">
        <v>1.9389563852745588</v>
      </c>
      <c r="AR2" s="47">
        <v>2.0136803835812356</v>
      </c>
      <c r="AS2" s="47">
        <v>2.0914187253244267</v>
      </c>
      <c r="AT2" s="47">
        <v>2.1712337916995677</v>
      </c>
      <c r="AU2" s="47">
        <v>2.2535591852995127</v>
      </c>
      <c r="AV2" s="47">
        <v>2.338069508858021</v>
      </c>
      <c r="AW2" s="47">
        <v>2.4245965915970218</v>
      </c>
      <c r="AX2" s="47">
        <v>2.5123938507235715</v>
      </c>
      <c r="AY2" s="47">
        <v>2.6012581754158184</v>
      </c>
      <c r="AZ2" s="47">
        <v>2.6914612507066122</v>
      </c>
      <c r="BB2" s="53" t="s">
        <v>62</v>
      </c>
    </row>
    <row r="3" spans="1:55" s="53" customFormat="1" ht="15" customHeight="1" x14ac:dyDescent="0.25">
      <c r="A3" s="54" t="s">
        <v>88</v>
      </c>
      <c r="B3" s="65">
        <v>-1.5560719466248296E-2</v>
      </c>
      <c r="C3" s="65">
        <v>-1.1443400524310247E-2</v>
      </c>
      <c r="D3" s="65">
        <v>-1.8041641730284955E-2</v>
      </c>
      <c r="E3" s="65">
        <v>-1.6822360771813878E-2</v>
      </c>
      <c r="F3" s="65">
        <v>-1.8851332300496109E-2</v>
      </c>
      <c r="G3" s="65">
        <v>-1.9251947765482086E-2</v>
      </c>
      <c r="H3" s="65">
        <v>-1.9034703705186534E-2</v>
      </c>
      <c r="I3" s="65">
        <v>-1.9353506861018024E-2</v>
      </c>
      <c r="J3" s="65">
        <v>-1.9538576441224857E-2</v>
      </c>
      <c r="K3" s="65">
        <v>-1.9407743677728528E-2</v>
      </c>
      <c r="L3" s="65">
        <v>-1.9402411363546763E-2</v>
      </c>
      <c r="M3" s="65">
        <v>-1.9767291118379184E-2</v>
      </c>
      <c r="N3" s="65">
        <v>-1.9718222064485636E-2</v>
      </c>
      <c r="O3" s="65">
        <v>-1.9937074274337836E-2</v>
      </c>
      <c r="P3" s="65">
        <v>-2.0242063502196869E-2</v>
      </c>
      <c r="Q3" s="65">
        <v>-2.0709362945631127E-2</v>
      </c>
      <c r="R3" s="65">
        <v>-2.0309048331826896E-2</v>
      </c>
      <c r="S3" s="65">
        <v>-2.0031389779750913E-2</v>
      </c>
      <c r="T3" s="65">
        <v>-2.0152892488667088E-2</v>
      </c>
      <c r="U3" s="65">
        <v>-2.0527117183090506E-2</v>
      </c>
      <c r="V3" s="65">
        <v>-2.0401034031818244E-2</v>
      </c>
      <c r="W3" s="65">
        <v>-2.0298256880566815E-2</v>
      </c>
      <c r="X3" s="65">
        <v>-2.0683650671593078E-2</v>
      </c>
      <c r="Y3" s="65">
        <v>-2.1056899030619178E-2</v>
      </c>
      <c r="Z3" s="65">
        <v>-2.0615714087829563E-2</v>
      </c>
      <c r="AA3" s="65">
        <v>-2.098028742487278E-2</v>
      </c>
      <c r="AB3" s="65">
        <v>-2.137230052640433E-2</v>
      </c>
      <c r="AC3" s="65">
        <v>-2.2048881754373532E-2</v>
      </c>
      <c r="AD3" s="65">
        <v>-2.2242311178550567E-2</v>
      </c>
      <c r="AE3" s="65">
        <v>-2.3095995842569078E-2</v>
      </c>
      <c r="AF3" s="65">
        <v>-2.4246751835364753E-2</v>
      </c>
      <c r="AG3" s="65">
        <v>-2.5071232418342082E-2</v>
      </c>
      <c r="AH3" s="65">
        <v>-2.5049106861803234E-2</v>
      </c>
      <c r="AI3" s="65">
        <v>-2.5594249823269129E-2</v>
      </c>
      <c r="AJ3" s="65">
        <v>-2.6812298172559278E-2</v>
      </c>
      <c r="AK3" s="65">
        <v>-2.8052813998507887E-2</v>
      </c>
      <c r="AL3" s="65">
        <v>-2.9149145577406159E-2</v>
      </c>
      <c r="AM3" s="65">
        <v>-3.0697922371090661E-2</v>
      </c>
      <c r="AN3" s="65">
        <v>-3.2397659143421915E-2</v>
      </c>
      <c r="AO3" s="65">
        <v>-3.3774751699510268E-2</v>
      </c>
      <c r="AP3" s="65">
        <v>-3.4418207079416917E-2</v>
      </c>
      <c r="AQ3" s="65">
        <v>-3.6064724339031205E-2</v>
      </c>
      <c r="AR3" s="65">
        <v>-3.7878258100500023E-2</v>
      </c>
      <c r="AS3" s="65">
        <v>-3.9767527649905279E-2</v>
      </c>
      <c r="AT3" s="65">
        <v>-4.097615598412508E-2</v>
      </c>
      <c r="AU3" s="65">
        <v>-4.2175168525014323E-2</v>
      </c>
      <c r="AV3" s="65">
        <v>-4.3254252781751615E-2</v>
      </c>
      <c r="AW3" s="65">
        <v>-4.4332869912008327E-2</v>
      </c>
      <c r="AX3" s="65">
        <v>-4.4066807596137278E-2</v>
      </c>
      <c r="AY3" s="65">
        <v>-4.3508304210920695E-2</v>
      </c>
      <c r="AZ3" s="65">
        <v>-4.3179366879848857E-2</v>
      </c>
      <c r="BB3" s="53" t="s">
        <v>87</v>
      </c>
    </row>
    <row r="5" spans="1:55" s="53" customFormat="1" ht="15" customHeight="1" x14ac:dyDescent="0.25">
      <c r="A5" s="56" t="s">
        <v>82</v>
      </c>
      <c r="B5" s="49">
        <v>2013</v>
      </c>
      <c r="C5" s="49">
        <v>2014</v>
      </c>
      <c r="D5" s="49">
        <v>2015</v>
      </c>
      <c r="E5" s="49">
        <v>2016</v>
      </c>
      <c r="F5" s="49">
        <v>2017</v>
      </c>
      <c r="G5" s="49">
        <v>2018</v>
      </c>
      <c r="H5" s="49">
        <v>2019</v>
      </c>
      <c r="I5" s="49">
        <v>2020</v>
      </c>
      <c r="J5" s="49">
        <v>2021</v>
      </c>
      <c r="K5" s="49">
        <v>2022</v>
      </c>
      <c r="L5" s="49">
        <v>2023</v>
      </c>
      <c r="M5" s="49">
        <v>2024</v>
      </c>
      <c r="N5" s="49">
        <v>2025</v>
      </c>
      <c r="O5" s="49">
        <v>2026</v>
      </c>
      <c r="P5" s="49">
        <v>2027</v>
      </c>
      <c r="Q5" s="49">
        <v>2028</v>
      </c>
      <c r="R5" s="49">
        <v>2029</v>
      </c>
      <c r="S5" s="49">
        <v>2030</v>
      </c>
      <c r="T5" s="49">
        <v>2031</v>
      </c>
      <c r="U5" s="49">
        <v>2032</v>
      </c>
      <c r="V5" s="49">
        <v>2033</v>
      </c>
      <c r="W5" s="49">
        <v>2034</v>
      </c>
      <c r="X5" s="49">
        <v>2035</v>
      </c>
      <c r="Y5" s="49">
        <v>2036</v>
      </c>
      <c r="Z5" s="49">
        <v>2037</v>
      </c>
      <c r="AA5" s="49">
        <v>2038</v>
      </c>
      <c r="AB5" s="49">
        <v>2039</v>
      </c>
      <c r="AC5" s="49">
        <v>2040</v>
      </c>
      <c r="AD5" s="49">
        <v>2041</v>
      </c>
      <c r="AE5" s="49">
        <v>2042</v>
      </c>
      <c r="AF5" s="49">
        <v>2043</v>
      </c>
      <c r="AG5" s="49">
        <v>2044</v>
      </c>
      <c r="AH5" s="49">
        <v>2045</v>
      </c>
      <c r="AI5" s="49">
        <v>2046</v>
      </c>
      <c r="AJ5" s="49">
        <v>2047</v>
      </c>
      <c r="AK5" s="49">
        <v>2048</v>
      </c>
      <c r="AL5" s="49">
        <v>2049</v>
      </c>
      <c r="AM5" s="49">
        <v>2050</v>
      </c>
      <c r="AN5" s="49">
        <v>2051</v>
      </c>
      <c r="AO5" s="49">
        <v>2052</v>
      </c>
      <c r="AP5" s="49">
        <v>2053</v>
      </c>
      <c r="AQ5" s="49">
        <v>2054</v>
      </c>
      <c r="AR5" s="49">
        <v>2055</v>
      </c>
      <c r="AS5" s="49">
        <v>2056</v>
      </c>
      <c r="AT5" s="49">
        <v>2057</v>
      </c>
      <c r="AU5" s="49">
        <v>2058</v>
      </c>
      <c r="AV5" s="49">
        <v>2059</v>
      </c>
      <c r="AW5" s="49">
        <v>2060</v>
      </c>
      <c r="AX5" s="49">
        <v>2061</v>
      </c>
      <c r="AY5" s="49">
        <v>2062</v>
      </c>
      <c r="AZ5" s="49">
        <v>2063</v>
      </c>
      <c r="BA5" s="49" t="s">
        <v>59</v>
      </c>
      <c r="BB5" s="49" t="s">
        <v>59</v>
      </c>
      <c r="BC5" s="49" t="s">
        <v>59</v>
      </c>
    </row>
    <row r="6" spans="1:55" s="53" customFormat="1" ht="15" customHeight="1" x14ac:dyDescent="0.25">
      <c r="A6" s="53" t="s">
        <v>83</v>
      </c>
      <c r="B6" s="47">
        <v>1.9589242501838768E-2</v>
      </c>
      <c r="C6" s="47">
        <v>1.9308429039618605E-2</v>
      </c>
      <c r="D6" s="47">
        <v>1.9177332483309682E-2</v>
      </c>
      <c r="E6" s="47">
        <v>1.9497639931776049E-2</v>
      </c>
      <c r="F6" s="47">
        <v>2.0083939524596549E-2</v>
      </c>
      <c r="G6" s="47">
        <v>2.1202885580902206E-2</v>
      </c>
      <c r="H6" s="47">
        <v>2.2582580373426201E-2</v>
      </c>
      <c r="I6" s="47">
        <v>2.3947005937207635E-2</v>
      </c>
      <c r="J6" s="47">
        <v>2.5347683862839886E-2</v>
      </c>
      <c r="K6" s="47">
        <v>2.6805085856789545E-2</v>
      </c>
      <c r="L6" s="47">
        <v>2.8163979626923633E-2</v>
      </c>
      <c r="M6" s="47">
        <v>3.0953747935095106E-2</v>
      </c>
      <c r="N6" s="47">
        <v>3.276238783672477E-2</v>
      </c>
      <c r="O6" s="47">
        <v>3.4618258884516757E-2</v>
      </c>
      <c r="P6" s="47">
        <v>3.6117899793989681E-2</v>
      </c>
      <c r="Q6" s="47">
        <v>3.7497754070722256E-2</v>
      </c>
      <c r="R6" s="47">
        <v>3.8836816398331676E-2</v>
      </c>
      <c r="S6" s="47">
        <v>4.0202394385556318E-2</v>
      </c>
      <c r="T6" s="47">
        <v>4.1649802612387973E-2</v>
      </c>
      <c r="U6" s="47">
        <v>4.3153134513507184E-2</v>
      </c>
      <c r="V6" s="47">
        <v>4.4697360013803561E-2</v>
      </c>
      <c r="W6" s="47">
        <v>4.588253584463562E-2</v>
      </c>
      <c r="X6" s="47">
        <v>4.7962218821251332E-2</v>
      </c>
      <c r="Y6" s="47">
        <v>4.9505820706607674E-2</v>
      </c>
      <c r="Z6" s="47">
        <v>5.1349409194695043E-2</v>
      </c>
      <c r="AA6" s="47">
        <v>5.3098131394412482E-2</v>
      </c>
      <c r="AB6" s="47">
        <v>5.4957349742588028E-2</v>
      </c>
      <c r="AC6" s="47">
        <v>5.6902408752561008E-2</v>
      </c>
      <c r="AD6" s="47">
        <v>5.8906534645084524E-2</v>
      </c>
      <c r="AE6" s="47">
        <v>6.1007544331749791E-2</v>
      </c>
      <c r="AF6" s="47">
        <v>6.3233351533536389E-2</v>
      </c>
      <c r="AG6" s="47">
        <v>6.5560810122592461E-2</v>
      </c>
      <c r="AH6" s="47">
        <v>6.7693937799815501E-2</v>
      </c>
      <c r="AI6" s="47">
        <v>7.0529381447562892E-2</v>
      </c>
      <c r="AJ6" s="47">
        <v>7.3041706688334471E-2</v>
      </c>
      <c r="AK6" s="47">
        <v>7.5839658983892819E-2</v>
      </c>
      <c r="AL6" s="47">
        <v>7.868144136045177E-2</v>
      </c>
      <c r="AM6" s="47">
        <v>8.1680880665742583E-2</v>
      </c>
      <c r="AN6" s="47">
        <v>8.4842511554687985E-2</v>
      </c>
      <c r="AO6" s="47">
        <v>8.8099029337098025E-2</v>
      </c>
      <c r="AP6" s="47">
        <v>9.1492728453641134E-2</v>
      </c>
      <c r="AQ6" s="47">
        <v>9.5020876733500348E-2</v>
      </c>
      <c r="AR6" s="47">
        <v>9.8683363519446357E-2</v>
      </c>
      <c r="AS6" s="47">
        <v>0.10225867413816613</v>
      </c>
      <c r="AT6" s="47">
        <v>0.10642601134629331</v>
      </c>
      <c r="AU6" s="47">
        <v>0.11038374591414762</v>
      </c>
      <c r="AV6" s="47">
        <v>0.11457121949586817</v>
      </c>
      <c r="AW6" s="47">
        <v>0.11878521173779494</v>
      </c>
      <c r="AX6" s="47">
        <v>0.12312987293262656</v>
      </c>
      <c r="AY6" s="47">
        <v>0.12755038023330276</v>
      </c>
      <c r="AZ6" s="47">
        <v>0.13199774846002729</v>
      </c>
      <c r="BB6" s="53" t="s">
        <v>63</v>
      </c>
    </row>
    <row r="7" spans="1:55" s="53" customFormat="1" ht="15" customHeight="1" x14ac:dyDescent="0.25">
      <c r="A7" s="62" t="s">
        <v>84</v>
      </c>
      <c r="B7" s="47">
        <v>0.18835362262654329</v>
      </c>
      <c r="C7" s="47">
        <v>0.18938022765214627</v>
      </c>
      <c r="D7" s="47">
        <v>0.18897381556468745</v>
      </c>
      <c r="E7" s="47">
        <v>0.18779864099850876</v>
      </c>
      <c r="F7" s="47">
        <v>0.18739336616776242</v>
      </c>
      <c r="G7" s="47">
        <v>0.18739242598842684</v>
      </c>
      <c r="H7" s="47">
        <v>0.18679222037773585</v>
      </c>
      <c r="I7" s="47">
        <v>0.18672200191167407</v>
      </c>
      <c r="J7" s="47">
        <v>0.18653696775104212</v>
      </c>
      <c r="K7" s="47">
        <v>0.18602023370359189</v>
      </c>
      <c r="L7" s="47">
        <v>0.185693462240624</v>
      </c>
      <c r="M7" s="47">
        <v>0.18577388800849906</v>
      </c>
      <c r="N7" s="47">
        <v>0.18577592996011813</v>
      </c>
      <c r="O7" s="47">
        <v>0.18591039920498709</v>
      </c>
      <c r="P7" s="47">
        <v>0.18612024122965543</v>
      </c>
      <c r="Q7" s="47">
        <v>0.18661326976421905</v>
      </c>
      <c r="R7" s="47">
        <v>0.18623218401252739</v>
      </c>
      <c r="S7" s="47">
        <v>0.18603104679581786</v>
      </c>
      <c r="T7" s="47">
        <v>0.1862636237018965</v>
      </c>
      <c r="U7" s="47">
        <v>0.18676175948137477</v>
      </c>
      <c r="V7" s="47">
        <v>0.18677091223261921</v>
      </c>
      <c r="W7" s="47">
        <v>0.18680994872244253</v>
      </c>
      <c r="X7" s="47">
        <v>0.18733662643508031</v>
      </c>
      <c r="Y7" s="47">
        <v>0.18777998263875201</v>
      </c>
      <c r="Z7" s="47">
        <v>0.1875274221224166</v>
      </c>
      <c r="AA7" s="47">
        <v>0.1880325331663544</v>
      </c>
      <c r="AB7" s="47">
        <v>0.18856401041308513</v>
      </c>
      <c r="AC7" s="47">
        <v>0.1894304356279444</v>
      </c>
      <c r="AD7" s="47">
        <v>0.18972928170107459</v>
      </c>
      <c r="AE7" s="47">
        <v>0.19030430897703707</v>
      </c>
      <c r="AF7" s="47">
        <v>0.19155312480629649</v>
      </c>
      <c r="AG7" s="47">
        <v>0.19247221904284642</v>
      </c>
      <c r="AH7" s="47">
        <v>0.19264399149756983</v>
      </c>
      <c r="AI7" s="47">
        <v>0.19339930378514633</v>
      </c>
      <c r="AJ7" s="47">
        <v>0.19483321362973183</v>
      </c>
      <c r="AK7" s="47">
        <v>0.19626962695980704</v>
      </c>
      <c r="AL7" s="47">
        <v>0.19754350422260714</v>
      </c>
      <c r="AM7" s="47">
        <v>0.19924436696664696</v>
      </c>
      <c r="AN7" s="47">
        <v>0.20105421851602198</v>
      </c>
      <c r="AO7" s="47">
        <v>0.20246901950926777</v>
      </c>
      <c r="AP7" s="47">
        <v>0.20322421141800887</v>
      </c>
      <c r="AQ7" s="47">
        <v>0.20481829699534893</v>
      </c>
      <c r="AR7" s="47">
        <v>0.20659740514561228</v>
      </c>
      <c r="AS7" s="47">
        <v>0.20849795203303631</v>
      </c>
      <c r="AT7" s="47">
        <v>0.20973686724092219</v>
      </c>
      <c r="AU7" s="47">
        <v>0.21095961994473925</v>
      </c>
      <c r="AV7" s="47">
        <v>0.21205624056830621</v>
      </c>
      <c r="AW7" s="47">
        <v>0.21313336864207014</v>
      </c>
      <c r="AX7" s="47">
        <v>0.21286887714699368</v>
      </c>
      <c r="AY7" s="47">
        <v>0.21232802526001948</v>
      </c>
      <c r="AZ7" s="47">
        <v>0.21202000111289149</v>
      </c>
      <c r="BB7" s="53" t="s">
        <v>64</v>
      </c>
    </row>
    <row r="8" spans="1:55" s="53" customFormat="1" ht="15" customHeight="1" x14ac:dyDescent="0.25">
      <c r="A8" s="54" t="s">
        <v>85</v>
      </c>
      <c r="B8" s="66">
        <v>0.17861488661190569</v>
      </c>
      <c r="C8" s="66">
        <v>0.17601581849398978</v>
      </c>
      <c r="D8" s="66">
        <v>0.1728471609517081</v>
      </c>
      <c r="E8" s="66">
        <v>0.16348820467140082</v>
      </c>
      <c r="F8" s="66">
        <v>0.16360449188776108</v>
      </c>
      <c r="G8" s="66">
        <v>0.16360449188776108</v>
      </c>
      <c r="H8" s="66">
        <v>0.16360449188776108</v>
      </c>
      <c r="I8" s="66">
        <v>0.16360449188776108</v>
      </c>
      <c r="J8" s="66">
        <v>0.16360449188776113</v>
      </c>
      <c r="K8" s="66">
        <v>0.16360449188776108</v>
      </c>
      <c r="L8" s="66">
        <v>0.16360449188776113</v>
      </c>
      <c r="M8" s="66">
        <v>0.16360449188776108</v>
      </c>
      <c r="N8" s="66">
        <v>0.16360449188776108</v>
      </c>
      <c r="O8" s="66">
        <v>0.16360449188776108</v>
      </c>
      <c r="P8" s="66">
        <v>0.16360449188776108</v>
      </c>
      <c r="Q8" s="66">
        <v>0.16360449188776108</v>
      </c>
      <c r="R8" s="66">
        <v>0.16360449188776108</v>
      </c>
      <c r="S8" s="66">
        <v>0.16360449188776108</v>
      </c>
      <c r="T8" s="66">
        <v>0.16360449188776108</v>
      </c>
      <c r="U8" s="66">
        <v>0.16360449188776105</v>
      </c>
      <c r="V8" s="66">
        <v>0.16360449188776105</v>
      </c>
      <c r="W8" s="66">
        <v>0.16360449188776105</v>
      </c>
      <c r="X8" s="66">
        <v>0.16360449188776105</v>
      </c>
      <c r="Y8" s="66">
        <v>0.16360449188776105</v>
      </c>
      <c r="Z8" s="66">
        <v>0.16360449188776105</v>
      </c>
      <c r="AA8" s="66">
        <v>0.16360449188776108</v>
      </c>
      <c r="AB8" s="66">
        <v>0.16360449188776108</v>
      </c>
      <c r="AC8" s="66">
        <v>0.16360449188776105</v>
      </c>
      <c r="AD8" s="66">
        <v>0.16360449188776105</v>
      </c>
      <c r="AE8" s="66">
        <v>0.16360449188776105</v>
      </c>
      <c r="AF8" s="66">
        <v>0.16360449188776108</v>
      </c>
      <c r="AG8" s="66">
        <v>0.16360449188776105</v>
      </c>
      <c r="AH8" s="66">
        <v>0.16360449188776105</v>
      </c>
      <c r="AI8" s="66">
        <v>0.16360449188776105</v>
      </c>
      <c r="AJ8" s="66">
        <v>0.16360449188776108</v>
      </c>
      <c r="AK8" s="66">
        <v>0.16360449188776108</v>
      </c>
      <c r="AL8" s="66">
        <v>0.16360449188776108</v>
      </c>
      <c r="AM8" s="66">
        <v>0.16360449188776108</v>
      </c>
      <c r="AN8" s="66">
        <v>0.16360449188776108</v>
      </c>
      <c r="AO8" s="66">
        <v>0.16360449188776108</v>
      </c>
      <c r="AP8" s="66">
        <v>0.16360449188776108</v>
      </c>
      <c r="AQ8" s="66">
        <v>0.16360449188776108</v>
      </c>
      <c r="AR8" s="66">
        <v>0.16360449188776108</v>
      </c>
      <c r="AS8" s="66">
        <v>0.16360449188776108</v>
      </c>
      <c r="AT8" s="66">
        <v>0.16360449188776108</v>
      </c>
      <c r="AU8" s="66">
        <v>0.16360449188776113</v>
      </c>
      <c r="AV8" s="66">
        <v>0.16360449188776113</v>
      </c>
      <c r="AW8" s="66">
        <v>0.16360449188776108</v>
      </c>
      <c r="AX8" s="66">
        <v>0.16360449188776108</v>
      </c>
      <c r="AY8" s="66">
        <v>0.16360449188776105</v>
      </c>
      <c r="AZ8" s="66">
        <v>0.16360449188776108</v>
      </c>
      <c r="BB8" s="53" t="s">
        <v>65</v>
      </c>
    </row>
    <row r="9" spans="1:55" s="44" customFormat="1" ht="15" customHeigh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</row>
    <row r="10" spans="1:55" s="44" customFormat="1" ht="15" customHeight="1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</row>
    <row r="11" spans="1:55" s="44" customFormat="1" ht="15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</row>
    <row r="12" spans="1:55" s="51" customFormat="1" ht="15" customHeight="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R12" s="43"/>
    </row>
    <row r="13" spans="1:55" ht="15" customHeight="1" x14ac:dyDescent="0.25">
      <c r="A13" s="53"/>
      <c r="B13" s="52" t="s">
        <v>89</v>
      </c>
      <c r="L13" s="52" t="s">
        <v>72</v>
      </c>
    </row>
    <row r="14" spans="1:55" ht="15" customHeight="1" x14ac:dyDescent="0.25">
      <c r="A14" s="53"/>
    </row>
    <row r="15" spans="1:55" ht="15" customHeight="1" x14ac:dyDescent="0.25">
      <c r="A15" s="53"/>
    </row>
    <row r="16" spans="1:55" ht="15" customHeight="1" x14ac:dyDescent="0.25">
      <c r="A16" s="53"/>
    </row>
    <row r="17" spans="1:1" ht="15" customHeight="1" x14ac:dyDescent="0.25">
      <c r="A17" s="53"/>
    </row>
    <row r="18" spans="1:1" ht="15" customHeight="1" x14ac:dyDescent="0.25">
      <c r="A18" s="53"/>
    </row>
    <row r="25" spans="1:1" ht="15" customHeight="1" x14ac:dyDescent="0.25">
      <c r="A25" s="53"/>
    </row>
    <row r="26" spans="1:1" ht="15" customHeight="1" x14ac:dyDescent="0.25">
      <c r="A26" s="53"/>
    </row>
  </sheetData>
  <sheetProtection selectLockedCells="1"/>
  <conditionalFormatting sqref="B1:BC1 B5:BC5">
    <cfRule type="notContainsBlanks" dxfId="3" priority="2" stopIfTrue="1">
      <formula>LEN(TRIM(B1))&gt;0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opLeftCell="A21" zoomScaleNormal="100" zoomScaleSheetLayoutView="100" workbookViewId="0">
      <selection activeCell="A21" sqref="A21:B21"/>
    </sheetView>
  </sheetViews>
  <sheetFormatPr defaultRowHeight="15" x14ac:dyDescent="0.25"/>
  <cols>
    <col min="1" max="1" width="48.7109375" style="149" customWidth="1"/>
    <col min="2" max="2" width="17.5703125" style="149" bestFit="1" customWidth="1"/>
    <col min="3" max="3" width="9.140625" style="149"/>
    <col min="4" max="4" width="10" style="149" customWidth="1"/>
    <col min="5" max="16384" width="9.140625" style="149"/>
  </cols>
  <sheetData>
    <row r="1" hidden="1" x14ac:dyDescent="0.25"/>
    <row r="2" ht="15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5" hidden="1" x14ac:dyDescent="0.25"/>
    <row r="18" spans="1:5" hidden="1" x14ac:dyDescent="0.25"/>
    <row r="19" spans="1:5" hidden="1" x14ac:dyDescent="0.25"/>
    <row r="20" spans="1:5" hidden="1" x14ac:dyDescent="0.25"/>
    <row r="21" spans="1:5" x14ac:dyDescent="0.25">
      <c r="A21" s="633" t="s">
        <v>415</v>
      </c>
      <c r="B21" s="633"/>
    </row>
    <row r="22" spans="1:5" x14ac:dyDescent="0.25">
      <c r="A22" s="154"/>
      <c r="B22" s="155">
        <v>2012</v>
      </c>
      <c r="C22" s="150"/>
    </row>
    <row r="23" spans="1:5" x14ac:dyDescent="0.25">
      <c r="A23" s="323" t="s">
        <v>387</v>
      </c>
      <c r="B23" s="227">
        <f>'T02'!B24</f>
        <v>-4.4840838270869661</v>
      </c>
    </row>
    <row r="24" spans="1:5" x14ac:dyDescent="0.25">
      <c r="A24" s="324" t="s">
        <v>416</v>
      </c>
      <c r="B24" s="325">
        <v>-0.1620275910819331</v>
      </c>
    </row>
    <row r="25" spans="1:5" x14ac:dyDescent="0.25">
      <c r="A25" s="324" t="s">
        <v>389</v>
      </c>
      <c r="B25" s="231">
        <f>'T02'!B26</f>
        <v>0.25738350433892798</v>
      </c>
    </row>
    <row r="26" spans="1:5" x14ac:dyDescent="0.25">
      <c r="A26" s="324" t="s">
        <v>398</v>
      </c>
      <c r="B26" s="231">
        <f>'T02'!B35</f>
        <v>-1.8212286069415111</v>
      </c>
    </row>
    <row r="27" spans="1:5" x14ac:dyDescent="0.25">
      <c r="A27" s="323" t="s">
        <v>399</v>
      </c>
      <c r="B27" s="227">
        <f>B23-B24-B25-B26</f>
        <v>-2.7582111334024502</v>
      </c>
    </row>
    <row r="28" spans="1:5" x14ac:dyDescent="0.25">
      <c r="A28" s="326" t="s">
        <v>400</v>
      </c>
      <c r="B28" s="213">
        <f>'T02'!B37</f>
        <v>0.71357055253657875</v>
      </c>
    </row>
    <row r="29" spans="1:5" x14ac:dyDescent="0.25">
      <c r="A29" s="326" t="s">
        <v>401</v>
      </c>
      <c r="B29" s="213">
        <f>'T02'!B38</f>
        <v>0.28052063732346633</v>
      </c>
    </row>
    <row r="30" spans="1:5" x14ac:dyDescent="0.25">
      <c r="A30" s="326" t="s">
        <v>417</v>
      </c>
      <c r="B30" s="213">
        <f>'T02'!B39</f>
        <v>0.84427598806273485</v>
      </c>
      <c r="C30" s="191"/>
      <c r="D30" s="191"/>
      <c r="E30" s="191"/>
    </row>
    <row r="31" spans="1:5" ht="15" customHeight="1" thickBot="1" x14ac:dyDescent="0.3">
      <c r="A31" s="327" t="s">
        <v>403</v>
      </c>
      <c r="B31" s="328">
        <f>B27+B28+B29-B30</f>
        <v>-2.6083959316051395</v>
      </c>
      <c r="C31" s="191"/>
      <c r="D31" s="191"/>
      <c r="E31" s="191"/>
    </row>
    <row r="32" spans="1:5" x14ac:dyDescent="0.25">
      <c r="A32" s="184"/>
      <c r="B32" s="184" t="s">
        <v>404</v>
      </c>
      <c r="C32" s="191"/>
      <c r="D32" s="191"/>
      <c r="E32" s="191"/>
    </row>
    <row r="33" spans="1:15" x14ac:dyDescent="0.25">
      <c r="C33" s="191"/>
      <c r="D33" s="191"/>
      <c r="E33" s="191"/>
    </row>
    <row r="37" spans="1:15" s="150" customForma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5" s="150" customFormat="1" x14ac:dyDescent="0.25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</sheetData>
  <mergeCells count="1">
    <mergeCell ref="A21:B21"/>
  </mergeCells>
  <pageMargins left="0.7" right="0.7" top="0.75" bottom="0.75" header="0.3" footer="0.3"/>
  <pageSetup paperSize="9" scale="3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showGridLines="0" workbookViewId="0"/>
  </sheetViews>
  <sheetFormatPr defaultRowHeight="12.75" x14ac:dyDescent="0.2"/>
  <cols>
    <col min="1" max="1" width="40.5703125" style="82" customWidth="1"/>
    <col min="2" max="2" width="11.42578125" style="82" bestFit="1" customWidth="1"/>
    <col min="3" max="3" width="11.5703125" style="82" bestFit="1" customWidth="1"/>
    <col min="4" max="4" width="11.42578125" style="82" bestFit="1" customWidth="1"/>
    <col min="5" max="5" width="11.5703125" style="82" bestFit="1" customWidth="1"/>
    <col min="6" max="6" width="11.42578125" style="82" bestFit="1" customWidth="1"/>
    <col min="7" max="8" width="11.5703125" style="82" bestFit="1" customWidth="1"/>
    <col min="9" max="9" width="12" style="82" bestFit="1" customWidth="1"/>
    <col min="10" max="10" width="11.42578125" style="82" bestFit="1" customWidth="1"/>
    <col min="11" max="12" width="11.7109375" style="82" bestFit="1" customWidth="1"/>
    <col min="13" max="13" width="11.85546875" style="82" bestFit="1" customWidth="1"/>
    <col min="14" max="14" width="11.7109375" style="82" bestFit="1" customWidth="1"/>
    <col min="15" max="15" width="11.85546875" style="82" bestFit="1" customWidth="1"/>
    <col min="16" max="16" width="11.7109375" style="82" bestFit="1" customWidth="1"/>
    <col min="17" max="18" width="11.85546875" style="82" bestFit="1" customWidth="1"/>
    <col min="19" max="19" width="12" style="82" bestFit="1" customWidth="1"/>
    <col min="20" max="20" width="11.42578125" style="82" bestFit="1" customWidth="1"/>
    <col min="21" max="22" width="11.7109375" style="82" bestFit="1" customWidth="1"/>
    <col min="23" max="23" width="11.85546875" style="82" bestFit="1" customWidth="1"/>
    <col min="24" max="24" width="11.7109375" style="82" bestFit="1" customWidth="1"/>
    <col min="25" max="25" width="11.85546875" style="82" bestFit="1" customWidth="1"/>
    <col min="26" max="26" width="11.7109375" style="82" bestFit="1" customWidth="1"/>
    <col min="27" max="28" width="11.85546875" style="82" bestFit="1" customWidth="1"/>
    <col min="29" max="29" width="12.140625" style="82" bestFit="1" customWidth="1"/>
    <col min="30" max="30" width="11.5703125" style="82" bestFit="1" customWidth="1"/>
    <col min="31" max="32" width="11.85546875" style="82" bestFit="1" customWidth="1"/>
    <col min="33" max="33" width="12" style="82" bestFit="1" customWidth="1"/>
    <col min="34" max="34" width="11.85546875" style="82" bestFit="1" customWidth="1"/>
    <col min="35" max="35" width="12" style="82" bestFit="1" customWidth="1"/>
    <col min="36" max="36" width="11.85546875" style="82" bestFit="1" customWidth="1"/>
    <col min="37" max="39" width="12" style="82" bestFit="1" customWidth="1"/>
    <col min="40" max="40" width="11.42578125" style="82" bestFit="1" customWidth="1"/>
    <col min="41" max="42" width="11.7109375" style="82" bestFit="1" customWidth="1"/>
    <col min="43" max="43" width="11.85546875" style="82" bestFit="1" customWidth="1"/>
    <col min="44" max="44" width="11.7109375" style="82" bestFit="1" customWidth="1"/>
    <col min="45" max="45" width="11.85546875" style="82" bestFit="1" customWidth="1"/>
    <col min="46" max="46" width="11.7109375" style="82" bestFit="1" customWidth="1"/>
    <col min="47" max="48" width="11.85546875" style="82" bestFit="1" customWidth="1"/>
    <col min="49" max="49" width="12.140625" style="82" bestFit="1" customWidth="1"/>
    <col min="50" max="50" width="11.5703125" style="82" bestFit="1" customWidth="1"/>
    <col min="51" max="52" width="11.85546875" style="82" bestFit="1" customWidth="1"/>
    <col min="53" max="16384" width="9.140625" style="82"/>
  </cols>
  <sheetData>
    <row r="1" spans="1:52" x14ac:dyDescent="0.2">
      <c r="A1" s="112" t="s">
        <v>183</v>
      </c>
      <c r="B1" s="107">
        <v>2013</v>
      </c>
      <c r="C1" s="107">
        <v>2014</v>
      </c>
      <c r="D1" s="107">
        <v>2015</v>
      </c>
      <c r="E1" s="107">
        <v>2016</v>
      </c>
      <c r="F1" s="107">
        <v>2017</v>
      </c>
      <c r="G1" s="107">
        <v>2018</v>
      </c>
      <c r="H1" s="107">
        <v>2019</v>
      </c>
      <c r="I1" s="107">
        <v>2020</v>
      </c>
      <c r="J1" s="107">
        <v>2021</v>
      </c>
      <c r="K1" s="107">
        <v>2022</v>
      </c>
      <c r="L1" s="107">
        <v>2023</v>
      </c>
      <c r="M1" s="107">
        <v>2024</v>
      </c>
      <c r="N1" s="107">
        <v>2025</v>
      </c>
      <c r="O1" s="107">
        <v>2026</v>
      </c>
      <c r="P1" s="107">
        <v>2027</v>
      </c>
      <c r="Q1" s="107">
        <v>2028</v>
      </c>
      <c r="R1" s="107">
        <v>2029</v>
      </c>
      <c r="S1" s="107">
        <v>2030</v>
      </c>
      <c r="T1" s="107">
        <v>2031</v>
      </c>
      <c r="U1" s="107">
        <v>2032</v>
      </c>
      <c r="V1" s="107">
        <v>2033</v>
      </c>
      <c r="W1" s="107">
        <v>2034</v>
      </c>
      <c r="X1" s="107">
        <v>2035</v>
      </c>
      <c r="Y1" s="107">
        <v>2036</v>
      </c>
      <c r="Z1" s="107">
        <v>2037</v>
      </c>
      <c r="AA1" s="107">
        <v>2038</v>
      </c>
      <c r="AB1" s="107">
        <v>2039</v>
      </c>
      <c r="AC1" s="107">
        <v>2040</v>
      </c>
      <c r="AD1" s="107">
        <v>2041</v>
      </c>
      <c r="AE1" s="107">
        <v>2042</v>
      </c>
      <c r="AF1" s="107">
        <v>2043</v>
      </c>
      <c r="AG1" s="107">
        <v>2044</v>
      </c>
      <c r="AH1" s="107">
        <v>2045</v>
      </c>
      <c r="AI1" s="107">
        <v>2046</v>
      </c>
      <c r="AJ1" s="107">
        <v>2047</v>
      </c>
      <c r="AK1" s="107">
        <v>2048</v>
      </c>
      <c r="AL1" s="107">
        <v>2049</v>
      </c>
      <c r="AM1" s="107">
        <v>2050</v>
      </c>
      <c r="AN1" s="107">
        <v>2051</v>
      </c>
      <c r="AO1" s="107">
        <v>2052</v>
      </c>
      <c r="AP1" s="107">
        <v>2053</v>
      </c>
      <c r="AQ1" s="107">
        <v>2054</v>
      </c>
      <c r="AR1" s="107">
        <v>2055</v>
      </c>
      <c r="AS1" s="107">
        <v>2056</v>
      </c>
      <c r="AT1" s="107">
        <v>2057</v>
      </c>
      <c r="AU1" s="107">
        <v>2058</v>
      </c>
      <c r="AV1" s="107">
        <v>2059</v>
      </c>
      <c r="AW1" s="107">
        <v>2060</v>
      </c>
      <c r="AX1" s="107">
        <v>2061</v>
      </c>
      <c r="AY1" s="107">
        <v>2062</v>
      </c>
      <c r="AZ1" s="107">
        <v>2063</v>
      </c>
    </row>
    <row r="2" spans="1:52" x14ac:dyDescent="0.2">
      <c r="A2" s="73" t="s">
        <v>88</v>
      </c>
      <c r="B2" s="115">
        <v>-1.5560719466248296E-2</v>
      </c>
      <c r="C2" s="115">
        <v>-1.1443400524310247E-2</v>
      </c>
      <c r="D2" s="115">
        <v>-1.8041641730284955E-2</v>
      </c>
      <c r="E2" s="115">
        <v>-1.6822360771813878E-2</v>
      </c>
      <c r="F2" s="115">
        <v>-1.8851332300496109E-2</v>
      </c>
      <c r="G2" s="115">
        <v>-1.9251947765482086E-2</v>
      </c>
      <c r="H2" s="115">
        <v>1.5127763789311655E-2</v>
      </c>
      <c r="I2" s="115">
        <v>1.4808960633480136E-2</v>
      </c>
      <c r="J2" s="115">
        <v>1.4623891053273297E-2</v>
      </c>
      <c r="K2" s="115">
        <v>1.4754723816769665E-2</v>
      </c>
      <c r="L2" s="115">
        <v>1.4760056130951415E-2</v>
      </c>
      <c r="M2" s="115">
        <v>1.4395176376118941E-2</v>
      </c>
      <c r="N2" s="115">
        <v>1.444424543001257E-2</v>
      </c>
      <c r="O2" s="115">
        <v>1.422539322016032E-2</v>
      </c>
      <c r="P2" s="115">
        <v>1.3920403992301322E-2</v>
      </c>
      <c r="Q2" s="115">
        <v>1.3453104548867044E-2</v>
      </c>
      <c r="R2" s="115">
        <v>1.3853419162671309E-2</v>
      </c>
      <c r="S2" s="115">
        <v>1.4131077714747295E-2</v>
      </c>
      <c r="T2" s="115">
        <v>1.4009575005831039E-2</v>
      </c>
      <c r="U2" s="115">
        <v>1.3635350311407649E-2</v>
      </c>
      <c r="V2" s="115">
        <v>1.3761433462679931E-2</v>
      </c>
      <c r="W2" s="115">
        <v>1.3864210613931383E-2</v>
      </c>
      <c r="X2" s="115">
        <v>1.3478816822905125E-2</v>
      </c>
      <c r="Y2" s="115">
        <v>1.3105568463878996E-2</v>
      </c>
      <c r="Z2" s="115">
        <v>1.3546753406668634E-2</v>
      </c>
      <c r="AA2" s="115">
        <v>1.3182180069625406E-2</v>
      </c>
      <c r="AB2" s="115">
        <v>1.279016696809385E-2</v>
      </c>
      <c r="AC2" s="115">
        <v>1.2113585740124605E-2</v>
      </c>
      <c r="AD2" s="115">
        <v>1.192015631594761E-2</v>
      </c>
      <c r="AE2" s="115">
        <v>1.1066471651929068E-2</v>
      </c>
      <c r="AF2" s="115">
        <v>9.9157156591334113E-3</v>
      </c>
      <c r="AG2" s="115">
        <v>9.0912350761561001E-3</v>
      </c>
      <c r="AH2" s="115">
        <v>9.113360632694965E-3</v>
      </c>
      <c r="AI2" s="115">
        <v>8.5682176712290423E-3</v>
      </c>
      <c r="AJ2" s="115">
        <v>7.3501693219388776E-3</v>
      </c>
      <c r="AK2" s="115">
        <v>6.1096534959903344E-3</v>
      </c>
      <c r="AL2" s="115">
        <v>5.0133219170920389E-3</v>
      </c>
      <c r="AM2" s="115">
        <v>3.4645451234075705E-3</v>
      </c>
      <c r="AN2" s="115">
        <v>1.7648083510762302E-3</v>
      </c>
      <c r="AO2" s="115">
        <v>3.8771579498789687E-4</v>
      </c>
      <c r="AP2" s="115">
        <v>-2.5573958491872776E-4</v>
      </c>
      <c r="AQ2" s="115">
        <v>-1.902256844533019E-3</v>
      </c>
      <c r="AR2" s="115">
        <v>-3.7157906060018204E-3</v>
      </c>
      <c r="AS2" s="115">
        <v>-5.6050601554070946E-3</v>
      </c>
      <c r="AT2" s="115">
        <v>-6.8136884896268877E-3</v>
      </c>
      <c r="AU2" s="115">
        <v>-8.0127010305161631E-3</v>
      </c>
      <c r="AV2" s="115">
        <v>-9.0917852872533754E-3</v>
      </c>
      <c r="AW2" s="115">
        <v>-1.0170402417510166E-2</v>
      </c>
      <c r="AX2" s="115">
        <v>-9.9043401016390923E-3</v>
      </c>
      <c r="AY2" s="115">
        <v>-9.3458367164224922E-3</v>
      </c>
      <c r="AZ2" s="115">
        <v>-9.016899385350689E-3</v>
      </c>
    </row>
    <row r="3" spans="1:52" x14ac:dyDescent="0.2">
      <c r="A3" s="73" t="s">
        <v>175</v>
      </c>
      <c r="B3" s="115">
        <v>0.55405934506740706</v>
      </c>
      <c r="C3" s="115">
        <v>0.56549617169138566</v>
      </c>
      <c r="D3" s="115">
        <v>0.57658588380651732</v>
      </c>
      <c r="E3" s="115">
        <v>0.58256209444243856</v>
      </c>
      <c r="F3" s="115">
        <v>0.58813545404272505</v>
      </c>
      <c r="G3" s="115">
        <v>0.59746823879845645</v>
      </c>
      <c r="H3" s="115">
        <v>0.57334441469585995</v>
      </c>
      <c r="I3" s="115">
        <v>0.55240737678635643</v>
      </c>
      <c r="J3" s="115">
        <v>0.53344968362310907</v>
      </c>
      <c r="K3" s="115">
        <v>0.51577326413754898</v>
      </c>
      <c r="L3" s="115">
        <v>0.49924223638947923</v>
      </c>
      <c r="M3" s="115">
        <v>0.48391962423541124</v>
      </c>
      <c r="N3" s="115">
        <v>0.47029535849240045</v>
      </c>
      <c r="O3" s="115">
        <v>0.45787926321533623</v>
      </c>
      <c r="P3" s="115">
        <v>0.44694155397148028</v>
      </c>
      <c r="Q3" s="115">
        <v>0.4373879341061605</v>
      </c>
      <c r="R3" s="115">
        <v>0.42810736159495649</v>
      </c>
      <c r="S3" s="115">
        <v>0.41927608229706009</v>
      </c>
      <c r="T3" s="115">
        <v>0.41111609268229893</v>
      </c>
      <c r="U3" s="115">
        <v>0.40339284767514383</v>
      </c>
      <c r="V3" s="115">
        <v>0.39559982875099647</v>
      </c>
      <c r="W3" s="115">
        <v>0.387778068688927</v>
      </c>
      <c r="X3" s="115">
        <v>0.38029402280621699</v>
      </c>
      <c r="Y3" s="115">
        <v>0.37348433009179349</v>
      </c>
      <c r="Z3" s="115">
        <v>0.36623696197570582</v>
      </c>
      <c r="AA3" s="115">
        <v>0.35942066792023603</v>
      </c>
      <c r="AB3" s="115">
        <v>0.35297338593839711</v>
      </c>
      <c r="AC3" s="115">
        <v>0.34719280084376436</v>
      </c>
      <c r="AD3" s="115">
        <v>0.34169785124622476</v>
      </c>
      <c r="AE3" s="115">
        <v>0.33712100268474632</v>
      </c>
      <c r="AF3" s="115">
        <v>0.33372568671797409</v>
      </c>
      <c r="AG3" s="115">
        <v>0.3311993418335783</v>
      </c>
      <c r="AH3" s="115">
        <v>0.32869771521746377</v>
      </c>
      <c r="AI3" s="115">
        <v>0.32676382612277061</v>
      </c>
      <c r="AJ3" s="115">
        <v>0.32617825896593688</v>
      </c>
      <c r="AK3" s="115">
        <v>0.32681968938061062</v>
      </c>
      <c r="AL3" s="115">
        <v>0.32856384714587977</v>
      </c>
      <c r="AM3" s="115">
        <v>0.33187322596032098</v>
      </c>
      <c r="AN3" s="115">
        <v>0.33691033193987902</v>
      </c>
      <c r="AO3" s="115">
        <v>0.34337472433895505</v>
      </c>
      <c r="AP3" s="115">
        <v>0.35054961586955802</v>
      </c>
      <c r="AQ3" s="115">
        <v>0.35944048848653287</v>
      </c>
      <c r="AR3" s="115">
        <v>0.37020484454767277</v>
      </c>
      <c r="AS3" s="115">
        <v>0.38293762026249673</v>
      </c>
      <c r="AT3" s="115">
        <v>0.39693671557074378</v>
      </c>
      <c r="AU3" s="115">
        <v>0.4123187961422351</v>
      </c>
      <c r="AV3" s="115">
        <v>0.42894316088284956</v>
      </c>
      <c r="AW3" s="115">
        <v>0.44679926641372436</v>
      </c>
      <c r="AX3" s="115">
        <v>0.46466792957660591</v>
      </c>
      <c r="AY3" s="115">
        <v>0.4823220136509152</v>
      </c>
      <c r="AZ3" s="115">
        <v>0.50000000000000089</v>
      </c>
    </row>
    <row r="4" spans="1:52" x14ac:dyDescent="0.2">
      <c r="A4" s="73" t="s">
        <v>177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  <c r="G4" s="115">
        <v>0</v>
      </c>
      <c r="H4" s="115">
        <v>3.4162467494498187E-2</v>
      </c>
      <c r="I4" s="115">
        <v>3.4162467494498187E-2</v>
      </c>
      <c r="J4" s="115">
        <v>3.4162467494498187E-2</v>
      </c>
      <c r="K4" s="115">
        <v>3.4162467494498187E-2</v>
      </c>
      <c r="L4" s="115">
        <v>3.4162467494498187E-2</v>
      </c>
      <c r="M4" s="115">
        <v>3.4162467494498187E-2</v>
      </c>
      <c r="N4" s="115">
        <v>3.4162467494498187E-2</v>
      </c>
      <c r="O4" s="115">
        <v>3.4162467494498187E-2</v>
      </c>
      <c r="P4" s="115">
        <v>3.4162467494498187E-2</v>
      </c>
      <c r="Q4" s="115">
        <v>3.4162467494498187E-2</v>
      </c>
      <c r="R4" s="115">
        <v>3.4162467494498187E-2</v>
      </c>
      <c r="S4" s="115">
        <v>3.4162467494498187E-2</v>
      </c>
      <c r="T4" s="115">
        <v>3.4162467494498187E-2</v>
      </c>
      <c r="U4" s="115">
        <v>3.4162467494498187E-2</v>
      </c>
      <c r="V4" s="115">
        <v>3.4162467494498187E-2</v>
      </c>
      <c r="W4" s="115">
        <v>3.4162467494498187E-2</v>
      </c>
      <c r="X4" s="115">
        <v>3.4162467494498187E-2</v>
      </c>
      <c r="Y4" s="115">
        <v>3.4162467494498187E-2</v>
      </c>
      <c r="Z4" s="115">
        <v>3.4162467494498187E-2</v>
      </c>
      <c r="AA4" s="115">
        <v>3.4162467494498187E-2</v>
      </c>
      <c r="AB4" s="115">
        <v>3.4162467494498187E-2</v>
      </c>
      <c r="AC4" s="115">
        <v>3.4162467494498187E-2</v>
      </c>
      <c r="AD4" s="115">
        <v>3.4162467494498187E-2</v>
      </c>
      <c r="AE4" s="115">
        <v>3.4162467494498187E-2</v>
      </c>
      <c r="AF4" s="115">
        <v>3.4162467494498187E-2</v>
      </c>
      <c r="AG4" s="115">
        <v>3.4162467494498187E-2</v>
      </c>
      <c r="AH4" s="115">
        <v>3.4162467494498187E-2</v>
      </c>
      <c r="AI4" s="115">
        <v>3.4162467494498187E-2</v>
      </c>
      <c r="AJ4" s="115">
        <v>3.4162467494498187E-2</v>
      </c>
      <c r="AK4" s="115">
        <v>3.4162467494498187E-2</v>
      </c>
      <c r="AL4" s="115">
        <v>3.4162467494498187E-2</v>
      </c>
      <c r="AM4" s="115">
        <v>3.4162467494498187E-2</v>
      </c>
      <c r="AN4" s="115">
        <v>3.4162467494498187E-2</v>
      </c>
      <c r="AO4" s="115">
        <v>3.4162467494498187E-2</v>
      </c>
      <c r="AP4" s="115">
        <v>3.4162467494498187E-2</v>
      </c>
      <c r="AQ4" s="115">
        <v>3.4162467494498187E-2</v>
      </c>
      <c r="AR4" s="115">
        <v>3.4162467494498187E-2</v>
      </c>
      <c r="AS4" s="115">
        <v>3.4162467494498187E-2</v>
      </c>
      <c r="AT4" s="115">
        <v>3.4162467494498187E-2</v>
      </c>
      <c r="AU4" s="115">
        <v>3.4162467494498187E-2</v>
      </c>
      <c r="AV4" s="115">
        <v>3.4162467494498187E-2</v>
      </c>
      <c r="AW4" s="115">
        <v>3.4162467494498187E-2</v>
      </c>
      <c r="AX4" s="115">
        <v>3.4162467494498187E-2</v>
      </c>
      <c r="AY4" s="115">
        <v>3.4162467494498187E-2</v>
      </c>
      <c r="AZ4" s="115">
        <v>3.4162467494498187E-2</v>
      </c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showGridLines="0" workbookViewId="0"/>
  </sheetViews>
  <sheetFormatPr defaultRowHeight="12.75" x14ac:dyDescent="0.2"/>
  <cols>
    <col min="1" max="1" width="40.5703125" style="82" bestFit="1" customWidth="1"/>
    <col min="2" max="16384" width="9.140625" style="82"/>
  </cols>
  <sheetData>
    <row r="1" spans="1:52" x14ac:dyDescent="0.2">
      <c r="A1" s="118" t="s">
        <v>184</v>
      </c>
      <c r="B1" s="110">
        <v>2013</v>
      </c>
      <c r="C1" s="110">
        <v>2014</v>
      </c>
      <c r="D1" s="110">
        <v>2015</v>
      </c>
      <c r="E1" s="110">
        <v>2016</v>
      </c>
      <c r="F1" s="110">
        <v>2017</v>
      </c>
      <c r="G1" s="110">
        <v>2018</v>
      </c>
      <c r="H1" s="110">
        <v>2019</v>
      </c>
      <c r="I1" s="110">
        <v>2020</v>
      </c>
      <c r="J1" s="110">
        <v>2021</v>
      </c>
      <c r="K1" s="110">
        <v>2022</v>
      </c>
      <c r="L1" s="110">
        <v>2023</v>
      </c>
      <c r="M1" s="110">
        <v>2024</v>
      </c>
      <c r="N1" s="110">
        <v>2025</v>
      </c>
      <c r="O1" s="110">
        <v>2026</v>
      </c>
      <c r="P1" s="110">
        <v>2027</v>
      </c>
      <c r="Q1" s="110">
        <v>2028</v>
      </c>
      <c r="R1" s="110">
        <v>2029</v>
      </c>
      <c r="S1" s="110">
        <v>2030</v>
      </c>
      <c r="T1" s="110">
        <v>2031</v>
      </c>
      <c r="U1" s="110">
        <v>2032</v>
      </c>
      <c r="V1" s="110">
        <v>2033</v>
      </c>
      <c r="W1" s="110">
        <v>2034</v>
      </c>
      <c r="X1" s="110">
        <v>2035</v>
      </c>
      <c r="Y1" s="110">
        <v>2036</v>
      </c>
      <c r="Z1" s="110">
        <v>2037</v>
      </c>
      <c r="AA1" s="110">
        <v>2038</v>
      </c>
      <c r="AB1" s="110">
        <v>2039</v>
      </c>
      <c r="AC1" s="110">
        <v>2040</v>
      </c>
      <c r="AD1" s="110">
        <v>2041</v>
      </c>
      <c r="AE1" s="110">
        <v>2042</v>
      </c>
      <c r="AF1" s="110">
        <v>2043</v>
      </c>
      <c r="AG1" s="110">
        <v>2044</v>
      </c>
      <c r="AH1" s="110">
        <v>2045</v>
      </c>
      <c r="AI1" s="110">
        <v>2046</v>
      </c>
      <c r="AJ1" s="110">
        <v>2047</v>
      </c>
      <c r="AK1" s="110">
        <v>2048</v>
      </c>
      <c r="AL1" s="110">
        <v>2049</v>
      </c>
      <c r="AM1" s="110">
        <v>2050</v>
      </c>
      <c r="AN1" s="110">
        <v>2051</v>
      </c>
      <c r="AO1" s="110">
        <v>2052</v>
      </c>
      <c r="AP1" s="110">
        <v>2053</v>
      </c>
      <c r="AQ1" s="110">
        <v>2054</v>
      </c>
      <c r="AR1" s="110">
        <v>2055</v>
      </c>
      <c r="AS1" s="110">
        <v>2056</v>
      </c>
      <c r="AT1" s="110">
        <v>2057</v>
      </c>
      <c r="AU1" s="110">
        <v>2058</v>
      </c>
      <c r="AV1" s="110">
        <v>2059</v>
      </c>
      <c r="AW1" s="110">
        <v>2060</v>
      </c>
      <c r="AX1" s="110">
        <v>2061</v>
      </c>
      <c r="AY1" s="110">
        <v>2062</v>
      </c>
      <c r="AZ1" s="110">
        <v>2063</v>
      </c>
    </row>
    <row r="2" spans="1:52" x14ac:dyDescent="0.2">
      <c r="A2" s="116" t="s">
        <v>176</v>
      </c>
      <c r="B2" s="115">
        <v>-1.5560719466248296E-2</v>
      </c>
      <c r="C2" s="115">
        <v>-6.4434005243102369E-3</v>
      </c>
      <c r="D2" s="115">
        <v>-8.041641730284977E-3</v>
      </c>
      <c r="E2" s="115">
        <v>-1.8223607718138443E-3</v>
      </c>
      <c r="F2" s="115">
        <v>1.1486676995039202E-3</v>
      </c>
      <c r="G2" s="115">
        <v>5.7480522345179363E-3</v>
      </c>
      <c r="H2" s="115">
        <v>1.0965296294813449E-2</v>
      </c>
      <c r="I2" s="115">
        <v>1.2923787162504028E-2</v>
      </c>
      <c r="J2" s="115">
        <v>1.2738717582297143E-2</v>
      </c>
      <c r="K2" s="115">
        <v>1.2869550345793533E-2</v>
      </c>
      <c r="L2" s="115">
        <v>1.2874882659975257E-2</v>
      </c>
      <c r="M2" s="115">
        <v>1.2510002905142825E-2</v>
      </c>
      <c r="N2" s="115">
        <v>1.255907195903639E-2</v>
      </c>
      <c r="O2" s="115">
        <v>1.2340219749184167E-2</v>
      </c>
      <c r="P2" s="115">
        <v>1.2035230521325224E-2</v>
      </c>
      <c r="Q2" s="115">
        <v>1.1567931077890859E-2</v>
      </c>
      <c r="R2" s="115">
        <v>1.1968245691695165E-2</v>
      </c>
      <c r="S2" s="115">
        <v>1.2245904243771135E-2</v>
      </c>
      <c r="T2" s="115">
        <v>1.2124401534854922E-2</v>
      </c>
      <c r="U2" s="115">
        <v>1.1750176840431522E-2</v>
      </c>
      <c r="V2" s="115">
        <v>1.1876259991703803E-2</v>
      </c>
      <c r="W2" s="115">
        <v>1.1979037142955241E-2</v>
      </c>
      <c r="X2" s="115">
        <v>1.1593643351929021E-2</v>
      </c>
      <c r="Y2" s="115">
        <v>1.122039499290285E-2</v>
      </c>
      <c r="Z2" s="115">
        <v>1.1661579935692458E-2</v>
      </c>
      <c r="AA2" s="115">
        <v>1.1297006598649273E-2</v>
      </c>
      <c r="AB2" s="115">
        <v>1.0904993497117729E-2</v>
      </c>
      <c r="AC2" s="115">
        <v>1.0228412269148449E-2</v>
      </c>
      <c r="AD2" s="115">
        <v>1.0034982844971495E-2</v>
      </c>
      <c r="AE2" s="115">
        <v>9.1812981809529636E-3</v>
      </c>
      <c r="AF2" s="115">
        <v>8.0305421881572362E-3</v>
      </c>
      <c r="AG2" s="115">
        <v>7.2060616051799623E-3</v>
      </c>
      <c r="AH2" s="115">
        <v>7.2281871617187951E-3</v>
      </c>
      <c r="AI2" s="115">
        <v>6.6830442002529149E-3</v>
      </c>
      <c r="AJ2" s="115">
        <v>5.4649958509627467E-3</v>
      </c>
      <c r="AK2" s="115">
        <v>4.2244800250141835E-3</v>
      </c>
      <c r="AL2" s="115">
        <v>3.128148446115914E-3</v>
      </c>
      <c r="AM2" s="115">
        <v>1.5793716524313995E-3</v>
      </c>
      <c r="AN2" s="115">
        <v>-1.2036511989991822E-4</v>
      </c>
      <c r="AO2" s="115">
        <v>-1.4974576759882417E-3</v>
      </c>
      <c r="AP2" s="115">
        <v>-2.1409130558948308E-3</v>
      </c>
      <c r="AQ2" s="115">
        <v>-3.7874303155091601E-3</v>
      </c>
      <c r="AR2" s="115">
        <v>-5.6009640769779101E-3</v>
      </c>
      <c r="AS2" s="115">
        <v>-7.4902336263832185E-3</v>
      </c>
      <c r="AT2" s="115">
        <v>-8.6988619606030507E-3</v>
      </c>
      <c r="AU2" s="115">
        <v>-9.8978745014922844E-3</v>
      </c>
      <c r="AV2" s="115">
        <v>-1.0976958758229523E-2</v>
      </c>
      <c r="AW2" s="115">
        <v>-1.2055575888486277E-2</v>
      </c>
      <c r="AX2" s="115">
        <v>-1.178951357261524E-2</v>
      </c>
      <c r="AY2" s="115">
        <v>-1.1231010187398683E-2</v>
      </c>
      <c r="AZ2" s="115">
        <v>-1.0902072856326848E-2</v>
      </c>
    </row>
    <row r="3" spans="1:52" x14ac:dyDescent="0.2">
      <c r="A3" s="116" t="s">
        <v>47</v>
      </c>
      <c r="B3" s="115">
        <v>0.55405934506740706</v>
      </c>
      <c r="C3" s="115">
        <v>0.56049617169138566</v>
      </c>
      <c r="D3" s="115">
        <v>0.56179765625710687</v>
      </c>
      <c r="E3" s="115">
        <v>0.55332245927524404</v>
      </c>
      <c r="F3" s="115">
        <v>0.53994828363453495</v>
      </c>
      <c r="G3" s="115">
        <v>0.5256997970788061</v>
      </c>
      <c r="H3" s="115">
        <v>0.50758924492238799</v>
      </c>
      <c r="I3" s="115">
        <v>0.48912339203144467</v>
      </c>
      <c r="J3" s="115">
        <v>0.47254462536388214</v>
      </c>
      <c r="K3" s="115">
        <v>0.45707857684882341</v>
      </c>
      <c r="L3" s="115">
        <v>0.44262621371308392</v>
      </c>
      <c r="M3" s="115">
        <v>0.42928546839957865</v>
      </c>
      <c r="N3" s="115">
        <v>0.41744255441003214</v>
      </c>
      <c r="O3" s="115">
        <v>0.40669676364540902</v>
      </c>
      <c r="P3" s="115">
        <v>0.39729741764800347</v>
      </c>
      <c r="Q3" s="115">
        <v>0.38918026008210993</v>
      </c>
      <c r="R3" s="115">
        <v>0.38126224886844251</v>
      </c>
      <c r="S3" s="115">
        <v>0.3737193218464176</v>
      </c>
      <c r="T3" s="115">
        <v>0.36679286766874608</v>
      </c>
      <c r="U3" s="115">
        <v>0.36030010783530986</v>
      </c>
      <c r="V3" s="115">
        <v>0.35373485043690089</v>
      </c>
      <c r="W3" s="115">
        <v>0.34713908936587612</v>
      </c>
      <c r="X3" s="115">
        <v>0.34089224423969472</v>
      </c>
      <c r="Y3" s="115">
        <v>0.33529275930600771</v>
      </c>
      <c r="Z3" s="115">
        <v>0.32926124176152244</v>
      </c>
      <c r="AA3" s="115">
        <v>0.32366365691809684</v>
      </c>
      <c r="AB3" s="115">
        <v>0.31844400610000445</v>
      </c>
      <c r="AC3" s="115">
        <v>0.31389977425100085</v>
      </c>
      <c r="AD3" s="115">
        <v>0.30964035590965766</v>
      </c>
      <c r="AE3" s="115">
        <v>0.30630443090311404</v>
      </c>
      <c r="AF3" s="115">
        <v>0.30415776814192486</v>
      </c>
      <c r="AG3" s="115">
        <v>0.30288824673708881</v>
      </c>
      <c r="AH3" s="115">
        <v>0.30165529275810748</v>
      </c>
      <c r="AI3" s="115">
        <v>0.30100854810673916</v>
      </c>
      <c r="AJ3" s="115">
        <v>0.30171892462171435</v>
      </c>
      <c r="AK3" s="115">
        <v>0.30367747687588748</v>
      </c>
      <c r="AL3" s="115">
        <v>0.30676097844513484</v>
      </c>
      <c r="AM3" s="115">
        <v>0.31143412729082798</v>
      </c>
      <c r="AN3" s="115">
        <v>0.31786000958663269</v>
      </c>
      <c r="AO3" s="115">
        <v>0.32573935543908322</v>
      </c>
      <c r="AP3" s="115">
        <v>0.33435767593022842</v>
      </c>
      <c r="AQ3" s="115">
        <v>0.34472318391538914</v>
      </c>
      <c r="AR3" s="115">
        <v>0.35699321624538471</v>
      </c>
      <c r="AS3" s="115">
        <v>0.37126337767787343</v>
      </c>
      <c r="AT3" s="115">
        <v>0.38683363536446952</v>
      </c>
      <c r="AU3" s="115">
        <v>0.40381808996418084</v>
      </c>
      <c r="AV3" s="115">
        <v>0.42207759793640465</v>
      </c>
      <c r="AW3" s="115">
        <v>0.4416020550659403</v>
      </c>
      <c r="AX3" s="115">
        <v>0.46117074992947288</v>
      </c>
      <c r="AY3" s="115">
        <v>0.48055706389452285</v>
      </c>
      <c r="AZ3" s="115">
        <v>0.49999999999999711</v>
      </c>
    </row>
    <row r="4" spans="1:52" x14ac:dyDescent="0.2">
      <c r="A4" s="116" t="s">
        <v>177</v>
      </c>
      <c r="B4" s="115">
        <v>0</v>
      </c>
      <c r="C4" s="115">
        <v>5.0000000000000001E-3</v>
      </c>
      <c r="D4" s="115">
        <v>0.01</v>
      </c>
      <c r="E4" s="115">
        <v>1.4999999999999999E-2</v>
      </c>
      <c r="F4" s="115">
        <v>0.02</v>
      </c>
      <c r="G4" s="115">
        <v>2.4999999999999998E-2</v>
      </c>
      <c r="H4" s="115">
        <v>0.03</v>
      </c>
      <c r="I4" s="115">
        <v>3.2277294023522043E-2</v>
      </c>
      <c r="J4" s="115">
        <v>3.2277294023522043E-2</v>
      </c>
      <c r="K4" s="115">
        <v>3.2277294023522043E-2</v>
      </c>
      <c r="L4" s="115">
        <v>3.2277294023522043E-2</v>
      </c>
      <c r="M4" s="115">
        <v>3.2277294023522043E-2</v>
      </c>
      <c r="N4" s="115">
        <v>3.2277294023522043E-2</v>
      </c>
      <c r="O4" s="115">
        <v>3.2277294023522043E-2</v>
      </c>
      <c r="P4" s="115">
        <v>3.2277294023522043E-2</v>
      </c>
      <c r="Q4" s="115">
        <v>3.2277294023522043E-2</v>
      </c>
      <c r="R4" s="115">
        <v>3.2277294023522043E-2</v>
      </c>
      <c r="S4" s="115">
        <v>3.2277294023522043E-2</v>
      </c>
      <c r="T4" s="115">
        <v>3.2277294023522043E-2</v>
      </c>
      <c r="U4" s="115">
        <v>3.2277294023522043E-2</v>
      </c>
      <c r="V4" s="115">
        <v>3.2277294023522043E-2</v>
      </c>
      <c r="W4" s="115">
        <v>3.2277294023522043E-2</v>
      </c>
      <c r="X4" s="115">
        <v>3.2277294023522043E-2</v>
      </c>
      <c r="Y4" s="115">
        <v>3.2277294023522043E-2</v>
      </c>
      <c r="Z4" s="115">
        <v>3.2277294023522043E-2</v>
      </c>
      <c r="AA4" s="115">
        <v>3.2277294023522043E-2</v>
      </c>
      <c r="AB4" s="115">
        <v>3.2277294023522043E-2</v>
      </c>
      <c r="AC4" s="115">
        <v>3.2277294023522043E-2</v>
      </c>
      <c r="AD4" s="115">
        <v>3.2277294023522043E-2</v>
      </c>
      <c r="AE4" s="115">
        <v>3.2277294023522043E-2</v>
      </c>
      <c r="AF4" s="115">
        <v>3.2277294023522043E-2</v>
      </c>
      <c r="AG4" s="115">
        <v>3.2277294023522043E-2</v>
      </c>
      <c r="AH4" s="115">
        <v>3.2277294023522043E-2</v>
      </c>
      <c r="AI4" s="115">
        <v>3.2277294023522043E-2</v>
      </c>
      <c r="AJ4" s="115">
        <v>3.2277294023522043E-2</v>
      </c>
      <c r="AK4" s="115">
        <v>3.2277294023522043E-2</v>
      </c>
      <c r="AL4" s="115">
        <v>3.2277294023522043E-2</v>
      </c>
      <c r="AM4" s="115">
        <v>3.2277294023522043E-2</v>
      </c>
      <c r="AN4" s="115">
        <v>3.2277294023522043E-2</v>
      </c>
      <c r="AO4" s="115">
        <v>3.2277294023522043E-2</v>
      </c>
      <c r="AP4" s="115">
        <v>3.2277294023522043E-2</v>
      </c>
      <c r="AQ4" s="115">
        <v>3.2277294023522043E-2</v>
      </c>
      <c r="AR4" s="115">
        <v>3.2277294023522043E-2</v>
      </c>
      <c r="AS4" s="115">
        <v>3.2277294023522043E-2</v>
      </c>
      <c r="AT4" s="115">
        <v>3.2277294023522043E-2</v>
      </c>
      <c r="AU4" s="115">
        <v>3.2277294023522043E-2</v>
      </c>
      <c r="AV4" s="115">
        <v>3.2277294023522043E-2</v>
      </c>
      <c r="AW4" s="115">
        <v>3.2277294023522043E-2</v>
      </c>
      <c r="AX4" s="115">
        <v>3.2277294023522043E-2</v>
      </c>
      <c r="AY4" s="115">
        <v>3.2277294023522043E-2</v>
      </c>
      <c r="AZ4" s="115">
        <v>3.2277294023522043E-2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showGridLines="0" workbookViewId="0"/>
  </sheetViews>
  <sheetFormatPr defaultRowHeight="15" customHeight="1" x14ac:dyDescent="0.25"/>
  <cols>
    <col min="1" max="1" width="28.5703125" style="36" customWidth="1"/>
    <col min="2" max="52" width="9.140625" style="36"/>
    <col min="53" max="58" width="9.140625" style="69"/>
    <col min="59" max="16384" width="9.140625" style="36"/>
  </cols>
  <sheetData>
    <row r="1" spans="1:58" s="57" customFormat="1" ht="15" customHeight="1" x14ac:dyDescent="0.25">
      <c r="A1" s="56" t="s">
        <v>52</v>
      </c>
      <c r="B1" s="56">
        <v>2013</v>
      </c>
      <c r="C1" s="56">
        <v>2014</v>
      </c>
      <c r="D1" s="56">
        <v>2015</v>
      </c>
      <c r="E1" s="56">
        <v>2016</v>
      </c>
      <c r="F1" s="56">
        <v>2017</v>
      </c>
      <c r="G1" s="56">
        <v>2018</v>
      </c>
      <c r="H1" s="56">
        <v>2019</v>
      </c>
      <c r="I1" s="56">
        <v>2020</v>
      </c>
      <c r="J1" s="56">
        <v>2021</v>
      </c>
      <c r="K1" s="56">
        <v>2022</v>
      </c>
      <c r="L1" s="56">
        <v>2023</v>
      </c>
      <c r="M1" s="56">
        <v>2024</v>
      </c>
      <c r="N1" s="56">
        <v>2025</v>
      </c>
      <c r="O1" s="56">
        <v>2026</v>
      </c>
      <c r="P1" s="56">
        <v>2027</v>
      </c>
      <c r="Q1" s="56">
        <v>2028</v>
      </c>
      <c r="R1" s="56">
        <v>2029</v>
      </c>
      <c r="S1" s="56">
        <v>2030</v>
      </c>
      <c r="T1" s="56">
        <v>2031</v>
      </c>
      <c r="U1" s="56">
        <v>2032</v>
      </c>
      <c r="V1" s="56">
        <v>2033</v>
      </c>
      <c r="W1" s="56">
        <v>2034</v>
      </c>
      <c r="X1" s="56">
        <v>2035</v>
      </c>
      <c r="Y1" s="56">
        <v>2036</v>
      </c>
      <c r="Z1" s="56">
        <v>2037</v>
      </c>
      <c r="AA1" s="56">
        <v>2038</v>
      </c>
      <c r="AB1" s="56">
        <v>2039</v>
      </c>
      <c r="AC1" s="56">
        <v>2040</v>
      </c>
      <c r="AD1" s="56">
        <v>2041</v>
      </c>
      <c r="AE1" s="56">
        <v>2042</v>
      </c>
      <c r="AF1" s="56">
        <v>2043</v>
      </c>
      <c r="AG1" s="56">
        <v>2044</v>
      </c>
      <c r="AH1" s="56">
        <v>2045</v>
      </c>
      <c r="AI1" s="56">
        <v>2046</v>
      </c>
      <c r="AJ1" s="56">
        <v>2047</v>
      </c>
      <c r="AK1" s="56">
        <v>2048</v>
      </c>
      <c r="AL1" s="56">
        <v>2049</v>
      </c>
      <c r="AM1" s="56">
        <v>2050</v>
      </c>
      <c r="AN1" s="56">
        <v>2051</v>
      </c>
      <c r="AO1" s="56">
        <v>2052</v>
      </c>
      <c r="AP1" s="56">
        <v>2053</v>
      </c>
      <c r="AQ1" s="56">
        <v>2054</v>
      </c>
      <c r="AR1" s="56">
        <v>2055</v>
      </c>
      <c r="AS1" s="56">
        <v>2056</v>
      </c>
      <c r="AT1" s="56">
        <v>2057</v>
      </c>
      <c r="AU1" s="56">
        <v>2058</v>
      </c>
      <c r="AV1" s="56">
        <v>2059</v>
      </c>
      <c r="AW1" s="56">
        <v>2060</v>
      </c>
      <c r="AX1" s="56">
        <v>2061</v>
      </c>
      <c r="AY1" s="56">
        <v>2062</v>
      </c>
      <c r="AZ1" s="56">
        <v>2063</v>
      </c>
      <c r="BA1" s="67"/>
      <c r="BB1" s="67"/>
      <c r="BC1" s="67"/>
      <c r="BD1" s="67"/>
      <c r="BE1" s="67"/>
      <c r="BF1" s="67"/>
    </row>
    <row r="2" spans="1:58" s="58" customFormat="1" ht="15" customHeight="1" x14ac:dyDescent="0.25">
      <c r="A2" s="58" t="s">
        <v>12</v>
      </c>
      <c r="B2" s="59">
        <v>0.55405934506740706</v>
      </c>
      <c r="C2" s="59">
        <v>0.5664059233958284</v>
      </c>
      <c r="D2" s="59">
        <v>0.57827526450005184</v>
      </c>
      <c r="E2" s="59">
        <v>0.58421275289808794</v>
      </c>
      <c r="F2" s="59">
        <v>0.58977007188279618</v>
      </c>
      <c r="G2" s="59">
        <v>0.59746823879845645</v>
      </c>
      <c r="H2" s="59">
        <v>0.60750688219035809</v>
      </c>
      <c r="I2" s="59">
        <v>0.61908642743581055</v>
      </c>
      <c r="J2" s="59">
        <v>0.63245141567028662</v>
      </c>
      <c r="K2" s="59">
        <v>0.64699516822991598</v>
      </c>
      <c r="L2" s="59">
        <v>0.66269032526824778</v>
      </c>
      <c r="M2" s="59">
        <v>0.67966155704186226</v>
      </c>
      <c r="N2" s="59">
        <v>0.69881326498419238</v>
      </c>
      <c r="O2" s="59">
        <v>0.71962251608280892</v>
      </c>
      <c r="P2" s="59">
        <v>0.74263910253227161</v>
      </c>
      <c r="Q2" s="59">
        <v>0.7678444404412148</v>
      </c>
      <c r="R2" s="59">
        <v>0.7941446217155369</v>
      </c>
      <c r="S2" s="59">
        <v>0.82188846062950194</v>
      </c>
      <c r="T2" s="59">
        <v>0.85130901989832364</v>
      </c>
      <c r="U2" s="59">
        <v>0.88181455845355383</v>
      </c>
      <c r="V2" s="59">
        <v>0.91294458029136327</v>
      </c>
      <c r="W2" s="59">
        <v>0.94478397718542206</v>
      </c>
      <c r="X2" s="59">
        <v>0.97760251202780102</v>
      </c>
      <c r="Y2" s="59">
        <v>1.0122896587096357</v>
      </c>
      <c r="Z2" s="59">
        <v>1.0473767677480776</v>
      </c>
      <c r="AA2" s="59">
        <v>1.0838237027744344</v>
      </c>
      <c r="AB2" s="59">
        <v>1.1215265071751117</v>
      </c>
      <c r="AC2" s="59">
        <v>1.1608416487578594</v>
      </c>
      <c r="AD2" s="59">
        <v>1.2016849444870326</v>
      </c>
      <c r="AE2" s="59">
        <v>1.2446450420562252</v>
      </c>
      <c r="AF2" s="59">
        <v>1.2900189419903132</v>
      </c>
      <c r="AG2" s="59">
        <v>1.3375842954391559</v>
      </c>
      <c r="AH2" s="59">
        <v>1.3864869949342844</v>
      </c>
      <c r="AI2" s="59">
        <v>1.4371449030290944</v>
      </c>
      <c r="AJ2" s="59">
        <v>1.4907863442021112</v>
      </c>
      <c r="AK2" s="59">
        <v>1.5469147502579643</v>
      </c>
      <c r="AL2" s="59">
        <v>1.6054250736531994</v>
      </c>
      <c r="AM2" s="59">
        <v>1.6667516515212235</v>
      </c>
      <c r="AN2" s="59">
        <v>1.7311003909688474</v>
      </c>
      <c r="AO2" s="59">
        <v>1.7981798717108051</v>
      </c>
      <c r="AP2" s="59">
        <v>1.8671891851627935</v>
      </c>
      <c r="AQ2" s="59">
        <v>1.9389563852745588</v>
      </c>
      <c r="AR2" s="59">
        <v>2.0136803835812356</v>
      </c>
      <c r="AS2" s="59">
        <v>2.0914187253244267</v>
      </c>
      <c r="AT2" s="59">
        <v>2.1712337916995677</v>
      </c>
      <c r="AU2" s="59">
        <v>2.2535591852995127</v>
      </c>
      <c r="AV2" s="59">
        <v>2.338069508858021</v>
      </c>
      <c r="AW2" s="59">
        <v>2.4245965915970218</v>
      </c>
      <c r="AX2" s="59">
        <v>2.5123938507235715</v>
      </c>
      <c r="AY2" s="59">
        <v>2.6012581754158184</v>
      </c>
      <c r="AZ2" s="59">
        <v>2.6914612507066122</v>
      </c>
      <c r="BA2" s="68"/>
      <c r="BB2" s="68" t="s">
        <v>12</v>
      </c>
      <c r="BC2" s="68"/>
      <c r="BD2" s="68"/>
      <c r="BE2" s="68"/>
      <c r="BF2" s="68"/>
    </row>
    <row r="3" spans="1:58" s="58" customFormat="1" ht="15" customHeight="1" x14ac:dyDescent="0.25">
      <c r="A3" s="58" t="s">
        <v>13</v>
      </c>
      <c r="B3" s="59">
        <v>0.55405934506740706</v>
      </c>
      <c r="C3" s="59">
        <v>0.56549617169138566</v>
      </c>
      <c r="D3" s="59">
        <v>0.57658588380651732</v>
      </c>
      <c r="E3" s="59">
        <v>0.58256209444243856</v>
      </c>
      <c r="F3" s="59">
        <v>0.58813545404272505</v>
      </c>
      <c r="G3" s="59">
        <v>0.59746823879845634</v>
      </c>
      <c r="H3" s="59">
        <v>0.60617730511713297</v>
      </c>
      <c r="I3" s="59">
        <v>0.6164685958823225</v>
      </c>
      <c r="J3" s="59">
        <v>0.62853138561018873</v>
      </c>
      <c r="K3" s="59">
        <v>0.64175140518835261</v>
      </c>
      <c r="L3" s="59">
        <v>0.6560941301819514</v>
      </c>
      <c r="M3" s="59">
        <v>0.67167984795299385</v>
      </c>
      <c r="N3" s="59">
        <v>0.68939392285003198</v>
      </c>
      <c r="O3" s="59">
        <v>0.7087110301990126</v>
      </c>
      <c r="P3" s="59">
        <v>0.73016261103433233</v>
      </c>
      <c r="Q3" s="59">
        <v>0.75372108712493768</v>
      </c>
      <c r="R3" s="59">
        <v>0.77828570736135649</v>
      </c>
      <c r="S3" s="59">
        <v>0.80419152869219435</v>
      </c>
      <c r="T3" s="59">
        <v>0.83166728532092049</v>
      </c>
      <c r="U3" s="59">
        <v>0.86013489052153491</v>
      </c>
      <c r="V3" s="59">
        <v>0.8891290092873676</v>
      </c>
      <c r="W3" s="59">
        <v>0.91872899884209824</v>
      </c>
      <c r="X3" s="59">
        <v>0.94920620687089552</v>
      </c>
      <c r="Y3" s="59">
        <v>0.98142123292222438</v>
      </c>
      <c r="Z3" s="59">
        <v>1.0139184186374901</v>
      </c>
      <c r="AA3" s="59">
        <v>1.0476482479035829</v>
      </c>
      <c r="AB3" s="59">
        <v>1.0825068771196222</v>
      </c>
      <c r="AC3" s="59">
        <v>1.1188432907997476</v>
      </c>
      <c r="AD3" s="59">
        <v>1.1565529230563039</v>
      </c>
      <c r="AE3" s="59">
        <v>1.1962204155489076</v>
      </c>
      <c r="AF3" s="59">
        <v>1.2381358740841211</v>
      </c>
      <c r="AG3" s="59">
        <v>1.2820651065762063</v>
      </c>
      <c r="AH3" s="59">
        <v>1.3271467405985635</v>
      </c>
      <c r="AI3" s="59">
        <v>1.3737981182519503</v>
      </c>
      <c r="AJ3" s="59">
        <v>1.4232173344194725</v>
      </c>
      <c r="AK3" s="59">
        <v>1.4749225843984575</v>
      </c>
      <c r="AL3" s="59">
        <v>1.5287991948284954</v>
      </c>
      <c r="AM3" s="59">
        <v>1.5852753588992199</v>
      </c>
      <c r="AN3" s="59">
        <v>1.6445464598120738</v>
      </c>
      <c r="AO3" s="59">
        <v>1.7063115429757496</v>
      </c>
      <c r="AP3" s="59">
        <v>1.7697655694907639</v>
      </c>
      <c r="AQ3" s="59">
        <v>1.8357398407119552</v>
      </c>
      <c r="AR3" s="59">
        <v>1.9044244897259006</v>
      </c>
      <c r="AS3" s="59">
        <v>1.9758708276786237</v>
      </c>
      <c r="AT3" s="59">
        <v>2.0491480493358782</v>
      </c>
      <c r="AU3" s="59">
        <v>2.1246598369079268</v>
      </c>
      <c r="AV3" s="59">
        <v>2.2020859081637103</v>
      </c>
      <c r="AW3" s="59">
        <v>2.2812618094964523</v>
      </c>
      <c r="AX3" s="59">
        <v>2.3613990097056075</v>
      </c>
      <c r="AY3" s="59">
        <v>2.4422833834749698</v>
      </c>
      <c r="AZ3" s="59">
        <v>2.5241780008872876</v>
      </c>
      <c r="BA3" s="68"/>
      <c r="BB3" s="68" t="s">
        <v>13</v>
      </c>
      <c r="BC3" s="68"/>
      <c r="BD3" s="68"/>
      <c r="BE3" s="68"/>
      <c r="BF3" s="68"/>
    </row>
    <row r="4" spans="1:58" s="58" customFormat="1" ht="15" customHeight="1" x14ac:dyDescent="0.25">
      <c r="A4" s="60" t="s">
        <v>14</v>
      </c>
      <c r="B4" s="61">
        <v>0.55405934506740706</v>
      </c>
      <c r="C4" s="61">
        <v>0.56549617169138566</v>
      </c>
      <c r="D4" s="61">
        <v>0.57658588380651732</v>
      </c>
      <c r="E4" s="61">
        <v>0.58256209444243856</v>
      </c>
      <c r="F4" s="61">
        <v>0.58813545404272505</v>
      </c>
      <c r="G4" s="61">
        <v>0.59746823879845645</v>
      </c>
      <c r="H4" s="61">
        <v>0.60484772804390807</v>
      </c>
      <c r="I4" s="61">
        <v>0.61385076432883467</v>
      </c>
      <c r="J4" s="61">
        <v>0.62461738675882605</v>
      </c>
      <c r="K4" s="61">
        <v>0.63652529938977365</v>
      </c>
      <c r="L4" s="61">
        <v>0.64953286246375308</v>
      </c>
      <c r="M4" s="61">
        <v>0.66375606442094148</v>
      </c>
      <c r="N4" s="61">
        <v>0.68006144217082887</v>
      </c>
      <c r="O4" s="61">
        <v>0.69792150104662487</v>
      </c>
      <c r="P4" s="61">
        <v>0.71784979277855199</v>
      </c>
      <c r="Q4" s="61">
        <v>0.73981020536781217</v>
      </c>
      <c r="R4" s="61">
        <v>0.76269564674330637</v>
      </c>
      <c r="S4" s="61">
        <v>0.78682808589314479</v>
      </c>
      <c r="T4" s="61">
        <v>0.81243254018749156</v>
      </c>
      <c r="U4" s="61">
        <v>0.83894481056365222</v>
      </c>
      <c r="V4" s="61">
        <v>0.86589528221899703</v>
      </c>
      <c r="W4" s="61">
        <v>0.8933583730516016</v>
      </c>
      <c r="X4" s="61">
        <v>0.92160751361194737</v>
      </c>
      <c r="Y4" s="61">
        <v>0.95147572629275434</v>
      </c>
      <c r="Z4" s="61">
        <v>0.98152056815431488</v>
      </c>
      <c r="AA4" s="61">
        <v>1.0126840030836775</v>
      </c>
      <c r="AB4" s="61">
        <v>1.0448629430483742</v>
      </c>
      <c r="AC4" s="61">
        <v>1.0783997526088969</v>
      </c>
      <c r="AD4" s="61">
        <v>1.1131708800514439</v>
      </c>
      <c r="AE4" s="61">
        <v>1.1497578145716312</v>
      </c>
      <c r="AF4" s="61">
        <v>1.1884448045811893</v>
      </c>
      <c r="AG4" s="61">
        <v>1.2289870423170397</v>
      </c>
      <c r="AH4" s="61">
        <v>1.2705169530919345</v>
      </c>
      <c r="AI4" s="61">
        <v>1.3134522155377228</v>
      </c>
      <c r="AJ4" s="61">
        <v>1.3589629898708964</v>
      </c>
      <c r="AK4" s="61">
        <v>1.4065824656061894</v>
      </c>
      <c r="AL4" s="61">
        <v>1.4561876536706981</v>
      </c>
      <c r="AM4" s="61">
        <v>1.508201761176452</v>
      </c>
      <c r="AN4" s="61">
        <v>1.5628110992849753</v>
      </c>
      <c r="AO4" s="61">
        <v>1.6197065611188384</v>
      </c>
      <c r="AP4" s="61">
        <v>1.6780800801403182</v>
      </c>
      <c r="AQ4" s="61">
        <v>1.7387669122776197</v>
      </c>
      <c r="AR4" s="61">
        <v>1.8019499257062919</v>
      </c>
      <c r="AS4" s="61">
        <v>1.8676754499108754</v>
      </c>
      <c r="AT4" s="61">
        <v>1.935019936560916</v>
      </c>
      <c r="AU4" s="61">
        <v>2.0043598768195543</v>
      </c>
      <c r="AV4" s="61">
        <v>2.0753807914559887</v>
      </c>
      <c r="AW4" s="61">
        <v>2.1479226766566346</v>
      </c>
      <c r="AX4" s="61">
        <v>2.2211590159332135</v>
      </c>
      <c r="AY4" s="61">
        <v>2.2948666291169255</v>
      </c>
      <c r="AZ4" s="61">
        <v>2.3693020334748187</v>
      </c>
      <c r="BA4" s="68"/>
      <c r="BB4" s="68" t="s">
        <v>14</v>
      </c>
      <c r="BC4" s="68"/>
      <c r="BD4" s="68"/>
      <c r="BE4" s="68"/>
      <c r="BF4" s="68"/>
    </row>
    <row r="6" spans="1:58" s="57" customFormat="1" ht="15" customHeight="1" x14ac:dyDescent="0.25">
      <c r="A6" s="56" t="s">
        <v>86</v>
      </c>
      <c r="B6" s="56">
        <v>2013</v>
      </c>
      <c r="C6" s="56">
        <v>2014</v>
      </c>
      <c r="D6" s="56">
        <v>2015</v>
      </c>
      <c r="E6" s="56">
        <v>2016</v>
      </c>
      <c r="F6" s="56">
        <v>2017</v>
      </c>
      <c r="G6" s="56">
        <v>2018</v>
      </c>
      <c r="H6" s="56">
        <v>2019</v>
      </c>
      <c r="I6" s="56">
        <v>2020</v>
      </c>
      <c r="J6" s="56">
        <v>2021</v>
      </c>
      <c r="K6" s="56">
        <v>2022</v>
      </c>
      <c r="L6" s="56">
        <v>2023</v>
      </c>
      <c r="M6" s="56">
        <v>2024</v>
      </c>
      <c r="N6" s="56">
        <v>2025</v>
      </c>
      <c r="O6" s="56">
        <v>2026</v>
      </c>
      <c r="P6" s="56">
        <v>2027</v>
      </c>
      <c r="Q6" s="56">
        <v>2028</v>
      </c>
      <c r="R6" s="56">
        <v>2029</v>
      </c>
      <c r="S6" s="56">
        <v>2030</v>
      </c>
      <c r="T6" s="56">
        <v>2031</v>
      </c>
      <c r="U6" s="56">
        <v>2032</v>
      </c>
      <c r="V6" s="56">
        <v>2033</v>
      </c>
      <c r="W6" s="56">
        <v>2034</v>
      </c>
      <c r="X6" s="56">
        <v>2035</v>
      </c>
      <c r="Y6" s="56">
        <v>2036</v>
      </c>
      <c r="Z6" s="56">
        <v>2037</v>
      </c>
      <c r="AA6" s="56">
        <v>2038</v>
      </c>
      <c r="AB6" s="56">
        <v>2039</v>
      </c>
      <c r="AC6" s="56">
        <v>2040</v>
      </c>
      <c r="AD6" s="56">
        <v>2041</v>
      </c>
      <c r="AE6" s="56">
        <v>2042</v>
      </c>
      <c r="AF6" s="56">
        <v>2043</v>
      </c>
      <c r="AG6" s="56">
        <v>2044</v>
      </c>
      <c r="AH6" s="56">
        <v>2045</v>
      </c>
      <c r="AI6" s="56">
        <v>2046</v>
      </c>
      <c r="AJ6" s="56">
        <v>2047</v>
      </c>
      <c r="AK6" s="56">
        <v>2048</v>
      </c>
      <c r="AL6" s="56">
        <v>2049</v>
      </c>
      <c r="AM6" s="56">
        <v>2050</v>
      </c>
      <c r="AN6" s="56">
        <v>2051</v>
      </c>
      <c r="AO6" s="56">
        <v>2052</v>
      </c>
      <c r="AP6" s="56">
        <v>2053</v>
      </c>
      <c r="AQ6" s="56">
        <v>2054</v>
      </c>
      <c r="AR6" s="56">
        <v>2055</v>
      </c>
      <c r="AS6" s="56">
        <v>2056</v>
      </c>
      <c r="AT6" s="56">
        <v>2057</v>
      </c>
      <c r="AU6" s="56">
        <v>2058</v>
      </c>
      <c r="AV6" s="56">
        <v>2059</v>
      </c>
      <c r="AW6" s="56">
        <v>2060</v>
      </c>
      <c r="AX6" s="56">
        <v>2061</v>
      </c>
      <c r="AY6" s="56">
        <v>2062</v>
      </c>
      <c r="AZ6" s="56">
        <v>2063</v>
      </c>
      <c r="BA6" s="67"/>
      <c r="BB6" s="67"/>
      <c r="BC6" s="67"/>
      <c r="BD6" s="67"/>
      <c r="BE6" s="67"/>
      <c r="BF6" s="67"/>
    </row>
    <row r="7" spans="1:58" s="58" customFormat="1" ht="15" customHeight="1" x14ac:dyDescent="0.25">
      <c r="A7" s="58" t="s">
        <v>12</v>
      </c>
      <c r="B7" s="59">
        <v>0.55405934506740706</v>
      </c>
      <c r="C7" s="59">
        <v>0.5664059233958284</v>
      </c>
      <c r="D7" s="59">
        <v>0.57827526450005184</v>
      </c>
      <c r="E7" s="59">
        <v>0.58421275289808794</v>
      </c>
      <c r="F7" s="59">
        <v>0.58977007188279618</v>
      </c>
      <c r="G7" s="59">
        <f t="shared" ref="G7:AZ7" si="0">G2</f>
        <v>0.59746823879845645</v>
      </c>
      <c r="H7" s="59">
        <f t="shared" si="0"/>
        <v>0.60750688219035809</v>
      </c>
      <c r="I7" s="59">
        <f t="shared" si="0"/>
        <v>0.61908642743581055</v>
      </c>
      <c r="J7" s="59">
        <f t="shared" si="0"/>
        <v>0.63245141567028662</v>
      </c>
      <c r="K7" s="59">
        <f t="shared" si="0"/>
        <v>0.64699516822991598</v>
      </c>
      <c r="L7" s="59">
        <f t="shared" si="0"/>
        <v>0.66269032526824778</v>
      </c>
      <c r="M7" s="59">
        <f t="shared" si="0"/>
        <v>0.67966155704186226</v>
      </c>
      <c r="N7" s="59">
        <f t="shared" si="0"/>
        <v>0.69881326498419238</v>
      </c>
      <c r="O7" s="59">
        <f t="shared" si="0"/>
        <v>0.71962251608280892</v>
      </c>
      <c r="P7" s="59">
        <f t="shared" si="0"/>
        <v>0.74263910253227161</v>
      </c>
      <c r="Q7" s="59">
        <f t="shared" si="0"/>
        <v>0.7678444404412148</v>
      </c>
      <c r="R7" s="59">
        <f t="shared" si="0"/>
        <v>0.7941446217155369</v>
      </c>
      <c r="S7" s="59">
        <f t="shared" si="0"/>
        <v>0.82188846062950194</v>
      </c>
      <c r="T7" s="59">
        <f t="shared" si="0"/>
        <v>0.85130901989832364</v>
      </c>
      <c r="U7" s="59">
        <f t="shared" si="0"/>
        <v>0.88181455845355383</v>
      </c>
      <c r="V7" s="59">
        <f t="shared" si="0"/>
        <v>0.91294458029136327</v>
      </c>
      <c r="W7" s="59">
        <f t="shared" si="0"/>
        <v>0.94478397718542206</v>
      </c>
      <c r="X7" s="59">
        <f t="shared" si="0"/>
        <v>0.97760251202780102</v>
      </c>
      <c r="Y7" s="59">
        <f t="shared" si="0"/>
        <v>1.0122896587096357</v>
      </c>
      <c r="Z7" s="59">
        <f t="shared" si="0"/>
        <v>1.0473767677480776</v>
      </c>
      <c r="AA7" s="59">
        <f t="shared" si="0"/>
        <v>1.0838237027744344</v>
      </c>
      <c r="AB7" s="59">
        <f t="shared" si="0"/>
        <v>1.1215265071751117</v>
      </c>
      <c r="AC7" s="59">
        <f t="shared" si="0"/>
        <v>1.1608416487578594</v>
      </c>
      <c r="AD7" s="59">
        <f t="shared" si="0"/>
        <v>1.2016849444870326</v>
      </c>
      <c r="AE7" s="59">
        <f t="shared" si="0"/>
        <v>1.2446450420562252</v>
      </c>
      <c r="AF7" s="59">
        <f t="shared" si="0"/>
        <v>1.2900189419903132</v>
      </c>
      <c r="AG7" s="59">
        <f t="shared" si="0"/>
        <v>1.3375842954391559</v>
      </c>
      <c r="AH7" s="59">
        <f t="shared" si="0"/>
        <v>1.3864869949342844</v>
      </c>
      <c r="AI7" s="59">
        <f t="shared" si="0"/>
        <v>1.4371449030290944</v>
      </c>
      <c r="AJ7" s="59">
        <f t="shared" si="0"/>
        <v>1.4907863442021112</v>
      </c>
      <c r="AK7" s="59">
        <f t="shared" si="0"/>
        <v>1.5469147502579643</v>
      </c>
      <c r="AL7" s="59">
        <f t="shared" si="0"/>
        <v>1.6054250736531994</v>
      </c>
      <c r="AM7" s="59">
        <f t="shared" si="0"/>
        <v>1.6667516515212235</v>
      </c>
      <c r="AN7" s="59">
        <f t="shared" si="0"/>
        <v>1.7311003909688474</v>
      </c>
      <c r="AO7" s="59">
        <f t="shared" si="0"/>
        <v>1.7981798717108051</v>
      </c>
      <c r="AP7" s="59">
        <f t="shared" si="0"/>
        <v>1.8671891851627935</v>
      </c>
      <c r="AQ7" s="59">
        <f t="shared" si="0"/>
        <v>1.9389563852745588</v>
      </c>
      <c r="AR7" s="59">
        <f t="shared" si="0"/>
        <v>2.0136803835812356</v>
      </c>
      <c r="AS7" s="59">
        <f t="shared" si="0"/>
        <v>2.0914187253244267</v>
      </c>
      <c r="AT7" s="59">
        <f t="shared" si="0"/>
        <v>2.1712337916995677</v>
      </c>
      <c r="AU7" s="59">
        <f t="shared" si="0"/>
        <v>2.2535591852995127</v>
      </c>
      <c r="AV7" s="59">
        <f t="shared" si="0"/>
        <v>2.338069508858021</v>
      </c>
      <c r="AW7" s="59">
        <f t="shared" si="0"/>
        <v>2.4245965915970218</v>
      </c>
      <c r="AX7" s="59">
        <f t="shared" si="0"/>
        <v>2.5123938507235715</v>
      </c>
      <c r="AY7" s="59">
        <f t="shared" si="0"/>
        <v>2.6012581754158184</v>
      </c>
      <c r="AZ7" s="59">
        <f t="shared" si="0"/>
        <v>2.6914612507066122</v>
      </c>
      <c r="BA7" s="68"/>
      <c r="BB7" s="68" t="s">
        <v>12</v>
      </c>
      <c r="BC7" s="68"/>
      <c r="BD7" s="68"/>
      <c r="BE7" s="68"/>
      <c r="BF7" s="68"/>
    </row>
    <row r="8" spans="1:58" s="58" customFormat="1" ht="15" customHeight="1" x14ac:dyDescent="0.25">
      <c r="A8" s="58" t="s">
        <v>15</v>
      </c>
      <c r="B8" s="59">
        <v>0.55405934506740706</v>
      </c>
      <c r="C8" s="59">
        <v>0.56549617169138566</v>
      </c>
      <c r="D8" s="59">
        <v>0.57658588380651732</v>
      </c>
      <c r="E8" s="59">
        <v>0.58256209444243856</v>
      </c>
      <c r="F8" s="59">
        <v>0.58813545404272505</v>
      </c>
      <c r="G8" s="59">
        <v>0.59725295557241076</v>
      </c>
      <c r="H8" s="59">
        <v>0.60692959501156041</v>
      </c>
      <c r="I8" s="59">
        <v>0.61796107122620869</v>
      </c>
      <c r="J8" s="59">
        <v>0.63057173962181512</v>
      </c>
      <c r="K8" s="59">
        <v>0.64412819085810891</v>
      </c>
      <c r="L8" s="59">
        <v>0.65858490629355027</v>
      </c>
      <c r="M8" s="59">
        <v>0.67409362474887191</v>
      </c>
      <c r="N8" s="59">
        <v>0.69157064749500785</v>
      </c>
      <c r="O8" s="59">
        <v>0.7105947751402707</v>
      </c>
      <c r="P8" s="59">
        <v>0.73164271836390038</v>
      </c>
      <c r="Q8" s="59">
        <v>0.75466217391232659</v>
      </c>
      <c r="R8" s="59">
        <v>0.77851743615828761</v>
      </c>
      <c r="S8" s="59">
        <v>0.8035314274266675</v>
      </c>
      <c r="T8" s="59">
        <v>0.83000671834839945</v>
      </c>
      <c r="U8" s="59">
        <v>0.8573358854364207</v>
      </c>
      <c r="V8" s="59">
        <v>0.88509241269074168</v>
      </c>
      <c r="W8" s="59">
        <v>0.91332547690622234</v>
      </c>
      <c r="X8" s="59">
        <v>0.94226481857675226</v>
      </c>
      <c r="Y8" s="59">
        <v>0.97277781408187014</v>
      </c>
      <c r="Z8" s="59">
        <v>1.0034150053688811</v>
      </c>
      <c r="AA8" s="59">
        <v>1.0351259385153129</v>
      </c>
      <c r="AB8" s="59">
        <v>1.0678259338253329</v>
      </c>
      <c r="AC8" s="59">
        <v>1.1019344026323181</v>
      </c>
      <c r="AD8" s="59">
        <v>1.1373103736633827</v>
      </c>
      <c r="AE8" s="59">
        <v>1.1745010401067222</v>
      </c>
      <c r="AF8" s="59">
        <v>1.213742330908713</v>
      </c>
      <c r="AG8" s="59">
        <v>1.2547780107033</v>
      </c>
      <c r="AH8" s="59">
        <v>1.2968540850816046</v>
      </c>
      <c r="AI8" s="59">
        <v>1.3403690488503635</v>
      </c>
      <c r="AJ8" s="59">
        <v>1.3864780253189115</v>
      </c>
      <c r="AK8" s="59">
        <v>1.4346909066613773</v>
      </c>
      <c r="AL8" s="59">
        <v>1.484880308848225</v>
      </c>
      <c r="AM8" s="59">
        <v>1.5374947583681042</v>
      </c>
      <c r="AN8" s="59">
        <v>1.5926073804527225</v>
      </c>
      <c r="AO8" s="59">
        <v>1.6499997305448448</v>
      </c>
      <c r="AP8" s="59">
        <v>1.7089112306054028</v>
      </c>
      <c r="AQ8" s="59">
        <v>1.7701897144881336</v>
      </c>
      <c r="AR8" s="59">
        <v>1.8339854082757503</v>
      </c>
      <c r="AS8" s="59">
        <v>1.9003228439638666</v>
      </c>
      <c r="AT8" s="59">
        <v>1.9683421085055897</v>
      </c>
      <c r="AU8" s="59">
        <v>2.0384836741193233</v>
      </c>
      <c r="AV8" s="59">
        <v>2.1104193152455855</v>
      </c>
      <c r="AW8" s="59">
        <v>2.1839398285523042</v>
      </c>
      <c r="AX8" s="59">
        <v>2.2606387944242159</v>
      </c>
      <c r="AY8" s="59">
        <v>2.3382446552737171</v>
      </c>
      <c r="AZ8" s="59">
        <v>2.4170460922472579</v>
      </c>
      <c r="BA8" s="68"/>
      <c r="BB8" s="68" t="s">
        <v>15</v>
      </c>
      <c r="BC8" s="68"/>
      <c r="BD8" s="68"/>
      <c r="BE8" s="68"/>
      <c r="BF8" s="68"/>
    </row>
    <row r="9" spans="1:58" s="58" customFormat="1" ht="15" customHeight="1" x14ac:dyDescent="0.25">
      <c r="A9" s="58" t="s">
        <v>16</v>
      </c>
      <c r="B9" s="59">
        <v>0.55405934506740706</v>
      </c>
      <c r="C9" s="59">
        <v>0.56549617169138566</v>
      </c>
      <c r="D9" s="59">
        <v>0.57658588380651732</v>
      </c>
      <c r="E9" s="59">
        <v>0.58256209444243856</v>
      </c>
      <c r="F9" s="59">
        <v>0.58813545404272505</v>
      </c>
      <c r="G9" s="59">
        <v>0.59749261647553475</v>
      </c>
      <c r="H9" s="59">
        <v>0.60758446591082138</v>
      </c>
      <c r="I9" s="59">
        <v>0.61925499080572288</v>
      </c>
      <c r="J9" s="59">
        <v>0.63278339964028008</v>
      </c>
      <c r="K9" s="59">
        <v>0.64755358881748204</v>
      </c>
      <c r="L9" s="59">
        <v>0.66352323079601139</v>
      </c>
      <c r="M9" s="59">
        <v>0.68085249809570092</v>
      </c>
      <c r="N9" s="59">
        <v>0.700412019178552</v>
      </c>
      <c r="O9" s="59">
        <v>0.72164769429487985</v>
      </c>
      <c r="P9" s="59">
        <v>0.74514285506984945</v>
      </c>
      <c r="Q9" s="59">
        <v>0.77038542733583637</v>
      </c>
      <c r="R9" s="59">
        <v>0.79669557943047264</v>
      </c>
      <c r="S9" s="59">
        <v>0.82470151808980641</v>
      </c>
      <c r="T9" s="59">
        <v>0.85462216611331288</v>
      </c>
      <c r="U9" s="59">
        <v>0.88563240267036614</v>
      </c>
      <c r="V9" s="59">
        <v>0.91742649913088781</v>
      </c>
      <c r="W9" s="59">
        <v>0.95010401924638188</v>
      </c>
      <c r="X9" s="59">
        <v>0.98342036974785185</v>
      </c>
      <c r="Y9" s="59">
        <v>1.0182114400823681</v>
      </c>
      <c r="Z9" s="59">
        <v>1.0538542522597645</v>
      </c>
      <c r="AA9" s="59">
        <v>1.0908458632783335</v>
      </c>
      <c r="AB9" s="59">
        <v>1.1292241477311002</v>
      </c>
      <c r="AC9" s="59">
        <v>1.1695337146540328</v>
      </c>
      <c r="AD9" s="59">
        <v>1.2114313351534123</v>
      </c>
      <c r="AE9" s="59">
        <v>1.2550202367404426</v>
      </c>
      <c r="AF9" s="59">
        <v>1.3006391281251373</v>
      </c>
      <c r="AG9" s="59">
        <v>1.3485973057111225</v>
      </c>
      <c r="AH9" s="59">
        <v>1.3983947568527291</v>
      </c>
      <c r="AI9" s="59">
        <v>1.4502615421288645</v>
      </c>
      <c r="AJ9" s="59">
        <v>1.5054359870937288</v>
      </c>
      <c r="AK9" s="59">
        <v>1.5630870909156847</v>
      </c>
      <c r="AL9" s="59">
        <v>1.6224781386372442</v>
      </c>
      <c r="AM9" s="59">
        <v>1.6846162593849849</v>
      </c>
      <c r="AN9" s="59">
        <v>1.7494968162023568</v>
      </c>
      <c r="AO9" s="59">
        <v>1.8174175629717302</v>
      </c>
      <c r="AP9" s="59">
        <v>1.8878879040249941</v>
      </c>
      <c r="AQ9" s="59">
        <v>1.9612704416679079</v>
      </c>
      <c r="AR9" s="59">
        <v>2.0378013204690038</v>
      </c>
      <c r="AS9" s="59">
        <v>2.1169853560327665</v>
      </c>
      <c r="AT9" s="59">
        <v>2.1978325969828236</v>
      </c>
      <c r="AU9" s="59">
        <v>2.2812218836857809</v>
      </c>
      <c r="AV9" s="59">
        <v>2.3669578358713368</v>
      </c>
      <c r="AW9" s="59">
        <v>2.4547552851491909</v>
      </c>
      <c r="AX9" s="59">
        <v>2.5443647844845034</v>
      </c>
      <c r="AY9" s="59">
        <v>2.6354330182040853</v>
      </c>
      <c r="AZ9" s="59">
        <v>2.7278816997466464</v>
      </c>
      <c r="BA9" s="68"/>
      <c r="BB9" s="68" t="s">
        <v>16</v>
      </c>
      <c r="BC9" s="68"/>
      <c r="BD9" s="68"/>
      <c r="BE9" s="68"/>
      <c r="BF9" s="68"/>
    </row>
    <row r="10" spans="1:58" s="58" customFormat="1" ht="15" customHeight="1" x14ac:dyDescent="0.25">
      <c r="A10" s="60" t="s">
        <v>17</v>
      </c>
      <c r="B10" s="61">
        <v>0.55405934506740706</v>
      </c>
      <c r="C10" s="61">
        <v>0.56549617169138566</v>
      </c>
      <c r="D10" s="61">
        <v>0.57658588380651732</v>
      </c>
      <c r="E10" s="61">
        <v>0.58256209444243856</v>
      </c>
      <c r="F10" s="61">
        <v>0.58813545404272505</v>
      </c>
      <c r="G10" s="61">
        <v>0.59730315215926733</v>
      </c>
      <c r="H10" s="61">
        <v>0.60712022472083182</v>
      </c>
      <c r="I10" s="61">
        <v>0.61841932511856323</v>
      </c>
      <c r="J10" s="61">
        <v>0.63144171111300784</v>
      </c>
      <c r="K10" s="61">
        <v>0.64557622474373533</v>
      </c>
      <c r="L10" s="61">
        <v>0.66079163410805453</v>
      </c>
      <c r="M10" s="61">
        <v>0.67720777607449434</v>
      </c>
      <c r="N10" s="61">
        <v>0.6957193896215379</v>
      </c>
      <c r="O10" s="61">
        <v>0.71586344020288029</v>
      </c>
      <c r="P10" s="61">
        <v>0.73818187597217932</v>
      </c>
      <c r="Q10" s="61">
        <v>0.76265145701658132</v>
      </c>
      <c r="R10" s="61">
        <v>0.78817947282183409</v>
      </c>
      <c r="S10" s="61">
        <v>0.81510738458627852</v>
      </c>
      <c r="T10" s="61">
        <v>0.84366416795084864</v>
      </c>
      <c r="U10" s="61">
        <v>0.87326293501103658</v>
      </c>
      <c r="V10" s="61">
        <v>0.90344675311390121</v>
      </c>
      <c r="W10" s="61">
        <v>0.93429925920700496</v>
      </c>
      <c r="X10" s="61">
        <v>0.96608744372694932</v>
      </c>
      <c r="Y10" s="61">
        <v>0.9996824811677818</v>
      </c>
      <c r="Z10" s="61">
        <v>1.0336257592141231</v>
      </c>
      <c r="AA10" s="61">
        <v>1.0688398295458255</v>
      </c>
      <c r="AB10" s="61">
        <v>1.1051898770253401</v>
      </c>
      <c r="AC10" s="61">
        <v>1.1430278532364599</v>
      </c>
      <c r="AD10" s="61">
        <v>1.1822238077217504</v>
      </c>
      <c r="AE10" s="61">
        <v>1.2233620523399351</v>
      </c>
      <c r="AF10" s="61">
        <v>1.2667093760737351</v>
      </c>
      <c r="AG10" s="61">
        <v>1.3120205716943518</v>
      </c>
      <c r="AH10" s="61">
        <v>1.3584448403670655</v>
      </c>
      <c r="AI10" s="61">
        <v>1.4063913538412618</v>
      </c>
      <c r="AJ10" s="61">
        <v>1.4570526417359242</v>
      </c>
      <c r="AK10" s="61">
        <v>1.5099380158520679</v>
      </c>
      <c r="AL10" s="61">
        <v>1.5649374828386906</v>
      </c>
      <c r="AM10" s="61">
        <v>1.6224829900185114</v>
      </c>
      <c r="AN10" s="61">
        <v>1.6827314490161545</v>
      </c>
      <c r="AO10" s="61">
        <v>1.7454072635720201</v>
      </c>
      <c r="AP10" s="61">
        <v>1.8097234248605958</v>
      </c>
      <c r="AQ10" s="61">
        <v>1.876478124899897</v>
      </c>
      <c r="AR10" s="61">
        <v>1.9458705638933853</v>
      </c>
      <c r="AS10" s="61">
        <v>2.0178999027429021</v>
      </c>
      <c r="AT10" s="61">
        <v>2.0916664073933133</v>
      </c>
      <c r="AU10" s="61">
        <v>2.1675761204490112</v>
      </c>
      <c r="AV10" s="61">
        <v>2.2453001897817293</v>
      </c>
      <c r="AW10" s="61">
        <v>2.3246593402679863</v>
      </c>
      <c r="AX10" s="61">
        <v>2.4049188893616997</v>
      </c>
      <c r="AY10" s="61">
        <v>2.4858824926748695</v>
      </c>
      <c r="AZ10" s="61">
        <v>2.5678048177693036</v>
      </c>
      <c r="BA10" s="68"/>
      <c r="BB10" s="68" t="s">
        <v>17</v>
      </c>
      <c r="BC10" s="68"/>
      <c r="BD10" s="68"/>
      <c r="BE10" s="68"/>
      <c r="BF10" s="68"/>
    </row>
    <row r="13" spans="1:58" ht="15" customHeight="1" x14ac:dyDescent="0.25">
      <c r="B13" s="38" t="s">
        <v>53</v>
      </c>
      <c r="L13" s="38" t="s">
        <v>54</v>
      </c>
    </row>
    <row r="18" spans="11:11" ht="15" customHeight="1" x14ac:dyDescent="0.25">
      <c r="K18" s="38"/>
    </row>
    <row r="35" spans="2:6" ht="15" customHeight="1" x14ac:dyDescent="0.25">
      <c r="B35" s="588"/>
      <c r="C35" s="588"/>
      <c r="D35" s="588"/>
      <c r="E35" s="588"/>
      <c r="F35" s="588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showGridLines="0" workbookViewId="0">
      <selection sqref="A1:B1"/>
    </sheetView>
  </sheetViews>
  <sheetFormatPr defaultRowHeight="15" x14ac:dyDescent="0.25"/>
  <cols>
    <col min="1" max="1" width="47.28515625" style="72" customWidth="1"/>
    <col min="2" max="4" width="9.140625" style="73" customWidth="1"/>
    <col min="5" max="38" width="9.140625" style="73"/>
    <col min="39" max="16384" width="9.140625" style="74"/>
  </cols>
  <sheetData>
    <row r="1" spans="1:38" x14ac:dyDescent="0.25">
      <c r="A1" s="705" t="s">
        <v>90</v>
      </c>
      <c r="B1" s="705"/>
      <c r="C1" s="72"/>
    </row>
    <row r="2" spans="1:38" s="72" customFormat="1" ht="15" customHeight="1" x14ac:dyDescent="0.2">
      <c r="A2" s="75"/>
      <c r="B2" s="76">
        <v>1999</v>
      </c>
      <c r="C2" s="76">
        <v>2000</v>
      </c>
      <c r="D2" s="76">
        <v>2001</v>
      </c>
      <c r="E2" s="76">
        <v>2002</v>
      </c>
      <c r="F2" s="76">
        <v>2003</v>
      </c>
      <c r="G2" s="76">
        <v>2004</v>
      </c>
      <c r="H2" s="76">
        <v>2005</v>
      </c>
      <c r="I2" s="76">
        <v>2006</v>
      </c>
      <c r="J2" s="76">
        <v>2007</v>
      </c>
      <c r="K2" s="76">
        <v>2008</v>
      </c>
      <c r="L2" s="76">
        <v>2009</v>
      </c>
      <c r="M2" s="76">
        <v>2010</v>
      </c>
      <c r="N2" s="76">
        <v>2011</v>
      </c>
      <c r="O2" s="76">
        <v>2012</v>
      </c>
      <c r="P2" s="76">
        <v>2013</v>
      </c>
      <c r="Q2" s="76">
        <v>2014</v>
      </c>
      <c r="R2" s="76">
        <v>2015</v>
      </c>
      <c r="S2" s="76">
        <v>2016</v>
      </c>
      <c r="T2" s="76">
        <v>2017</v>
      </c>
      <c r="U2" s="76">
        <v>2018</v>
      </c>
      <c r="V2" s="76">
        <v>2019</v>
      </c>
      <c r="W2" s="76">
        <v>2020</v>
      </c>
      <c r="X2" s="76">
        <v>2021</v>
      </c>
      <c r="Y2" s="76">
        <v>2022</v>
      </c>
      <c r="Z2" s="76">
        <v>2023</v>
      </c>
      <c r="AA2" s="76">
        <v>2024</v>
      </c>
      <c r="AB2" s="76">
        <v>2025</v>
      </c>
      <c r="AC2" s="76">
        <v>2026</v>
      </c>
      <c r="AD2" s="76">
        <v>2027</v>
      </c>
      <c r="AE2" s="76">
        <v>2028</v>
      </c>
      <c r="AF2" s="76">
        <v>2029</v>
      </c>
      <c r="AG2" s="76">
        <v>2030</v>
      </c>
      <c r="AH2" s="76">
        <v>2031</v>
      </c>
      <c r="AI2" s="76">
        <v>2032</v>
      </c>
      <c r="AJ2" s="76">
        <v>2033</v>
      </c>
      <c r="AK2" s="76">
        <v>2034</v>
      </c>
      <c r="AL2" s="76">
        <v>2035</v>
      </c>
    </row>
    <row r="3" spans="1:38" x14ac:dyDescent="0.25">
      <c r="A3" s="72" t="s">
        <v>91</v>
      </c>
      <c r="B3" s="77"/>
      <c r="C3" s="77"/>
      <c r="D3" s="77"/>
      <c r="E3" s="77">
        <v>3.7456900882275748</v>
      </c>
      <c r="F3" s="77">
        <v>3.7456900882275748</v>
      </c>
      <c r="G3" s="77">
        <v>3.7456900882275748</v>
      </c>
      <c r="H3" s="77">
        <v>3.7456900882275748</v>
      </c>
      <c r="I3" s="77">
        <v>3.7456900882275748</v>
      </c>
      <c r="J3" s="77">
        <v>3.7456900882275748</v>
      </c>
      <c r="K3" s="77">
        <v>3.7456900882275748</v>
      </c>
      <c r="L3" s="77">
        <v>3.7456900882275748</v>
      </c>
      <c r="M3" s="77">
        <v>3.7456900882275748</v>
      </c>
      <c r="N3" s="77">
        <v>3.7456900882275748</v>
      </c>
      <c r="O3" s="77">
        <v>3.4448477045297694</v>
      </c>
      <c r="P3" s="77">
        <v>2.5784231366459625</v>
      </c>
      <c r="Q3" s="77">
        <v>2.8317936507936508</v>
      </c>
      <c r="R3" s="77">
        <v>3.4642480158730149</v>
      </c>
      <c r="S3" s="77">
        <v>4.0340396825396825</v>
      </c>
      <c r="T3" s="77">
        <v>4.3882063492063494</v>
      </c>
      <c r="U3" s="77">
        <v>5.0599999999999996</v>
      </c>
      <c r="V3" s="77">
        <v>5.0599999999999996</v>
      </c>
      <c r="W3" s="77">
        <v>5.0599999999999996</v>
      </c>
      <c r="X3" s="77">
        <v>5.0599999999999996</v>
      </c>
      <c r="Y3" s="77">
        <v>5.0599999999999996</v>
      </c>
      <c r="Z3" s="77">
        <v>5.0599999999999996</v>
      </c>
      <c r="AA3" s="77">
        <v>5.0599999999999996</v>
      </c>
      <c r="AB3" s="77">
        <v>5.0599999999999996</v>
      </c>
      <c r="AC3" s="77">
        <v>5.0599999999999996</v>
      </c>
      <c r="AD3" s="77">
        <v>5.0599999999999996</v>
      </c>
      <c r="AE3" s="77">
        <v>5.0599999999999996</v>
      </c>
      <c r="AF3" s="77">
        <v>5.0599999999999996</v>
      </c>
      <c r="AG3" s="77">
        <v>5.0599999999999996</v>
      </c>
      <c r="AH3" s="77">
        <v>5.0599999999999996</v>
      </c>
      <c r="AI3" s="77">
        <v>5.0599999999999996</v>
      </c>
      <c r="AJ3" s="77">
        <v>5.0599999999999996</v>
      </c>
      <c r="AK3" s="77">
        <v>5.0599999999999996</v>
      </c>
      <c r="AL3" s="77">
        <v>5.0599999999999996</v>
      </c>
    </row>
    <row r="4" spans="1:38" x14ac:dyDescent="0.25">
      <c r="A4" s="72" t="s">
        <v>92</v>
      </c>
      <c r="B4" s="77"/>
      <c r="C4" s="77"/>
      <c r="D4" s="77">
        <v>8.0399999999999991</v>
      </c>
      <c r="E4" s="77">
        <v>6.94</v>
      </c>
      <c r="F4" s="77">
        <v>4.9858333333333329</v>
      </c>
      <c r="G4" s="77">
        <v>5.020833333333333</v>
      </c>
      <c r="H4" s="77">
        <v>3.5216666666666665</v>
      </c>
      <c r="I4" s="77">
        <v>4.4116666666666662</v>
      </c>
      <c r="J4" s="77">
        <v>4.4908333333333337</v>
      </c>
      <c r="K4" s="77">
        <v>4.7232500000000002</v>
      </c>
      <c r="L4" s="77">
        <v>4.7066666666666661</v>
      </c>
      <c r="M4" s="77">
        <v>3.8725000000000009</v>
      </c>
      <c r="N4" s="77">
        <v>3.7456900882275748</v>
      </c>
      <c r="O4" s="77">
        <v>3.4448477045297694</v>
      </c>
      <c r="P4" s="77">
        <v>2.5784231366459625</v>
      </c>
      <c r="Q4" s="77">
        <v>3.5386638508065329</v>
      </c>
      <c r="R4" s="77">
        <v>4.4414064954982324</v>
      </c>
      <c r="S4" s="77">
        <v>5.1952247609012607</v>
      </c>
      <c r="T4" s="77">
        <v>5.7494135527759047</v>
      </c>
      <c r="U4" s="77">
        <v>6.1841163264191934</v>
      </c>
      <c r="V4" s="77">
        <v>6.3967784928558604</v>
      </c>
      <c r="W4" s="77">
        <v>6.5586021023602727</v>
      </c>
      <c r="X4" s="77">
        <v>6.7156980746587394</v>
      </c>
      <c r="Y4" s="77">
        <v>6.8998300483239259</v>
      </c>
      <c r="Z4" s="77">
        <v>7.1281872961295214</v>
      </c>
      <c r="AA4" s="77">
        <v>7.4134465099116085</v>
      </c>
      <c r="AB4" s="77">
        <v>7.7613160360161055</v>
      </c>
      <c r="AC4" s="77">
        <v>8.1767373095766835</v>
      </c>
      <c r="AD4" s="77">
        <v>8.6682619837245571</v>
      </c>
      <c r="AE4" s="77">
        <v>9.2505345937259875</v>
      </c>
      <c r="AF4" s="77">
        <v>9.9397150051936052</v>
      </c>
      <c r="AG4" s="77">
        <v>10.760030286411858</v>
      </c>
      <c r="AH4" s="77">
        <v>11.74758998533553</v>
      </c>
      <c r="AI4" s="77">
        <v>12.948340252640769</v>
      </c>
      <c r="AJ4" s="77">
        <v>14.423808837412963</v>
      </c>
      <c r="AK4" s="77">
        <v>16.271920683802332</v>
      </c>
      <c r="AL4" s="77">
        <v>18.649232039080758</v>
      </c>
    </row>
    <row r="5" spans="1:38" x14ac:dyDescent="0.25">
      <c r="A5" s="72" t="s">
        <v>93</v>
      </c>
      <c r="B5" s="77">
        <v>14.545769702769404</v>
      </c>
      <c r="C5" s="77">
        <v>14.99174488379966</v>
      </c>
      <c r="D5" s="77">
        <v>10.286914046308755</v>
      </c>
      <c r="E5" s="77">
        <v>10.95227077910428</v>
      </c>
      <c r="F5" s="77">
        <v>6.5643252254964102</v>
      </c>
      <c r="G5" s="77">
        <v>5.8343945268568653</v>
      </c>
      <c r="H5" s="77">
        <v>5.160025589569365</v>
      </c>
      <c r="I5" s="77">
        <v>5.8417977448028946</v>
      </c>
      <c r="J5" s="77">
        <v>5.2423808781142887</v>
      </c>
      <c r="K5" s="77">
        <v>4.6925332848304482</v>
      </c>
      <c r="L5" s="77">
        <v>4.8657752175867062</v>
      </c>
      <c r="M5" s="77">
        <v>3.9614594589027283</v>
      </c>
      <c r="N5" s="77">
        <v>4.0164483943110669</v>
      </c>
      <c r="O5" s="77">
        <v>4.4292851588331628</v>
      </c>
      <c r="P5" s="77">
        <v>3.7742374495846267</v>
      </c>
      <c r="Q5" s="77">
        <v>3.5980446088655618</v>
      </c>
      <c r="R5" s="77">
        <v>3.5412268783547738</v>
      </c>
      <c r="S5" s="77">
        <v>3.5521115550296045</v>
      </c>
      <c r="T5" s="77">
        <v>3.6374071505347723</v>
      </c>
      <c r="U5" s="77">
        <v>3.7921678295822279</v>
      </c>
      <c r="V5" s="77">
        <v>3.9736778216115334</v>
      </c>
      <c r="W5" s="77">
        <v>4.1413729974177107</v>
      </c>
      <c r="X5" s="77">
        <v>4.2955802208062206</v>
      </c>
      <c r="Y5" s="77">
        <v>4.4423121852794427</v>
      </c>
      <c r="Z5" s="77">
        <v>4.5595161946625371</v>
      </c>
      <c r="AA5" s="77">
        <v>4.8900660470760791</v>
      </c>
      <c r="AB5" s="77">
        <v>5.0441365823504336</v>
      </c>
      <c r="AC5" s="77">
        <v>5.1796508632802212</v>
      </c>
      <c r="AD5" s="77">
        <v>5.2402474485842054</v>
      </c>
      <c r="AE5" s="77">
        <v>5.2629625756589995</v>
      </c>
      <c r="AF5" s="77">
        <v>5.2638334693153332</v>
      </c>
      <c r="AG5" s="77">
        <v>5.258848763001132</v>
      </c>
      <c r="AH5" s="77">
        <v>5.2561831759622448</v>
      </c>
      <c r="AI5" s="77">
        <v>5.2554321068962935</v>
      </c>
      <c r="AJ5" s="77">
        <v>5.2529317517493883</v>
      </c>
      <c r="AK5" s="77">
        <v>5.2060213917686449</v>
      </c>
      <c r="AL5" s="77">
        <v>5.2555614087737155</v>
      </c>
    </row>
    <row r="6" spans="1:38" s="72" customFormat="1" ht="15" customHeight="1" thickBot="1" x14ac:dyDescent="0.25">
      <c r="A6" s="78" t="s">
        <v>94</v>
      </c>
      <c r="B6" s="79">
        <v>14.545769702769404</v>
      </c>
      <c r="C6" s="79">
        <v>14.99174488379966</v>
      </c>
      <c r="D6" s="79">
        <v>10.286914046308755</v>
      </c>
      <c r="E6" s="79">
        <v>10.95227077910428</v>
      </c>
      <c r="F6" s="79">
        <v>6.5643252254964102</v>
      </c>
      <c r="G6" s="79">
        <v>5.8343945268568653</v>
      </c>
      <c r="H6" s="79">
        <v>5.160025589569365</v>
      </c>
      <c r="I6" s="79">
        <v>5.8417977448028946</v>
      </c>
      <c r="J6" s="79">
        <v>5.2423808781142887</v>
      </c>
      <c r="K6" s="79">
        <v>4.6925332848304482</v>
      </c>
      <c r="L6" s="79">
        <v>4.8657752175867062</v>
      </c>
      <c r="M6" s="79">
        <v>3.9614594589027283</v>
      </c>
      <c r="N6" s="79">
        <v>4.0164483943110669</v>
      </c>
      <c r="O6" s="79">
        <v>4.4292851588331628</v>
      </c>
      <c r="P6" s="79">
        <v>3.7742374495846267</v>
      </c>
      <c r="Q6" s="79">
        <v>3.5059284984836592</v>
      </c>
      <c r="R6" s="79">
        <v>3.4893215713829315</v>
      </c>
      <c r="S6" s="79">
        <v>3.607792084051844</v>
      </c>
      <c r="T6" s="79">
        <v>3.8196523948505341</v>
      </c>
      <c r="U6" s="79">
        <v>4.0946912464158034</v>
      </c>
      <c r="V6" s="79">
        <v>4.4048063097258412</v>
      </c>
      <c r="W6" s="79">
        <v>4.7131551687528761</v>
      </c>
      <c r="X6" s="79">
        <v>5.0126755602229638</v>
      </c>
      <c r="Y6" s="79">
        <v>5.3173700754612803</v>
      </c>
      <c r="Z6" s="79">
        <v>5.6109529919229626</v>
      </c>
      <c r="AA6" s="79">
        <v>6.0790201229345593</v>
      </c>
      <c r="AB6" s="79">
        <v>6.4489881089648202</v>
      </c>
      <c r="AC6" s="79">
        <v>6.7849817503906351</v>
      </c>
      <c r="AD6" s="79">
        <v>7.0935996979038354</v>
      </c>
      <c r="AE6" s="79">
        <v>7.4122065316093835</v>
      </c>
      <c r="AF6" s="79">
        <v>7.7592839121977883</v>
      </c>
      <c r="AG6" s="79">
        <v>8.1591387138244045</v>
      </c>
      <c r="AH6" s="79">
        <v>8.6308378767270426</v>
      </c>
      <c r="AI6" s="79">
        <v>9.1939786658464868</v>
      </c>
      <c r="AJ6" s="79">
        <v>9.8719136797449369</v>
      </c>
      <c r="AK6" s="79">
        <v>10.780813086384454</v>
      </c>
      <c r="AL6" s="79">
        <v>11.878487474961052</v>
      </c>
    </row>
    <row r="7" spans="1:38" s="81" customFormat="1" ht="15" customHeight="1" x14ac:dyDescent="0.25">
      <c r="A7" s="80" t="s">
        <v>95</v>
      </c>
    </row>
  </sheetData>
  <mergeCells count="1">
    <mergeCell ref="A1:B1"/>
  </mergeCells>
  <pageMargins left="0.7" right="0.7" top="0.75" bottom="0.75" header="0.3" footer="0.3"/>
  <pageSetup orientation="portrait" horizontalDpi="4294967294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2"/>
  <sheetViews>
    <sheetView showGridLines="0" workbookViewId="0">
      <selection sqref="A1:G1"/>
    </sheetView>
  </sheetViews>
  <sheetFormatPr defaultRowHeight="15" x14ac:dyDescent="0.25"/>
  <cols>
    <col min="1" max="1" width="23.28515625" style="72" bestFit="1" customWidth="1"/>
    <col min="2" max="3" width="9.140625" style="72" customWidth="1"/>
    <col min="4" max="4" width="9.140625" style="82" customWidth="1"/>
    <col min="5" max="52" width="9.140625" style="82"/>
    <col min="53" max="16384" width="9.140625" style="74"/>
  </cols>
  <sheetData>
    <row r="1" spans="1:46" x14ac:dyDescent="0.25">
      <c r="A1" s="705" t="s">
        <v>96</v>
      </c>
      <c r="B1" s="705"/>
      <c r="C1" s="705"/>
      <c r="D1" s="705"/>
      <c r="E1" s="705"/>
      <c r="F1" s="705"/>
      <c r="G1" s="705"/>
    </row>
    <row r="2" spans="1:46" s="72" customFormat="1" ht="15" customHeight="1" x14ac:dyDescent="0.2">
      <c r="A2" s="75"/>
      <c r="B2" s="76">
        <v>1998</v>
      </c>
      <c r="C2" s="76">
        <v>1999</v>
      </c>
      <c r="D2" s="76">
        <v>2000</v>
      </c>
      <c r="E2" s="76">
        <v>2001</v>
      </c>
      <c r="F2" s="76">
        <v>2002</v>
      </c>
      <c r="G2" s="76">
        <v>2003</v>
      </c>
      <c r="H2" s="76">
        <v>2004</v>
      </c>
      <c r="I2" s="76">
        <v>2005</v>
      </c>
      <c r="J2" s="76">
        <v>2006</v>
      </c>
      <c r="K2" s="76">
        <v>2007</v>
      </c>
      <c r="L2" s="76">
        <v>2008</v>
      </c>
      <c r="M2" s="76">
        <v>2009</v>
      </c>
      <c r="N2" s="76">
        <v>2010</v>
      </c>
      <c r="O2" s="76">
        <v>2011</v>
      </c>
      <c r="P2" s="76">
        <v>2012</v>
      </c>
      <c r="Q2" s="76">
        <v>2013</v>
      </c>
      <c r="R2" s="76">
        <v>2014</v>
      </c>
      <c r="S2" s="76">
        <v>2015</v>
      </c>
      <c r="T2" s="76">
        <v>2016</v>
      </c>
      <c r="U2" s="76">
        <v>2017</v>
      </c>
      <c r="V2" s="76">
        <v>2018</v>
      </c>
      <c r="W2" s="76">
        <v>2019</v>
      </c>
      <c r="X2" s="76">
        <v>2020</v>
      </c>
      <c r="Y2" s="76">
        <v>2021</v>
      </c>
      <c r="Z2" s="76">
        <v>2022</v>
      </c>
      <c r="AA2" s="76">
        <v>2023</v>
      </c>
      <c r="AB2" s="76">
        <v>2024</v>
      </c>
      <c r="AC2" s="76">
        <v>2025</v>
      </c>
      <c r="AD2" s="76">
        <v>2026</v>
      </c>
      <c r="AE2" s="76">
        <v>2027</v>
      </c>
      <c r="AF2" s="76">
        <v>2028</v>
      </c>
      <c r="AG2" s="76">
        <v>2029</v>
      </c>
      <c r="AH2" s="76">
        <v>2030</v>
      </c>
      <c r="AI2" s="76">
        <v>2031</v>
      </c>
      <c r="AJ2" s="76">
        <v>2032</v>
      </c>
      <c r="AK2" s="76">
        <v>2033</v>
      </c>
      <c r="AL2" s="76">
        <v>2034</v>
      </c>
      <c r="AM2" s="76">
        <v>2035</v>
      </c>
      <c r="AN2" s="76">
        <v>2036</v>
      </c>
      <c r="AO2" s="76">
        <v>2037</v>
      </c>
      <c r="AP2" s="76">
        <v>2038</v>
      </c>
      <c r="AQ2" s="76">
        <v>2039</v>
      </c>
      <c r="AR2" s="76">
        <v>2040</v>
      </c>
      <c r="AS2" s="76">
        <v>2041</v>
      </c>
      <c r="AT2" s="76">
        <v>2042</v>
      </c>
    </row>
    <row r="3" spans="1:46" s="590" customFormat="1" x14ac:dyDescent="0.25">
      <c r="A3" s="86" t="s">
        <v>97</v>
      </c>
      <c r="B3" s="589">
        <v>34.497668029351836</v>
      </c>
      <c r="C3" s="589">
        <v>47.81417824691912</v>
      </c>
      <c r="D3" s="589">
        <v>50.298817320098202</v>
      </c>
      <c r="E3" s="589">
        <v>48.859008258359779</v>
      </c>
      <c r="F3" s="589">
        <v>43.413850274504632</v>
      </c>
      <c r="G3" s="589">
        <v>42.365534224150004</v>
      </c>
      <c r="H3" s="589">
        <v>41.46547704835212</v>
      </c>
      <c r="I3" s="589">
        <v>34.150593143268352</v>
      </c>
      <c r="J3" s="589">
        <v>30.543091769925834</v>
      </c>
      <c r="K3" s="589">
        <v>29.614832706951294</v>
      </c>
      <c r="L3" s="589">
        <v>27.861969177529872</v>
      </c>
      <c r="M3" s="589">
        <v>35.562558658708106</v>
      </c>
      <c r="N3" s="589">
        <v>40.970562857015388</v>
      </c>
      <c r="O3" s="589">
        <v>43.365890500186339</v>
      </c>
      <c r="P3" s="77">
        <v>52.659364869905289</v>
      </c>
      <c r="Q3" s="77">
        <v>55.405934506740707</v>
      </c>
      <c r="R3" s="77">
        <v>56.640592339582838</v>
      </c>
      <c r="S3" s="77">
        <v>57.827526450005188</v>
      </c>
      <c r="T3" s="77">
        <v>58.421275289808797</v>
      </c>
      <c r="U3" s="589">
        <v>58.977007188279615</v>
      </c>
      <c r="V3" s="589">
        <v>59.746823879845643</v>
      </c>
      <c r="W3" s="589">
        <v>60.750688219035808</v>
      </c>
      <c r="X3" s="589">
        <v>61.908642743581055</v>
      </c>
      <c r="Y3" s="589">
        <v>63.245141567028661</v>
      </c>
      <c r="Z3" s="589">
        <v>64.699516822991598</v>
      </c>
      <c r="AA3" s="589">
        <v>66.269032526824773</v>
      </c>
      <c r="AB3" s="589">
        <v>67.966155704186221</v>
      </c>
      <c r="AC3" s="589">
        <v>69.881326498419241</v>
      </c>
      <c r="AD3" s="589">
        <v>71.962251608280894</v>
      </c>
      <c r="AE3" s="589">
        <v>74.263910253227166</v>
      </c>
      <c r="AF3" s="589">
        <v>76.784444044121486</v>
      </c>
      <c r="AG3" s="589">
        <v>79.414462171553694</v>
      </c>
      <c r="AH3" s="589">
        <v>82.188846062950191</v>
      </c>
      <c r="AI3" s="589">
        <v>85.130901989832367</v>
      </c>
      <c r="AJ3" s="589">
        <v>88.181455845355387</v>
      </c>
      <c r="AK3" s="589">
        <v>91.294458029136322</v>
      </c>
      <c r="AL3" s="589">
        <v>94.478397718542212</v>
      </c>
      <c r="AM3" s="589">
        <v>97.760251202780097</v>
      </c>
      <c r="AN3" s="589">
        <v>101.22896587096358</v>
      </c>
      <c r="AO3" s="589">
        <v>104.73767677480777</v>
      </c>
      <c r="AP3" s="589">
        <v>108.38237027744344</v>
      </c>
      <c r="AQ3" s="589">
        <v>112.15265071751116</v>
      </c>
      <c r="AR3" s="589">
        <v>116.08416487578594</v>
      </c>
      <c r="AS3" s="589">
        <v>120.16849444870326</v>
      </c>
      <c r="AT3" s="589">
        <v>124.46450420562252</v>
      </c>
    </row>
    <row r="4" spans="1:46" s="86" customFormat="1" ht="15" customHeight="1" thickBot="1" x14ac:dyDescent="0.25">
      <c r="A4" s="591" t="s">
        <v>98</v>
      </c>
      <c r="B4" s="592">
        <v>34.497668029351836</v>
      </c>
      <c r="C4" s="592">
        <v>47.81417824691912</v>
      </c>
      <c r="D4" s="592">
        <v>50.298817320098202</v>
      </c>
      <c r="E4" s="592">
        <v>48.859008258359779</v>
      </c>
      <c r="F4" s="592">
        <v>43.413850274504632</v>
      </c>
      <c r="G4" s="592">
        <v>42.365534224150004</v>
      </c>
      <c r="H4" s="592">
        <v>41.46547704835212</v>
      </c>
      <c r="I4" s="592">
        <v>34.150593143268352</v>
      </c>
      <c r="J4" s="592">
        <v>30.543091769925834</v>
      </c>
      <c r="K4" s="592">
        <v>29.614832706951294</v>
      </c>
      <c r="L4" s="592">
        <v>27.861969177529872</v>
      </c>
      <c r="M4" s="592">
        <v>35.562558658708106</v>
      </c>
      <c r="N4" s="592">
        <v>40.970562857015388</v>
      </c>
      <c r="O4" s="592">
        <v>43.365890500186339</v>
      </c>
      <c r="P4" s="79">
        <v>52.659364869905289</v>
      </c>
      <c r="Q4" s="79">
        <v>55.405934506740699</v>
      </c>
      <c r="R4" s="79">
        <v>56.701633458662904</v>
      </c>
      <c r="S4" s="79">
        <v>57.999321319280305</v>
      </c>
      <c r="T4" s="79">
        <v>58.889282385599827</v>
      </c>
      <c r="U4" s="592">
        <v>59.832491431941357</v>
      </c>
      <c r="V4" s="592">
        <v>61.089583632744137</v>
      </c>
      <c r="W4" s="592">
        <v>62.522370101399481</v>
      </c>
      <c r="X4" s="592">
        <v>64.199741459576444</v>
      </c>
      <c r="Y4" s="592">
        <v>66.163732479944258</v>
      </c>
      <c r="Z4" s="592">
        <v>68.371510319686124</v>
      </c>
      <c r="AA4" s="592">
        <v>70.825733046240529</v>
      </c>
      <c r="AB4" s="592">
        <v>73.686014866379139</v>
      </c>
      <c r="AC4" s="592">
        <v>76.873034402723434</v>
      </c>
      <c r="AD4" s="592">
        <v>80.444898626875599</v>
      </c>
      <c r="AE4" s="592">
        <v>84.479326109132984</v>
      </c>
      <c r="AF4" s="592">
        <v>89.069779053881035</v>
      </c>
      <c r="AG4" s="592">
        <v>94.200806636937457</v>
      </c>
      <c r="AH4" s="592">
        <v>100.02972027069895</v>
      </c>
      <c r="AI4" s="592">
        <v>106.72919231719339</v>
      </c>
      <c r="AJ4" s="592">
        <v>114.40961479488993</v>
      </c>
      <c r="AK4" s="592">
        <v>123.28512441874358</v>
      </c>
      <c r="AL4" s="592">
        <v>133.82379755691622</v>
      </c>
      <c r="AM4" s="592">
        <v>146.63354152764742</v>
      </c>
      <c r="AN4" s="592">
        <v>162.58358581046386</v>
      </c>
      <c r="AO4" s="592">
        <v>182.90065919090517</v>
      </c>
      <c r="AP4" s="592">
        <v>209.85148736470487</v>
      </c>
      <c r="AQ4" s="592">
        <v>247.44004629050713</v>
      </c>
      <c r="AR4" s="592">
        <v>303.69828138699376</v>
      </c>
      <c r="AS4" s="592">
        <v>397.31777785155862</v>
      </c>
      <c r="AT4" s="592">
        <v>582.37516457994832</v>
      </c>
    </row>
    <row r="5" spans="1:46" x14ac:dyDescent="0.25">
      <c r="A5" s="80" t="s">
        <v>95</v>
      </c>
      <c r="B5" s="83"/>
      <c r="C5" s="83"/>
    </row>
    <row r="6" spans="1:46" x14ac:dyDescent="0.25">
      <c r="A6" s="84"/>
      <c r="B6" s="83"/>
      <c r="C6" s="83"/>
    </row>
    <row r="7" spans="1:46" x14ac:dyDescent="0.25">
      <c r="A7" s="84"/>
      <c r="B7" s="83"/>
      <c r="C7" s="83"/>
    </row>
    <row r="8" spans="1:46" x14ac:dyDescent="0.25">
      <c r="A8" s="84"/>
      <c r="B8" s="83"/>
      <c r="C8" s="83"/>
    </row>
    <row r="9" spans="1:46" x14ac:dyDescent="0.25">
      <c r="A9" s="84"/>
      <c r="B9" s="83"/>
      <c r="C9" s="83"/>
    </row>
    <row r="10" spans="1:46" x14ac:dyDescent="0.25">
      <c r="A10" s="84"/>
      <c r="B10" s="83"/>
      <c r="C10" s="8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3"/>
      <c r="AK10" s="593"/>
      <c r="AL10" s="593"/>
      <c r="AM10" s="593"/>
      <c r="AN10" s="593"/>
      <c r="AO10" s="593"/>
      <c r="AP10" s="593"/>
      <c r="AQ10" s="593"/>
      <c r="AR10" s="593"/>
      <c r="AS10" s="593"/>
      <c r="AT10" s="593"/>
    </row>
    <row r="11" spans="1:46" x14ac:dyDescent="0.25">
      <c r="A11" s="84"/>
      <c r="B11" s="83"/>
      <c r="C11" s="83"/>
    </row>
    <row r="12" spans="1:46" x14ac:dyDescent="0.25">
      <c r="A12" s="84"/>
      <c r="B12" s="83"/>
      <c r="C12" s="83"/>
    </row>
    <row r="13" spans="1:46" x14ac:dyDescent="0.25">
      <c r="A13" s="84"/>
      <c r="B13" s="83"/>
      <c r="C13" s="83"/>
    </row>
    <row r="14" spans="1:46" x14ac:dyDescent="0.25">
      <c r="A14" s="84"/>
      <c r="B14" s="83"/>
      <c r="C14" s="83"/>
    </row>
    <row r="15" spans="1:46" x14ac:dyDescent="0.25">
      <c r="A15" s="84"/>
      <c r="B15" s="83"/>
      <c r="C15" s="83"/>
    </row>
    <row r="16" spans="1:46" x14ac:dyDescent="0.25">
      <c r="A16" s="84"/>
      <c r="B16" s="83"/>
      <c r="C16" s="83"/>
    </row>
    <row r="17" spans="1:3" x14ac:dyDescent="0.25">
      <c r="A17" s="84"/>
      <c r="B17" s="83"/>
      <c r="C17" s="83"/>
    </row>
    <row r="18" spans="1:3" x14ac:dyDescent="0.25">
      <c r="A18" s="84"/>
      <c r="B18" s="83"/>
      <c r="C18" s="83"/>
    </row>
    <row r="19" spans="1:3" x14ac:dyDescent="0.25">
      <c r="A19" s="84"/>
      <c r="B19" s="83"/>
      <c r="C19" s="83"/>
    </row>
    <row r="20" spans="1:3" x14ac:dyDescent="0.25">
      <c r="A20" s="84"/>
      <c r="B20" s="83"/>
      <c r="C20" s="83"/>
    </row>
    <row r="21" spans="1:3" x14ac:dyDescent="0.25">
      <c r="A21" s="84"/>
      <c r="B21" s="83"/>
      <c r="C21" s="83"/>
    </row>
    <row r="22" spans="1:3" x14ac:dyDescent="0.25">
      <c r="A22" s="84"/>
      <c r="B22" s="83"/>
      <c r="C22" s="83"/>
    </row>
    <row r="23" spans="1:3" x14ac:dyDescent="0.25">
      <c r="A23" s="84"/>
      <c r="B23" s="83"/>
      <c r="C23" s="83"/>
    </row>
    <row r="24" spans="1:3" x14ac:dyDescent="0.25">
      <c r="A24" s="84"/>
      <c r="B24" s="83"/>
      <c r="C24" s="83"/>
    </row>
    <row r="25" spans="1:3" x14ac:dyDescent="0.25">
      <c r="A25" s="84"/>
      <c r="B25" s="83"/>
      <c r="C25" s="83"/>
    </row>
    <row r="26" spans="1:3" x14ac:dyDescent="0.25">
      <c r="A26" s="84"/>
      <c r="B26" s="83"/>
      <c r="C26" s="83"/>
    </row>
    <row r="27" spans="1:3" x14ac:dyDescent="0.25">
      <c r="A27" s="84"/>
      <c r="B27" s="83"/>
      <c r="C27" s="83"/>
    </row>
    <row r="28" spans="1:3" x14ac:dyDescent="0.25">
      <c r="A28" s="84"/>
      <c r="B28" s="83"/>
      <c r="C28" s="83"/>
    </row>
    <row r="29" spans="1:3" x14ac:dyDescent="0.25">
      <c r="A29" s="84"/>
      <c r="B29" s="83"/>
      <c r="C29" s="83"/>
    </row>
    <row r="30" spans="1:3" x14ac:dyDescent="0.25">
      <c r="A30" s="84"/>
      <c r="B30" s="83"/>
      <c r="C30" s="83"/>
    </row>
    <row r="31" spans="1:3" x14ac:dyDescent="0.25">
      <c r="A31" s="84"/>
      <c r="B31" s="83"/>
      <c r="C31" s="83"/>
    </row>
    <row r="32" spans="1:3" x14ac:dyDescent="0.25">
      <c r="A32" s="84"/>
      <c r="B32" s="83"/>
      <c r="C32" s="83"/>
    </row>
    <row r="33" spans="1:4" x14ac:dyDescent="0.25">
      <c r="A33" s="84"/>
      <c r="B33" s="83"/>
      <c r="C33" s="83"/>
    </row>
    <row r="34" spans="1:4" x14ac:dyDescent="0.25">
      <c r="A34" s="84"/>
      <c r="B34" s="83"/>
      <c r="C34" s="83"/>
    </row>
    <row r="35" spans="1:4" x14ac:dyDescent="0.25">
      <c r="A35" s="84"/>
      <c r="B35" s="83"/>
      <c r="C35" s="83"/>
    </row>
    <row r="36" spans="1:4" x14ac:dyDescent="0.25">
      <c r="A36" s="84"/>
      <c r="B36" s="83"/>
      <c r="C36" s="83"/>
    </row>
    <row r="37" spans="1:4" x14ac:dyDescent="0.25">
      <c r="A37" s="84"/>
      <c r="B37" s="83"/>
      <c r="C37" s="83"/>
    </row>
    <row r="38" spans="1:4" x14ac:dyDescent="0.25">
      <c r="A38" s="84"/>
      <c r="B38" s="83"/>
      <c r="C38" s="83"/>
    </row>
    <row r="39" spans="1:4" x14ac:dyDescent="0.25">
      <c r="A39" s="84"/>
      <c r="B39" s="83"/>
      <c r="C39" s="83"/>
    </row>
    <row r="40" spans="1:4" x14ac:dyDescent="0.25">
      <c r="A40" s="85"/>
      <c r="D40" s="72"/>
    </row>
    <row r="41" spans="1:4" x14ac:dyDescent="0.25">
      <c r="A41" s="85"/>
      <c r="B41" s="86"/>
      <c r="C41" s="86"/>
      <c r="D41" s="86"/>
    </row>
    <row r="42" spans="1:4" x14ac:dyDescent="0.25">
      <c r="A42" s="85"/>
      <c r="B42" s="86"/>
      <c r="C42" s="86"/>
      <c r="D42" s="86"/>
    </row>
    <row r="43" spans="1:4" x14ac:dyDescent="0.25">
      <c r="A43" s="85"/>
      <c r="B43" s="86"/>
      <c r="C43" s="86"/>
      <c r="D43" s="86"/>
    </row>
    <row r="44" spans="1:4" x14ac:dyDescent="0.25">
      <c r="A44" s="85"/>
      <c r="B44" s="86"/>
      <c r="C44" s="86"/>
      <c r="D44" s="86"/>
    </row>
    <row r="45" spans="1:4" x14ac:dyDescent="0.25">
      <c r="A45" s="85"/>
      <c r="B45" s="86"/>
      <c r="C45" s="86"/>
      <c r="D45" s="86"/>
    </row>
    <row r="46" spans="1:4" x14ac:dyDescent="0.25">
      <c r="B46" s="86"/>
      <c r="C46" s="86"/>
      <c r="D46" s="86"/>
    </row>
    <row r="47" spans="1:4" x14ac:dyDescent="0.25">
      <c r="B47" s="86"/>
      <c r="C47" s="86"/>
      <c r="D47" s="86"/>
    </row>
    <row r="48" spans="1:4" x14ac:dyDescent="0.25">
      <c r="B48" s="86"/>
      <c r="C48" s="86"/>
      <c r="D48" s="86"/>
    </row>
    <row r="49" spans="2:4" x14ac:dyDescent="0.25">
      <c r="B49" s="86"/>
      <c r="C49" s="86"/>
      <c r="D49" s="86"/>
    </row>
    <row r="50" spans="2:4" x14ac:dyDescent="0.25">
      <c r="B50" s="86"/>
      <c r="C50" s="86"/>
      <c r="D50" s="86"/>
    </row>
    <row r="51" spans="2:4" x14ac:dyDescent="0.25">
      <c r="B51" s="86"/>
      <c r="C51" s="86"/>
      <c r="D51" s="86"/>
    </row>
    <row r="52" spans="2:4" x14ac:dyDescent="0.25">
      <c r="B52" s="86"/>
      <c r="C52" s="86"/>
      <c r="D52" s="86"/>
    </row>
    <row r="53" spans="2:4" x14ac:dyDescent="0.25">
      <c r="B53" s="86"/>
      <c r="C53" s="86"/>
      <c r="D53" s="86"/>
    </row>
    <row r="54" spans="2:4" x14ac:dyDescent="0.25">
      <c r="B54" s="86"/>
      <c r="C54" s="86"/>
      <c r="D54" s="86"/>
    </row>
    <row r="55" spans="2:4" x14ac:dyDescent="0.25">
      <c r="B55" s="86"/>
      <c r="C55" s="86"/>
      <c r="D55" s="86"/>
    </row>
    <row r="56" spans="2:4" x14ac:dyDescent="0.25">
      <c r="B56" s="86"/>
      <c r="C56" s="86"/>
      <c r="D56" s="86"/>
    </row>
    <row r="57" spans="2:4" x14ac:dyDescent="0.25">
      <c r="B57" s="86"/>
      <c r="C57" s="86"/>
      <c r="D57" s="86"/>
    </row>
    <row r="58" spans="2:4" x14ac:dyDescent="0.25">
      <c r="B58" s="86"/>
      <c r="C58" s="86"/>
      <c r="D58" s="86"/>
    </row>
    <row r="59" spans="2:4" x14ac:dyDescent="0.25">
      <c r="B59" s="86"/>
      <c r="C59" s="86"/>
      <c r="D59" s="86"/>
    </row>
    <row r="60" spans="2:4" x14ac:dyDescent="0.25">
      <c r="B60" s="86"/>
      <c r="C60" s="86"/>
      <c r="D60" s="86"/>
    </row>
    <row r="61" spans="2:4" x14ac:dyDescent="0.25">
      <c r="B61" s="86"/>
      <c r="C61" s="86"/>
    </row>
    <row r="62" spans="2:4" x14ac:dyDescent="0.25">
      <c r="B62" s="86"/>
      <c r="C62" s="86"/>
    </row>
    <row r="63" spans="2:4" x14ac:dyDescent="0.25">
      <c r="B63" s="86"/>
      <c r="C63" s="86"/>
    </row>
    <row r="64" spans="2:4" x14ac:dyDescent="0.25">
      <c r="B64" s="86"/>
      <c r="C64" s="86"/>
    </row>
    <row r="65" spans="2:3" x14ac:dyDescent="0.25">
      <c r="B65" s="86"/>
      <c r="C65" s="86"/>
    </row>
    <row r="66" spans="2:3" x14ac:dyDescent="0.25">
      <c r="B66" s="86"/>
      <c r="C66" s="86"/>
    </row>
    <row r="67" spans="2:3" x14ac:dyDescent="0.25">
      <c r="B67" s="86"/>
      <c r="C67" s="86"/>
    </row>
    <row r="68" spans="2:3" x14ac:dyDescent="0.25">
      <c r="B68" s="86"/>
      <c r="C68" s="86"/>
    </row>
    <row r="69" spans="2:3" x14ac:dyDescent="0.25">
      <c r="B69" s="86"/>
      <c r="C69" s="86"/>
    </row>
    <row r="70" spans="2:3" x14ac:dyDescent="0.25">
      <c r="B70" s="86"/>
      <c r="C70" s="86"/>
    </row>
    <row r="71" spans="2:3" x14ac:dyDescent="0.25">
      <c r="B71" s="86"/>
      <c r="C71" s="86"/>
    </row>
    <row r="72" spans="2:3" x14ac:dyDescent="0.25">
      <c r="B72" s="86"/>
      <c r="C72" s="86"/>
    </row>
    <row r="73" spans="2:3" x14ac:dyDescent="0.25">
      <c r="B73" s="86"/>
      <c r="C73" s="86"/>
    </row>
    <row r="74" spans="2:3" x14ac:dyDescent="0.25">
      <c r="B74" s="86"/>
      <c r="C74" s="86"/>
    </row>
    <row r="75" spans="2:3" x14ac:dyDescent="0.25">
      <c r="B75" s="86"/>
      <c r="C75" s="86"/>
    </row>
    <row r="76" spans="2:3" x14ac:dyDescent="0.25">
      <c r="B76" s="86"/>
      <c r="C76" s="86"/>
    </row>
    <row r="77" spans="2:3" x14ac:dyDescent="0.25">
      <c r="B77" s="86"/>
      <c r="C77" s="86"/>
    </row>
    <row r="78" spans="2:3" x14ac:dyDescent="0.25">
      <c r="B78" s="86"/>
      <c r="C78" s="86"/>
    </row>
    <row r="79" spans="2:3" x14ac:dyDescent="0.25">
      <c r="B79" s="86"/>
      <c r="C79" s="86"/>
    </row>
    <row r="80" spans="2:3" x14ac:dyDescent="0.25">
      <c r="B80" s="86"/>
      <c r="C80" s="86"/>
    </row>
    <row r="81" spans="1:3" x14ac:dyDescent="0.25">
      <c r="B81" s="86"/>
      <c r="C81" s="86"/>
    </row>
    <row r="82" spans="1:3" x14ac:dyDescent="0.25">
      <c r="B82" s="86"/>
      <c r="C82" s="86"/>
    </row>
    <row r="83" spans="1:3" x14ac:dyDescent="0.25">
      <c r="B83" s="86"/>
      <c r="C83" s="86"/>
    </row>
    <row r="84" spans="1:3" x14ac:dyDescent="0.25">
      <c r="B84" s="86"/>
      <c r="C84" s="86"/>
    </row>
    <row r="85" spans="1:3" x14ac:dyDescent="0.25">
      <c r="B85" s="86"/>
      <c r="C85" s="86"/>
    </row>
    <row r="86" spans="1:3" x14ac:dyDescent="0.25">
      <c r="B86" s="86"/>
      <c r="C86" s="86"/>
    </row>
    <row r="87" spans="1:3" x14ac:dyDescent="0.25">
      <c r="B87" s="86"/>
      <c r="C87" s="86"/>
    </row>
    <row r="88" spans="1:3" x14ac:dyDescent="0.25">
      <c r="B88" s="86"/>
      <c r="C88" s="86"/>
    </row>
    <row r="89" spans="1:3" x14ac:dyDescent="0.25">
      <c r="B89" s="86"/>
      <c r="C89" s="86"/>
    </row>
    <row r="90" spans="1:3" x14ac:dyDescent="0.25">
      <c r="B90" s="86"/>
      <c r="C90" s="86"/>
    </row>
    <row r="91" spans="1:3" x14ac:dyDescent="0.25">
      <c r="B91" s="86"/>
      <c r="C91" s="86"/>
    </row>
    <row r="92" spans="1:3" x14ac:dyDescent="0.25">
      <c r="A92" s="80"/>
    </row>
  </sheetData>
  <mergeCells count="1">
    <mergeCell ref="A1:G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showGridLines="0" workbookViewId="0"/>
  </sheetViews>
  <sheetFormatPr defaultRowHeight="15" x14ac:dyDescent="0.25"/>
  <cols>
    <col min="1" max="1" width="48.5703125" style="72" customWidth="1"/>
    <col min="2" max="2" width="9.140625" style="72" customWidth="1"/>
    <col min="3" max="3" width="9.140625" style="82" customWidth="1"/>
    <col min="4" max="43" width="9.140625" style="82"/>
    <col min="44" max="16384" width="9.140625" style="74"/>
  </cols>
  <sheetData>
    <row r="1" spans="1:44" x14ac:dyDescent="0.25">
      <c r="A1" s="71" t="s">
        <v>99</v>
      </c>
      <c r="C1" s="72"/>
      <c r="AR1" s="82"/>
    </row>
    <row r="2" spans="1:44" s="72" customFormat="1" ht="15" customHeight="1" x14ac:dyDescent="0.2">
      <c r="A2" s="75"/>
      <c r="B2" s="76">
        <v>1999</v>
      </c>
      <c r="C2" s="76">
        <v>2000</v>
      </c>
      <c r="D2" s="76">
        <v>2001</v>
      </c>
      <c r="E2" s="76">
        <v>2002</v>
      </c>
      <c r="F2" s="76">
        <v>2003</v>
      </c>
      <c r="G2" s="76">
        <v>2004</v>
      </c>
      <c r="H2" s="76">
        <v>2005</v>
      </c>
      <c r="I2" s="76">
        <v>2006</v>
      </c>
      <c r="J2" s="76">
        <v>2007</v>
      </c>
      <c r="K2" s="76">
        <v>2008</v>
      </c>
      <c r="L2" s="76">
        <v>2009</v>
      </c>
      <c r="M2" s="76">
        <v>2010</v>
      </c>
      <c r="N2" s="76">
        <v>2011</v>
      </c>
      <c r="O2" s="76">
        <v>2012</v>
      </c>
      <c r="P2" s="76">
        <v>2013</v>
      </c>
      <c r="Q2" s="76">
        <v>2014</v>
      </c>
      <c r="R2" s="76">
        <v>2015</v>
      </c>
      <c r="S2" s="76">
        <v>2016</v>
      </c>
      <c r="T2" s="76">
        <v>2017</v>
      </c>
      <c r="U2" s="76">
        <v>2018</v>
      </c>
      <c r="V2" s="76">
        <v>2019</v>
      </c>
      <c r="W2" s="76">
        <v>2020</v>
      </c>
      <c r="X2" s="76">
        <v>2021</v>
      </c>
      <c r="Y2" s="76">
        <v>2022</v>
      </c>
      <c r="Z2" s="76">
        <v>2023</v>
      </c>
      <c r="AA2" s="76">
        <v>2024</v>
      </c>
      <c r="AB2" s="76">
        <v>2025</v>
      </c>
      <c r="AC2" s="76">
        <v>2026</v>
      </c>
      <c r="AD2" s="76">
        <v>2027</v>
      </c>
      <c r="AE2" s="76">
        <v>2028</v>
      </c>
      <c r="AF2" s="76">
        <v>2029</v>
      </c>
      <c r="AG2" s="76">
        <v>2030</v>
      </c>
      <c r="AH2" s="76">
        <v>2031</v>
      </c>
      <c r="AI2" s="76">
        <v>2032</v>
      </c>
      <c r="AJ2" s="76">
        <v>2033</v>
      </c>
      <c r="AK2" s="76">
        <v>2034</v>
      </c>
      <c r="AL2" s="76">
        <v>2035</v>
      </c>
    </row>
    <row r="3" spans="1:44" x14ac:dyDescent="0.25">
      <c r="A3" s="72" t="s">
        <v>100</v>
      </c>
      <c r="B3" s="77">
        <v>38.536454999999997</v>
      </c>
      <c r="C3" s="77">
        <v>39.740575999999997</v>
      </c>
      <c r="D3" s="77">
        <v>41.235253</v>
      </c>
      <c r="E3" s="77">
        <v>42.871248999999999</v>
      </c>
      <c r="F3" s="77">
        <v>44.639529000000003</v>
      </c>
      <c r="G3" s="77">
        <v>46.446620000000003</v>
      </c>
      <c r="H3" s="77">
        <v>48.991331000000002</v>
      </c>
      <c r="I3" s="77">
        <v>51.883414999999999</v>
      </c>
      <c r="J3" s="77">
        <v>55.040736000000003</v>
      </c>
      <c r="K3" s="77">
        <v>58.269337999999998</v>
      </c>
      <c r="L3" s="77">
        <v>60.348996</v>
      </c>
      <c r="M3" s="77">
        <v>62.415602999999997</v>
      </c>
      <c r="N3" s="77">
        <v>64.880504999999999</v>
      </c>
      <c r="O3" s="77">
        <v>66.547455999999997</v>
      </c>
      <c r="P3" s="77">
        <v>67.982738999999995</v>
      </c>
      <c r="Q3" s="77">
        <v>69.59293802406215</v>
      </c>
      <c r="R3" s="77">
        <v>71.387847304909982</v>
      </c>
      <c r="S3" s="77">
        <v>73.378592184004887</v>
      </c>
      <c r="T3" s="77">
        <v>75.577739353899389</v>
      </c>
      <c r="U3" s="77">
        <v>77.999423519153382</v>
      </c>
      <c r="V3" s="77">
        <v>80.455027141918137</v>
      </c>
      <c r="W3" s="77">
        <v>82.93204956325684</v>
      </c>
      <c r="X3" s="77">
        <v>85.360954284168443</v>
      </c>
      <c r="Y3" s="77">
        <v>87.774207291323563</v>
      </c>
      <c r="Z3" s="77">
        <v>90.193172202924657</v>
      </c>
      <c r="AA3" s="77">
        <v>92.632347069182231</v>
      </c>
      <c r="AB3" s="77">
        <v>95.091045019249862</v>
      </c>
      <c r="AC3" s="77">
        <v>97.534649044830516</v>
      </c>
      <c r="AD3" s="77">
        <v>99.892824990143637</v>
      </c>
      <c r="AE3" s="77">
        <v>102.12988790643819</v>
      </c>
      <c r="AF3" s="77">
        <v>104.25043392029676</v>
      </c>
      <c r="AG3" s="77">
        <v>106.21422481368178</v>
      </c>
      <c r="AH3" s="77">
        <v>108.04201959834805</v>
      </c>
      <c r="AI3" s="77">
        <v>109.85202238358306</v>
      </c>
      <c r="AJ3" s="77">
        <v>111.64255004642754</v>
      </c>
      <c r="AK3" s="77">
        <v>113.40949235158999</v>
      </c>
      <c r="AL3" s="77">
        <v>115.13526595732873</v>
      </c>
      <c r="AM3" s="74"/>
      <c r="AN3" s="74"/>
      <c r="AO3" s="74"/>
      <c r="AP3" s="74"/>
      <c r="AQ3" s="74"/>
    </row>
    <row r="4" spans="1:44" x14ac:dyDescent="0.25">
      <c r="A4" s="72" t="s">
        <v>101</v>
      </c>
      <c r="B4" s="77">
        <v>38.536454999999997</v>
      </c>
      <c r="C4" s="77">
        <v>39.740575999999997</v>
      </c>
      <c r="D4" s="77">
        <v>41.235253</v>
      </c>
      <c r="E4" s="77">
        <v>42.871248999999999</v>
      </c>
      <c r="F4" s="77">
        <v>44.639529000000003</v>
      </c>
      <c r="G4" s="77">
        <v>46.446620000000003</v>
      </c>
      <c r="H4" s="77">
        <v>48.991331000000002</v>
      </c>
      <c r="I4" s="77">
        <v>51.883414999999999</v>
      </c>
      <c r="J4" s="77">
        <v>55.040736000000003</v>
      </c>
      <c r="K4" s="77">
        <v>58.269337999999998</v>
      </c>
      <c r="L4" s="77">
        <v>60.348996</v>
      </c>
      <c r="M4" s="77">
        <v>62.415602999999997</v>
      </c>
      <c r="N4" s="77">
        <v>64.880504999999999</v>
      </c>
      <c r="O4" s="77">
        <v>66.547455999999997</v>
      </c>
      <c r="P4" s="77">
        <v>67.982738999999995</v>
      </c>
      <c r="Q4" s="77">
        <v>69.59293802406215</v>
      </c>
      <c r="R4" s="77">
        <v>71.455989419758183</v>
      </c>
      <c r="S4" s="77">
        <v>72.640762069535228</v>
      </c>
      <c r="T4" s="77">
        <v>73.807700013678215</v>
      </c>
      <c r="U4" s="77">
        <v>75.331967147342752</v>
      </c>
      <c r="V4" s="77">
        <v>77.066736877735124</v>
      </c>
      <c r="W4" s="77">
        <v>78.95602798275192</v>
      </c>
      <c r="X4" s="77">
        <v>80.861759346177678</v>
      </c>
      <c r="Y4" s="77">
        <v>82.740496815319688</v>
      </c>
      <c r="Z4" s="77">
        <v>84.552413660625007</v>
      </c>
      <c r="AA4" s="77">
        <v>86.267166113712548</v>
      </c>
      <c r="AB4" s="77">
        <v>87.83898418559086</v>
      </c>
      <c r="AC4" s="77">
        <v>89.198932825625022</v>
      </c>
      <c r="AD4" s="77">
        <v>90.244412761085712</v>
      </c>
      <c r="AE4" s="77">
        <v>90.895352294540274</v>
      </c>
      <c r="AF4" s="77">
        <v>91.089225781468073</v>
      </c>
      <c r="AG4" s="77">
        <v>90.708390484727033</v>
      </c>
      <c r="AH4" s="77">
        <v>89.651371789068293</v>
      </c>
      <c r="AI4" s="77">
        <v>87.83245320049582</v>
      </c>
      <c r="AJ4" s="77">
        <v>84.966805967533347</v>
      </c>
      <c r="AK4" s="77">
        <v>80.592420966456302</v>
      </c>
      <c r="AL4" s="77">
        <v>73.818307453852981</v>
      </c>
      <c r="AM4" s="74"/>
      <c r="AN4" s="74"/>
      <c r="AO4" s="74"/>
      <c r="AP4" s="74"/>
      <c r="AQ4" s="74"/>
    </row>
    <row r="5" spans="1:44" x14ac:dyDescent="0.25">
      <c r="A5" s="72" t="s">
        <v>102</v>
      </c>
      <c r="B5" s="77">
        <v>87.142760999999993</v>
      </c>
      <c r="C5" s="77">
        <v>89.037847999999997</v>
      </c>
      <c r="D5" s="77">
        <v>92.049828000000005</v>
      </c>
      <c r="E5" s="77">
        <v>94.722976000000003</v>
      </c>
      <c r="F5" s="77">
        <v>96.540384000000003</v>
      </c>
      <c r="G5" s="77">
        <v>98.523608999999993</v>
      </c>
      <c r="H5" s="77">
        <v>102.104439</v>
      </c>
      <c r="I5" s="77">
        <v>106.56843000000001</v>
      </c>
      <c r="J5" s="77">
        <v>112.028921</v>
      </c>
      <c r="K5" s="77">
        <v>116.96391800000001</v>
      </c>
      <c r="L5" s="77">
        <v>118.098107</v>
      </c>
      <c r="M5" s="77">
        <v>119.593216</v>
      </c>
      <c r="N5" s="77">
        <v>122.34972999999999</v>
      </c>
      <c r="O5" s="77">
        <v>123.065786</v>
      </c>
      <c r="P5" s="77">
        <v>123.11379399315027</v>
      </c>
      <c r="Q5" s="77">
        <v>123.97824949558502</v>
      </c>
      <c r="R5" s="77">
        <v>125.67093627218168</v>
      </c>
      <c r="S5" s="77">
        <v>128.22011992481822</v>
      </c>
      <c r="T5" s="77">
        <v>131.67130409498185</v>
      </c>
      <c r="U5" s="77">
        <v>136.08855853143024</v>
      </c>
      <c r="V5" s="77">
        <v>140.46524448369735</v>
      </c>
      <c r="W5" s="77">
        <v>144.76997284315473</v>
      </c>
      <c r="X5" s="77">
        <v>148.99222829053284</v>
      </c>
      <c r="Y5" s="77">
        <v>153.18761840127874</v>
      </c>
      <c r="Z5" s="77">
        <v>157.39274602632403</v>
      </c>
      <c r="AA5" s="77">
        <v>161.63246382848939</v>
      </c>
      <c r="AB5" s="77">
        <v>165.90556435285799</v>
      </c>
      <c r="AC5" s="77">
        <v>170.15252211403188</v>
      </c>
      <c r="AD5" s="77">
        <v>174.2523355034408</v>
      </c>
      <c r="AE5" s="77">
        <v>178.14347692714153</v>
      </c>
      <c r="AF5" s="77">
        <v>181.83366839004526</v>
      </c>
      <c r="AG5" s="77">
        <v>185.25344577794692</v>
      </c>
      <c r="AH5" s="77">
        <v>188.43970243867582</v>
      </c>
      <c r="AI5" s="77">
        <v>191.59597456016789</v>
      </c>
      <c r="AJ5" s="77">
        <v>194.71937628773716</v>
      </c>
      <c r="AK5" s="77">
        <v>197.80284176563791</v>
      </c>
      <c r="AL5" s="77">
        <v>200.81610680720831</v>
      </c>
      <c r="AM5" s="74"/>
      <c r="AN5" s="74"/>
      <c r="AO5" s="74"/>
      <c r="AP5" s="74"/>
      <c r="AQ5" s="74"/>
    </row>
    <row r="6" spans="1:44" s="72" customFormat="1" ht="15" customHeight="1" thickBot="1" x14ac:dyDescent="0.25">
      <c r="A6" s="78" t="s">
        <v>103</v>
      </c>
      <c r="B6" s="79">
        <v>87.142760999999993</v>
      </c>
      <c r="C6" s="79">
        <v>89.037847999999997</v>
      </c>
      <c r="D6" s="79">
        <v>92.049828000000005</v>
      </c>
      <c r="E6" s="79">
        <v>94.722976000000003</v>
      </c>
      <c r="F6" s="79">
        <v>96.540384000000003</v>
      </c>
      <c r="G6" s="79">
        <v>98.523608999999993</v>
      </c>
      <c r="H6" s="79">
        <v>102.104439</v>
      </c>
      <c r="I6" s="79">
        <v>106.56843000000001</v>
      </c>
      <c r="J6" s="79">
        <v>112.028921</v>
      </c>
      <c r="K6" s="79">
        <v>116.96391800000001</v>
      </c>
      <c r="L6" s="79">
        <v>118.098107</v>
      </c>
      <c r="M6" s="79">
        <v>119.593216</v>
      </c>
      <c r="N6" s="79">
        <v>122.34972999999999</v>
      </c>
      <c r="O6" s="79">
        <v>123.065786</v>
      </c>
      <c r="P6" s="79">
        <v>123.11379399315027</v>
      </c>
      <c r="Q6" s="79">
        <v>123.97824949558502</v>
      </c>
      <c r="R6" s="79">
        <v>126.01397487984678</v>
      </c>
      <c r="S6" s="79">
        <v>124.57079200445403</v>
      </c>
      <c r="T6" s="79">
        <v>123.05089562097064</v>
      </c>
      <c r="U6" s="79">
        <v>123.20950974650381</v>
      </c>
      <c r="V6" s="79">
        <v>124.21661600695792</v>
      </c>
      <c r="W6" s="79">
        <v>125.81004918510673</v>
      </c>
      <c r="X6" s="79">
        <v>127.63648297139699</v>
      </c>
      <c r="Y6" s="79">
        <v>129.40212326079353</v>
      </c>
      <c r="Z6" s="79">
        <v>130.87254962934225</v>
      </c>
      <c r="AA6" s="79">
        <v>131.88454868198178</v>
      </c>
      <c r="AB6" s="79">
        <v>132.259161556295</v>
      </c>
      <c r="AC6" s="79">
        <v>131.82061760399711</v>
      </c>
      <c r="AD6" s="79">
        <v>130.35829983458996</v>
      </c>
      <c r="AE6" s="79">
        <v>127.69284368243794</v>
      </c>
      <c r="AF6" s="79">
        <v>123.65585906741495</v>
      </c>
      <c r="AG6" s="79">
        <v>118.0188483145177</v>
      </c>
      <c r="AH6" s="79">
        <v>110.57111338222182</v>
      </c>
      <c r="AI6" s="79">
        <v>101.11282754238846</v>
      </c>
      <c r="AJ6" s="79">
        <v>89.24992706960083</v>
      </c>
      <c r="AK6" s="79">
        <v>74.535044316770239</v>
      </c>
      <c r="AL6" s="79">
        <v>56.395368977177959</v>
      </c>
    </row>
    <row r="7" spans="1:44" x14ac:dyDescent="0.25">
      <c r="A7" s="80" t="s">
        <v>95</v>
      </c>
      <c r="B7" s="83"/>
      <c r="C7" s="83"/>
      <c r="AR7" s="82"/>
    </row>
    <row r="8" spans="1:44" x14ac:dyDescent="0.25">
      <c r="A8" s="84"/>
      <c r="B8" s="83"/>
    </row>
    <row r="9" spans="1:44" x14ac:dyDescent="0.25">
      <c r="A9" s="84"/>
      <c r="B9" s="83"/>
    </row>
    <row r="10" spans="1:44" x14ac:dyDescent="0.25">
      <c r="A10" s="84"/>
      <c r="B10" s="83"/>
    </row>
    <row r="11" spans="1:44" x14ac:dyDescent="0.25">
      <c r="A11" s="84"/>
      <c r="B11" s="83"/>
    </row>
    <row r="12" spans="1:44" x14ac:dyDescent="0.25">
      <c r="A12" s="84"/>
      <c r="B12" s="83"/>
    </row>
    <row r="13" spans="1:44" x14ac:dyDescent="0.25">
      <c r="A13" s="84"/>
      <c r="B13" s="83"/>
    </row>
    <row r="14" spans="1:44" x14ac:dyDescent="0.25">
      <c r="A14" s="84"/>
      <c r="B14" s="83"/>
    </row>
    <row r="15" spans="1:44" x14ac:dyDescent="0.25">
      <c r="A15" s="84"/>
      <c r="B15" s="83"/>
    </row>
    <row r="16" spans="1:44" x14ac:dyDescent="0.25">
      <c r="A16" s="84"/>
      <c r="B16" s="83"/>
    </row>
    <row r="17" spans="1:2" x14ac:dyDescent="0.25">
      <c r="A17" s="84"/>
      <c r="B17" s="83"/>
    </row>
    <row r="18" spans="1:2" x14ac:dyDescent="0.25">
      <c r="A18" s="84"/>
      <c r="B18" s="83"/>
    </row>
    <row r="19" spans="1:2" x14ac:dyDescent="0.25">
      <c r="A19" s="84"/>
      <c r="B19" s="83"/>
    </row>
    <row r="20" spans="1:2" x14ac:dyDescent="0.25">
      <c r="A20" s="84"/>
      <c r="B20" s="83"/>
    </row>
    <row r="21" spans="1:2" x14ac:dyDescent="0.25">
      <c r="A21" s="84"/>
      <c r="B21" s="83"/>
    </row>
    <row r="22" spans="1:2" x14ac:dyDescent="0.25">
      <c r="A22" s="84"/>
      <c r="B22" s="83"/>
    </row>
    <row r="23" spans="1:2" x14ac:dyDescent="0.25">
      <c r="A23" s="84"/>
      <c r="B23" s="83"/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showGridLines="0" workbookViewId="0"/>
  </sheetViews>
  <sheetFormatPr defaultRowHeight="12.75" x14ac:dyDescent="0.2"/>
  <cols>
    <col min="1" max="1" width="34" style="89" bestFit="1" customWidth="1"/>
    <col min="2" max="3" width="9.140625" style="73" customWidth="1"/>
    <col min="4" max="16384" width="9.140625" style="73"/>
  </cols>
  <sheetData>
    <row r="1" spans="1:67" x14ac:dyDescent="0.2">
      <c r="A1" s="71" t="s">
        <v>104</v>
      </c>
      <c r="B1" s="72"/>
      <c r="C1" s="72"/>
    </row>
    <row r="2" spans="1:67" s="72" customFormat="1" ht="15" customHeight="1" x14ac:dyDescent="0.2">
      <c r="A2" s="75"/>
      <c r="B2" s="76">
        <v>1998</v>
      </c>
      <c r="C2" s="76">
        <v>1999</v>
      </c>
      <c r="D2" s="76">
        <v>2000</v>
      </c>
      <c r="E2" s="76">
        <v>2001</v>
      </c>
      <c r="F2" s="76">
        <v>2002</v>
      </c>
      <c r="G2" s="76">
        <v>2003</v>
      </c>
      <c r="H2" s="76">
        <v>2004</v>
      </c>
      <c r="I2" s="76">
        <v>2005</v>
      </c>
      <c r="J2" s="76">
        <v>2006</v>
      </c>
      <c r="K2" s="76">
        <v>2007</v>
      </c>
      <c r="L2" s="76">
        <v>2008</v>
      </c>
      <c r="M2" s="76">
        <v>2009</v>
      </c>
      <c r="N2" s="76">
        <v>2010</v>
      </c>
      <c r="O2" s="76">
        <v>2011</v>
      </c>
      <c r="P2" s="76">
        <v>2012</v>
      </c>
      <c r="Q2" s="76">
        <v>2013</v>
      </c>
      <c r="R2" s="76">
        <v>2014</v>
      </c>
      <c r="S2" s="76">
        <v>2015</v>
      </c>
      <c r="T2" s="76">
        <v>2016</v>
      </c>
      <c r="U2" s="76">
        <v>2017</v>
      </c>
      <c r="V2" s="76">
        <v>2018</v>
      </c>
      <c r="W2" s="76">
        <v>2019</v>
      </c>
      <c r="X2" s="76">
        <v>2020</v>
      </c>
      <c r="Y2" s="76">
        <v>2021</v>
      </c>
      <c r="Z2" s="76">
        <v>2022</v>
      </c>
      <c r="AA2" s="76">
        <v>2023</v>
      </c>
      <c r="AB2" s="76">
        <v>2024</v>
      </c>
      <c r="AC2" s="76">
        <v>2025</v>
      </c>
      <c r="AD2" s="76">
        <v>2026</v>
      </c>
      <c r="AE2" s="76">
        <v>2027</v>
      </c>
      <c r="AF2" s="76">
        <v>2028</v>
      </c>
      <c r="AG2" s="76">
        <v>2029</v>
      </c>
      <c r="AH2" s="76">
        <v>2030</v>
      </c>
      <c r="AI2" s="76">
        <v>2031</v>
      </c>
      <c r="AJ2" s="76">
        <v>2032</v>
      </c>
      <c r="AK2" s="76">
        <v>2033</v>
      </c>
      <c r="AL2" s="76">
        <v>2034</v>
      </c>
      <c r="AM2" s="76">
        <v>2035</v>
      </c>
      <c r="AN2" s="76">
        <v>2036</v>
      </c>
      <c r="AO2" s="76">
        <v>2037</v>
      </c>
      <c r="AP2" s="76">
        <v>2038</v>
      </c>
      <c r="AQ2" s="76">
        <v>2039</v>
      </c>
      <c r="AR2" s="76">
        <v>2040</v>
      </c>
      <c r="AS2" s="76">
        <v>2041</v>
      </c>
      <c r="AT2" s="76">
        <v>2042</v>
      </c>
      <c r="AU2" s="76">
        <v>2043</v>
      </c>
      <c r="AV2" s="76">
        <v>2044</v>
      </c>
      <c r="AW2" s="76">
        <v>2045</v>
      </c>
      <c r="AX2" s="76">
        <v>2046</v>
      </c>
      <c r="AY2" s="76">
        <v>2047</v>
      </c>
      <c r="AZ2" s="76">
        <v>2048</v>
      </c>
      <c r="BA2" s="76">
        <v>2049</v>
      </c>
      <c r="BB2" s="76">
        <v>2050</v>
      </c>
      <c r="BC2" s="76">
        <v>2051</v>
      </c>
      <c r="BD2" s="76">
        <v>2052</v>
      </c>
      <c r="BE2" s="76">
        <v>2053</v>
      </c>
      <c r="BF2" s="76">
        <v>2054</v>
      </c>
      <c r="BG2" s="76">
        <v>2055</v>
      </c>
      <c r="BH2" s="76">
        <v>2056</v>
      </c>
      <c r="BI2" s="76">
        <v>2057</v>
      </c>
      <c r="BJ2" s="76">
        <v>2058</v>
      </c>
      <c r="BK2" s="76">
        <v>2059</v>
      </c>
      <c r="BL2" s="76">
        <v>2060</v>
      </c>
      <c r="BM2" s="76">
        <v>2061</v>
      </c>
      <c r="BN2" s="76">
        <v>2062</v>
      </c>
      <c r="BO2" s="76">
        <v>2063</v>
      </c>
    </row>
    <row r="3" spans="1:67" s="590" customFormat="1" ht="15" x14ac:dyDescent="0.25">
      <c r="A3" s="86" t="s">
        <v>97</v>
      </c>
      <c r="B3" s="589">
        <v>34.497668029351836</v>
      </c>
      <c r="C3" s="589">
        <v>47.81417824691912</v>
      </c>
      <c r="D3" s="589">
        <v>50.298817320098202</v>
      </c>
      <c r="E3" s="589">
        <v>48.859008258359779</v>
      </c>
      <c r="F3" s="589">
        <v>43.413850274504632</v>
      </c>
      <c r="G3" s="589">
        <v>42.365534224150004</v>
      </c>
      <c r="H3" s="589">
        <v>41.46547704835212</v>
      </c>
      <c r="I3" s="589">
        <v>34.150593143268352</v>
      </c>
      <c r="J3" s="589">
        <v>30.543091769925834</v>
      </c>
      <c r="K3" s="589">
        <v>29.614832706951294</v>
      </c>
      <c r="L3" s="589">
        <v>27.861969177529872</v>
      </c>
      <c r="M3" s="589">
        <v>35.562558658708106</v>
      </c>
      <c r="N3" s="589">
        <v>40.970562857015388</v>
      </c>
      <c r="O3" s="589">
        <v>43.365890500186339</v>
      </c>
      <c r="P3" s="589">
        <v>52.659364869905289</v>
      </c>
      <c r="Q3" s="589">
        <v>55.405934506740707</v>
      </c>
      <c r="R3" s="589">
        <v>56.640592339582838</v>
      </c>
      <c r="S3" s="589">
        <v>57.827526450005188</v>
      </c>
      <c r="T3" s="589">
        <v>58.421275289808797</v>
      </c>
      <c r="U3" s="589">
        <v>58.977007188279615</v>
      </c>
      <c r="V3" s="589">
        <v>59.746823879845643</v>
      </c>
      <c r="W3" s="589">
        <v>60.750688219035808</v>
      </c>
      <c r="X3" s="589">
        <v>61.908642743581055</v>
      </c>
      <c r="Y3" s="589">
        <v>63.245141567028661</v>
      </c>
      <c r="Z3" s="589">
        <v>64.699516822991598</v>
      </c>
      <c r="AA3" s="589">
        <v>66.269032526824773</v>
      </c>
      <c r="AB3" s="589">
        <v>67.966155704186221</v>
      </c>
      <c r="AC3" s="589">
        <v>69.881326498419241</v>
      </c>
      <c r="AD3" s="589">
        <v>71.962251608280894</v>
      </c>
      <c r="AE3" s="589">
        <v>74.263910253227166</v>
      </c>
      <c r="AF3" s="589">
        <v>76.784444044121486</v>
      </c>
      <c r="AG3" s="589">
        <v>79.414462171553694</v>
      </c>
      <c r="AH3" s="589">
        <v>82.188846062950191</v>
      </c>
      <c r="AI3" s="589">
        <v>85.130901989832367</v>
      </c>
      <c r="AJ3" s="589">
        <v>88.181455845355387</v>
      </c>
      <c r="AK3" s="589">
        <v>91.294458029136322</v>
      </c>
      <c r="AL3" s="589">
        <v>94.478397718542212</v>
      </c>
      <c r="AM3" s="589">
        <v>97.760251202780097</v>
      </c>
      <c r="AN3" s="589">
        <v>101.22896587096358</v>
      </c>
      <c r="AO3" s="589">
        <v>104.73767677480777</v>
      </c>
      <c r="AP3" s="589">
        <v>108.38237027744344</v>
      </c>
      <c r="AQ3" s="589">
        <v>112.15265071751116</v>
      </c>
      <c r="AR3" s="589">
        <v>116.08416487578594</v>
      </c>
      <c r="AS3" s="589">
        <v>120.16849444870326</v>
      </c>
      <c r="AT3" s="589">
        <v>124.46450420562252</v>
      </c>
      <c r="AU3" s="589">
        <v>129.00189419903131</v>
      </c>
      <c r="AV3" s="589">
        <v>133.75842954391558</v>
      </c>
      <c r="AW3" s="589">
        <v>138.64869949342844</v>
      </c>
      <c r="AX3" s="589">
        <v>143.71449030290944</v>
      </c>
      <c r="AY3" s="589">
        <v>149.07863442021113</v>
      </c>
      <c r="AZ3" s="589">
        <v>154.69147502579642</v>
      </c>
      <c r="BA3" s="589">
        <v>160.54250736531995</v>
      </c>
      <c r="BB3" s="589">
        <v>166.67516515212236</v>
      </c>
      <c r="BC3" s="589">
        <v>173.11003909688475</v>
      </c>
      <c r="BD3" s="589">
        <v>179.81798717108052</v>
      </c>
      <c r="BE3" s="589">
        <v>186.71891851627936</v>
      </c>
      <c r="BF3" s="589">
        <v>193.89563852745587</v>
      </c>
      <c r="BG3" s="589">
        <v>201.36803835812356</v>
      </c>
      <c r="BH3" s="589">
        <v>209.14187253244268</v>
      </c>
      <c r="BI3" s="589">
        <v>217.12337916995676</v>
      </c>
      <c r="BJ3" s="589">
        <v>225.35591852995128</v>
      </c>
      <c r="BK3" s="589">
        <v>233.80695088580211</v>
      </c>
      <c r="BL3" s="589">
        <v>242.45965915970217</v>
      </c>
      <c r="BM3" s="589">
        <v>251.23938507235715</v>
      </c>
      <c r="BN3" s="589">
        <v>260.12581754158185</v>
      </c>
      <c r="BO3" s="589">
        <v>269.14612507066124</v>
      </c>
    </row>
    <row r="4" spans="1:67" s="590" customFormat="1" ht="15" x14ac:dyDescent="0.25">
      <c r="A4" s="86" t="s">
        <v>105</v>
      </c>
      <c r="B4" s="589">
        <v>34.497668029351836</v>
      </c>
      <c r="C4" s="589">
        <v>47.81417824691912</v>
      </c>
      <c r="D4" s="589">
        <v>50.298817320098202</v>
      </c>
      <c r="E4" s="589">
        <v>48.859008258359779</v>
      </c>
      <c r="F4" s="589">
        <v>43.413850274504632</v>
      </c>
      <c r="G4" s="589">
        <v>42.365534224150004</v>
      </c>
      <c r="H4" s="589">
        <v>41.46547704835212</v>
      </c>
      <c r="I4" s="589">
        <v>34.150593143268352</v>
      </c>
      <c r="J4" s="589">
        <v>30.543091769925834</v>
      </c>
      <c r="K4" s="589">
        <v>29.614832706951294</v>
      </c>
      <c r="L4" s="589">
        <v>27.861969177529872</v>
      </c>
      <c r="M4" s="589">
        <v>35.562558658708106</v>
      </c>
      <c r="N4" s="589">
        <v>40.970562857015388</v>
      </c>
      <c r="O4" s="589">
        <v>43.365890500186339</v>
      </c>
      <c r="P4" s="589">
        <v>52.659364869905289</v>
      </c>
      <c r="Q4" s="589">
        <v>55.405934506740707</v>
      </c>
      <c r="R4" s="589">
        <v>56.701633458662904</v>
      </c>
      <c r="S4" s="589">
        <v>57.999321319280305</v>
      </c>
      <c r="T4" s="589">
        <v>58.889282385599827</v>
      </c>
      <c r="U4" s="589">
        <v>59.832491431941357</v>
      </c>
      <c r="V4" s="589">
        <v>61.089583632744137</v>
      </c>
      <c r="W4" s="589">
        <v>62.522370101399481</v>
      </c>
      <c r="X4" s="589">
        <v>64.199741459576444</v>
      </c>
      <c r="Y4" s="589">
        <v>66.163732479944258</v>
      </c>
      <c r="Z4" s="589">
        <v>68.371510319686124</v>
      </c>
      <c r="AA4" s="589">
        <v>70.825733046240529</v>
      </c>
      <c r="AB4" s="589">
        <v>73.686014866379139</v>
      </c>
      <c r="AC4" s="589">
        <v>76.873034402723434</v>
      </c>
      <c r="AD4" s="589">
        <v>80.444898626875599</v>
      </c>
      <c r="AE4" s="589">
        <v>84.479326109132984</v>
      </c>
      <c r="AF4" s="589">
        <v>89.069779053881035</v>
      </c>
      <c r="AG4" s="589">
        <v>94.200806636937457</v>
      </c>
      <c r="AH4" s="589">
        <v>100.02972027069895</v>
      </c>
      <c r="AI4" s="589">
        <v>106.72919231719339</v>
      </c>
      <c r="AJ4" s="589">
        <v>114.40961479488993</v>
      </c>
      <c r="AK4" s="589">
        <v>123.28512441874358</v>
      </c>
      <c r="AL4" s="589">
        <v>133.82379755691622</v>
      </c>
      <c r="AM4" s="589">
        <v>146.63354152764742</v>
      </c>
      <c r="AN4" s="589">
        <v>162.58358581046386</v>
      </c>
      <c r="AO4" s="589">
        <v>182.90065919090517</v>
      </c>
      <c r="AP4" s="589">
        <v>209.85148736470487</v>
      </c>
      <c r="AQ4" s="589">
        <v>247.44004629050713</v>
      </c>
      <c r="AR4" s="589">
        <v>303.69828138699376</v>
      </c>
      <c r="AS4" s="589">
        <v>397.31777785155862</v>
      </c>
      <c r="AT4" s="589">
        <v>582.37516457994832</v>
      </c>
      <c r="AU4" s="589">
        <v>1085.1242647519919</v>
      </c>
      <c r="AV4" s="589">
        <v>3863.7787277551815</v>
      </c>
      <c r="AW4" s="589">
        <v>121627.13209622746</v>
      </c>
      <c r="AX4" s="589"/>
      <c r="AY4" s="589"/>
      <c r="AZ4" s="589"/>
      <c r="BA4" s="589"/>
      <c r="BB4" s="589"/>
      <c r="BC4" s="589"/>
      <c r="BD4" s="589"/>
      <c r="BE4" s="589"/>
      <c r="BF4" s="589"/>
      <c r="BG4" s="589"/>
      <c r="BH4" s="589"/>
      <c r="BI4" s="589"/>
      <c r="BJ4" s="589"/>
      <c r="BK4" s="589"/>
      <c r="BL4" s="589"/>
      <c r="BM4" s="589"/>
      <c r="BN4" s="589"/>
      <c r="BO4" s="589"/>
    </row>
    <row r="5" spans="1:67" s="86" customFormat="1" ht="15" customHeight="1" thickBot="1" x14ac:dyDescent="0.25">
      <c r="A5" s="591" t="s">
        <v>106</v>
      </c>
      <c r="B5" s="592">
        <v>34.497668029351836</v>
      </c>
      <c r="C5" s="592">
        <v>47.81417824691912</v>
      </c>
      <c r="D5" s="592">
        <v>50.298817320098202</v>
      </c>
      <c r="E5" s="592">
        <v>48.859008258359779</v>
      </c>
      <c r="F5" s="592">
        <v>43.413850274504632</v>
      </c>
      <c r="G5" s="592">
        <v>42.365534224150004</v>
      </c>
      <c r="H5" s="592">
        <v>41.46547704835212</v>
      </c>
      <c r="I5" s="592">
        <v>34.150593143268352</v>
      </c>
      <c r="J5" s="592">
        <v>30.543091769925834</v>
      </c>
      <c r="K5" s="592">
        <v>29.614832706951294</v>
      </c>
      <c r="L5" s="592">
        <v>27.861969177529872</v>
      </c>
      <c r="M5" s="592">
        <v>35.562558658708106</v>
      </c>
      <c r="N5" s="592">
        <v>40.970562857015388</v>
      </c>
      <c r="O5" s="592">
        <v>43.365890500186339</v>
      </c>
      <c r="P5" s="592">
        <v>52.659364869905289</v>
      </c>
      <c r="Q5" s="592">
        <v>55.405934506740699</v>
      </c>
      <c r="R5" s="592">
        <v>56.701633458662904</v>
      </c>
      <c r="S5" s="592">
        <v>58.001043825930331</v>
      </c>
      <c r="T5" s="592">
        <v>58.874080380687943</v>
      </c>
      <c r="U5" s="592">
        <v>59.77313638232885</v>
      </c>
      <c r="V5" s="592">
        <v>61.64437025128553</v>
      </c>
      <c r="W5" s="592">
        <v>63.533012171648018</v>
      </c>
      <c r="X5" s="592">
        <v>65.550592286299647</v>
      </c>
      <c r="Y5" s="592">
        <v>67.807968027467808</v>
      </c>
      <c r="Z5" s="592">
        <v>70.332203620206215</v>
      </c>
      <c r="AA5" s="592">
        <v>73.183461601628579</v>
      </c>
      <c r="AB5" s="592">
        <v>76.579341655418048</v>
      </c>
      <c r="AC5" s="592">
        <v>80.497609027322</v>
      </c>
      <c r="AD5" s="592">
        <v>85.060857635814841</v>
      </c>
      <c r="AE5" s="592">
        <v>90.432932490778001</v>
      </c>
      <c r="AF5" s="592">
        <v>96.836816707536883</v>
      </c>
      <c r="AG5" s="592">
        <v>104.45801686517918</v>
      </c>
      <c r="AH5" s="592">
        <v>113.76121993654222</v>
      </c>
      <c r="AI5" s="592">
        <v>125.42372403109326</v>
      </c>
      <c r="AJ5" s="592">
        <v>140.41969731878575</v>
      </c>
      <c r="AK5" s="592">
        <v>160.59303335441186</v>
      </c>
      <c r="AL5" s="592">
        <v>189.9074080441471</v>
      </c>
      <c r="AM5" s="592">
        <v>237.38115375923402</v>
      </c>
      <c r="AN5" s="592">
        <v>331.28374590335352</v>
      </c>
      <c r="AO5" s="592">
        <v>665.47091718415857</v>
      </c>
      <c r="AP5" s="592"/>
      <c r="AQ5" s="592"/>
      <c r="AR5" s="592"/>
      <c r="AS5" s="592"/>
      <c r="AT5" s="592"/>
      <c r="AU5" s="592"/>
      <c r="AV5" s="592"/>
      <c r="AW5" s="592"/>
      <c r="AX5" s="592"/>
      <c r="AY5" s="592"/>
      <c r="AZ5" s="592"/>
      <c r="BA5" s="592"/>
      <c r="BB5" s="592"/>
      <c r="BC5" s="592"/>
      <c r="BD5" s="592"/>
      <c r="BE5" s="592"/>
      <c r="BF5" s="592"/>
      <c r="BG5" s="592"/>
      <c r="BH5" s="592"/>
      <c r="BI5" s="592"/>
      <c r="BJ5" s="592"/>
      <c r="BK5" s="592"/>
      <c r="BL5" s="592"/>
      <c r="BM5" s="592"/>
      <c r="BN5" s="592"/>
      <c r="BO5" s="592"/>
    </row>
    <row r="6" spans="1:67" s="74" customFormat="1" ht="15" x14ac:dyDescent="0.25">
      <c r="A6" s="80" t="s">
        <v>10</v>
      </c>
      <c r="B6" s="83"/>
      <c r="C6" s="83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67" x14ac:dyDescent="0.2">
      <c r="A7" s="87"/>
      <c r="B7" s="88"/>
      <c r="C7" s="88"/>
    </row>
    <row r="8" spans="1:67" x14ac:dyDescent="0.2">
      <c r="A8" s="87"/>
      <c r="B8" s="88"/>
      <c r="C8" s="88"/>
    </row>
    <row r="9" spans="1:67" x14ac:dyDescent="0.2">
      <c r="A9" s="87"/>
      <c r="B9" s="88"/>
      <c r="C9" s="88"/>
    </row>
    <row r="10" spans="1:67" x14ac:dyDescent="0.2">
      <c r="A10" s="87"/>
      <c r="B10" s="88"/>
      <c r="C10" s="88"/>
    </row>
    <row r="11" spans="1:67" x14ac:dyDescent="0.2">
      <c r="A11" s="87"/>
      <c r="B11" s="88"/>
      <c r="C11" s="88"/>
    </row>
    <row r="12" spans="1:67" x14ac:dyDescent="0.2">
      <c r="A12" s="87"/>
      <c r="B12" s="88"/>
      <c r="C12" s="88"/>
    </row>
    <row r="13" spans="1:67" x14ac:dyDescent="0.2">
      <c r="A13" s="87"/>
      <c r="B13" s="88"/>
      <c r="C13" s="88"/>
    </row>
    <row r="14" spans="1:67" x14ac:dyDescent="0.2">
      <c r="A14" s="87"/>
      <c r="B14" s="88"/>
      <c r="C14" s="88"/>
    </row>
    <row r="15" spans="1:67" x14ac:dyDescent="0.2">
      <c r="A15" s="87"/>
      <c r="B15" s="88"/>
      <c r="C15" s="88"/>
    </row>
    <row r="16" spans="1:67" x14ac:dyDescent="0.2">
      <c r="A16" s="87"/>
      <c r="B16" s="88"/>
      <c r="C16" s="88"/>
    </row>
    <row r="17" spans="1:3" x14ac:dyDescent="0.2">
      <c r="A17" s="87"/>
      <c r="B17" s="88"/>
      <c r="C17" s="88"/>
    </row>
    <row r="18" spans="1:3" x14ac:dyDescent="0.2">
      <c r="A18" s="87"/>
      <c r="B18" s="88"/>
      <c r="C18" s="88"/>
    </row>
    <row r="19" spans="1:3" x14ac:dyDescent="0.2">
      <c r="A19" s="87"/>
      <c r="B19" s="88"/>
      <c r="C19" s="88"/>
    </row>
    <row r="20" spans="1:3" x14ac:dyDescent="0.2">
      <c r="A20" s="87"/>
      <c r="B20" s="88"/>
      <c r="C20" s="88"/>
    </row>
    <row r="21" spans="1:3" x14ac:dyDescent="0.2">
      <c r="A21" s="87"/>
      <c r="B21" s="88"/>
      <c r="C21" s="88"/>
    </row>
    <row r="22" spans="1:3" x14ac:dyDescent="0.2">
      <c r="A22" s="87"/>
      <c r="B22" s="88"/>
      <c r="C22" s="88"/>
    </row>
    <row r="23" spans="1:3" x14ac:dyDescent="0.2">
      <c r="A23" s="87"/>
      <c r="B23" s="88"/>
      <c r="C23" s="88"/>
    </row>
    <row r="24" spans="1:3" x14ac:dyDescent="0.2">
      <c r="A24" s="87"/>
      <c r="B24" s="88"/>
      <c r="C24" s="88"/>
    </row>
    <row r="25" spans="1:3" x14ac:dyDescent="0.2">
      <c r="A25" s="87"/>
      <c r="B25" s="88"/>
      <c r="C25" s="88"/>
    </row>
    <row r="26" spans="1:3" x14ac:dyDescent="0.2">
      <c r="A26" s="87"/>
      <c r="B26" s="88"/>
      <c r="C26" s="88"/>
    </row>
    <row r="27" spans="1:3" x14ac:dyDescent="0.2">
      <c r="A27" s="87"/>
      <c r="B27" s="88"/>
      <c r="C27" s="88"/>
    </row>
    <row r="28" spans="1:3" x14ac:dyDescent="0.2">
      <c r="A28" s="87"/>
      <c r="B28" s="88"/>
      <c r="C28" s="88"/>
    </row>
    <row r="29" spans="1:3" x14ac:dyDescent="0.2">
      <c r="A29" s="87"/>
      <c r="B29" s="88"/>
      <c r="C29" s="88"/>
    </row>
    <row r="30" spans="1:3" x14ac:dyDescent="0.2">
      <c r="A30" s="87"/>
      <c r="B30" s="88"/>
      <c r="C30" s="88"/>
    </row>
    <row r="31" spans="1:3" x14ac:dyDescent="0.2">
      <c r="A31" s="87"/>
      <c r="B31" s="88"/>
      <c r="C31" s="88"/>
    </row>
    <row r="32" spans="1:3" x14ac:dyDescent="0.2">
      <c r="A32" s="87"/>
      <c r="B32" s="88"/>
      <c r="C32" s="88"/>
    </row>
    <row r="33" spans="1:3" x14ac:dyDescent="0.2">
      <c r="A33" s="87"/>
      <c r="B33" s="88"/>
      <c r="C33" s="88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2"/>
  <sheetViews>
    <sheetView showGridLines="0" workbookViewId="0"/>
  </sheetViews>
  <sheetFormatPr defaultRowHeight="12.75" x14ac:dyDescent="0.2"/>
  <cols>
    <col min="1" max="1" width="41.7109375" style="89" bestFit="1" customWidth="1"/>
    <col min="2" max="3" width="9.140625" style="73" customWidth="1"/>
    <col min="4" max="16384" width="9.140625" style="73"/>
  </cols>
  <sheetData>
    <row r="1" spans="1:67" x14ac:dyDescent="0.2">
      <c r="A1" s="71" t="s">
        <v>107</v>
      </c>
      <c r="B1" s="72"/>
      <c r="C1" s="72"/>
    </row>
    <row r="2" spans="1:67" s="72" customFormat="1" ht="15" customHeight="1" x14ac:dyDescent="0.2">
      <c r="A2" s="75"/>
      <c r="B2" s="76">
        <v>1998</v>
      </c>
      <c r="C2" s="76">
        <v>1999</v>
      </c>
      <c r="D2" s="76">
        <v>2000</v>
      </c>
      <c r="E2" s="76">
        <v>2001</v>
      </c>
      <c r="F2" s="76">
        <v>2002</v>
      </c>
      <c r="G2" s="76">
        <v>2003</v>
      </c>
      <c r="H2" s="76">
        <v>2004</v>
      </c>
      <c r="I2" s="76">
        <v>2005</v>
      </c>
      <c r="J2" s="76">
        <v>2006</v>
      </c>
      <c r="K2" s="76">
        <v>2007</v>
      </c>
      <c r="L2" s="76">
        <v>2008</v>
      </c>
      <c r="M2" s="76">
        <v>2009</v>
      </c>
      <c r="N2" s="76">
        <v>2010</v>
      </c>
      <c r="O2" s="76">
        <v>2011</v>
      </c>
      <c r="P2" s="76">
        <v>2012</v>
      </c>
      <c r="Q2" s="76">
        <v>2013</v>
      </c>
      <c r="R2" s="76">
        <v>2014</v>
      </c>
      <c r="S2" s="76">
        <v>2015</v>
      </c>
      <c r="T2" s="76">
        <v>2016</v>
      </c>
      <c r="U2" s="76">
        <v>2017</v>
      </c>
      <c r="V2" s="76">
        <v>2018</v>
      </c>
      <c r="W2" s="76">
        <v>2019</v>
      </c>
      <c r="X2" s="76">
        <v>2020</v>
      </c>
      <c r="Y2" s="76">
        <v>2021</v>
      </c>
      <c r="Z2" s="76">
        <v>2022</v>
      </c>
      <c r="AA2" s="76">
        <v>2023</v>
      </c>
      <c r="AB2" s="76">
        <v>2024</v>
      </c>
      <c r="AC2" s="76">
        <v>2025</v>
      </c>
      <c r="AD2" s="76">
        <v>2026</v>
      </c>
      <c r="AE2" s="76">
        <v>2027</v>
      </c>
      <c r="AF2" s="76">
        <v>2028</v>
      </c>
      <c r="AG2" s="76">
        <v>2029</v>
      </c>
      <c r="AH2" s="76">
        <v>2030</v>
      </c>
      <c r="AI2" s="76">
        <v>2031</v>
      </c>
      <c r="AJ2" s="76">
        <v>2032</v>
      </c>
      <c r="AK2" s="76">
        <v>2033</v>
      </c>
      <c r="AL2" s="76">
        <v>2034</v>
      </c>
      <c r="AM2" s="76">
        <v>2035</v>
      </c>
      <c r="AN2" s="76">
        <v>2036</v>
      </c>
      <c r="AO2" s="76">
        <v>2037</v>
      </c>
      <c r="AP2" s="76">
        <v>2038</v>
      </c>
      <c r="AQ2" s="76">
        <v>2039</v>
      </c>
      <c r="AR2" s="76">
        <v>2040</v>
      </c>
      <c r="AS2" s="76">
        <v>2041</v>
      </c>
      <c r="AT2" s="76">
        <v>2042</v>
      </c>
      <c r="AU2" s="76">
        <v>2043</v>
      </c>
      <c r="AV2" s="76">
        <v>2044</v>
      </c>
      <c r="AW2" s="76">
        <v>2045</v>
      </c>
      <c r="AX2" s="76">
        <v>2046</v>
      </c>
      <c r="AY2" s="76">
        <v>2047</v>
      </c>
      <c r="AZ2" s="76">
        <v>2048</v>
      </c>
      <c r="BA2" s="76">
        <v>2049</v>
      </c>
      <c r="BB2" s="76">
        <v>2050</v>
      </c>
      <c r="BC2" s="76">
        <v>2051</v>
      </c>
      <c r="BD2" s="76">
        <v>2052</v>
      </c>
      <c r="BE2" s="76">
        <v>2053</v>
      </c>
      <c r="BF2" s="76">
        <v>2054</v>
      </c>
      <c r="BG2" s="76">
        <v>2055</v>
      </c>
      <c r="BH2" s="76">
        <v>2056</v>
      </c>
      <c r="BI2" s="76">
        <v>2057</v>
      </c>
      <c r="BJ2" s="76">
        <v>2058</v>
      </c>
      <c r="BK2" s="76">
        <v>2059</v>
      </c>
      <c r="BL2" s="76">
        <v>2060</v>
      </c>
      <c r="BM2" s="76">
        <v>2061</v>
      </c>
      <c r="BN2" s="76">
        <v>2062</v>
      </c>
      <c r="BO2" s="76">
        <v>2063</v>
      </c>
    </row>
    <row r="3" spans="1:67" s="74" customFormat="1" ht="15" x14ac:dyDescent="0.25">
      <c r="A3" s="72" t="s">
        <v>108</v>
      </c>
      <c r="B3" s="77">
        <v>-10.85369337199471</v>
      </c>
      <c r="C3" s="77">
        <v>-4.4915938525456713</v>
      </c>
      <c r="D3" s="77">
        <v>-2.5766368397291508</v>
      </c>
      <c r="E3" s="77">
        <v>-8.0846409642780586</v>
      </c>
      <c r="F3" s="77">
        <v>-7.2795024292340678</v>
      </c>
      <c r="G3" s="77">
        <v>-1.9115383055593516</v>
      </c>
      <c r="H3" s="77">
        <v>-2.7797204407589362</v>
      </c>
      <c r="I3" s="77">
        <v>-4.6649725239517474</v>
      </c>
      <c r="J3" s="77">
        <v>-4.0342575675568444</v>
      </c>
      <c r="K3" s="77">
        <v>-1.1043110794626536</v>
      </c>
      <c r="L3" s="77">
        <v>-2.3827165163000106</v>
      </c>
      <c r="M3" s="77">
        <v>-0.48279475943591521</v>
      </c>
      <c r="N3" s="77">
        <v>-0.23407280025681837</v>
      </c>
      <c r="O3" s="77">
        <v>0.54683664664419351</v>
      </c>
      <c r="P3" s="77">
        <v>5.2404637519989148</v>
      </c>
      <c r="Q3" s="77">
        <v>6.3080089786116789</v>
      </c>
      <c r="R3" s="77">
        <v>6.3080089786116789</v>
      </c>
      <c r="S3" s="77">
        <v>6.3080089786116789</v>
      </c>
      <c r="T3" s="77">
        <v>6.3080089786116789</v>
      </c>
      <c r="U3" s="77">
        <v>6.3080089786116789</v>
      </c>
      <c r="V3" s="77">
        <v>6.3080089786116789</v>
      </c>
      <c r="W3" s="77">
        <v>6.3080089786116789</v>
      </c>
      <c r="X3" s="77">
        <v>6.3080089786116789</v>
      </c>
      <c r="Y3" s="77">
        <v>6.3080089786116789</v>
      </c>
      <c r="Z3" s="77">
        <v>6.3080089786116789</v>
      </c>
      <c r="AA3" s="77">
        <v>6.3080089786116789</v>
      </c>
      <c r="AB3" s="77">
        <v>6.3080089786116789</v>
      </c>
      <c r="AC3" s="77">
        <v>6.3080089786116789</v>
      </c>
      <c r="AD3" s="77">
        <v>6.3080089786116789</v>
      </c>
      <c r="AE3" s="77">
        <v>6.3080089786116789</v>
      </c>
      <c r="AF3" s="77">
        <v>6.3080089786116789</v>
      </c>
      <c r="AG3" s="77">
        <v>6.3080089786116789</v>
      </c>
      <c r="AH3" s="77">
        <v>6.3080089786116789</v>
      </c>
      <c r="AI3" s="77">
        <v>6.3080089786116789</v>
      </c>
      <c r="AJ3" s="77">
        <v>6.3080089786116789</v>
      </c>
      <c r="AK3" s="77">
        <v>6.3080089786116789</v>
      </c>
      <c r="AL3" s="77">
        <v>6.3080089786116789</v>
      </c>
      <c r="AM3" s="77">
        <v>6.3080089786116789</v>
      </c>
      <c r="AN3" s="77">
        <v>6.3080089786116789</v>
      </c>
      <c r="AO3" s="77">
        <v>6.3080089786116789</v>
      </c>
      <c r="AP3" s="77">
        <v>6.3080089786116789</v>
      </c>
      <c r="AQ3" s="77">
        <v>6.3080089786116789</v>
      </c>
      <c r="AR3" s="77">
        <v>6.3080089786116789</v>
      </c>
      <c r="AS3" s="77">
        <v>6.3080089786116789</v>
      </c>
      <c r="AT3" s="77">
        <v>6.3080089786116789</v>
      </c>
      <c r="AU3" s="77">
        <v>6.3080089786116789</v>
      </c>
      <c r="AV3" s="77">
        <v>6.3080089786116789</v>
      </c>
      <c r="AW3" s="77">
        <v>6.3080089786116789</v>
      </c>
      <c r="AX3" s="77">
        <v>6.3080089786116789</v>
      </c>
      <c r="AY3" s="77">
        <v>6.3080089786116789</v>
      </c>
      <c r="AZ3" s="77">
        <v>6.3080089786116789</v>
      </c>
      <c r="BA3" s="77">
        <v>6.3080089786116789</v>
      </c>
      <c r="BB3" s="77">
        <v>6.3080089786116789</v>
      </c>
      <c r="BC3" s="77">
        <v>6.3080089786116789</v>
      </c>
      <c r="BD3" s="77">
        <v>6.3080089786116789</v>
      </c>
      <c r="BE3" s="77">
        <v>6.3080089786116789</v>
      </c>
      <c r="BF3" s="77">
        <v>6.3080089786116789</v>
      </c>
      <c r="BG3" s="77">
        <v>6.3080089786116789</v>
      </c>
      <c r="BH3" s="77">
        <v>6.3080089786116789</v>
      </c>
      <c r="BI3" s="77">
        <v>6.3080089786116789</v>
      </c>
      <c r="BJ3" s="77">
        <v>6.3080089786116789</v>
      </c>
      <c r="BK3" s="77">
        <v>6.3080089786116789</v>
      </c>
      <c r="BL3" s="77">
        <v>6.3080089786116789</v>
      </c>
      <c r="BM3" s="77">
        <v>6.3080089786116789</v>
      </c>
      <c r="BN3" s="77">
        <v>6.3080089786116789</v>
      </c>
      <c r="BO3" s="77">
        <v>6.3080089786116789</v>
      </c>
    </row>
    <row r="4" spans="1:67" s="74" customFormat="1" ht="15" x14ac:dyDescent="0.25">
      <c r="A4" s="72" t="s">
        <v>109</v>
      </c>
      <c r="B4" s="77">
        <v>-10.85369337199471</v>
      </c>
      <c r="C4" s="77">
        <v>-4.4915938525456713</v>
      </c>
      <c r="D4" s="77">
        <v>-2.5766368397291508</v>
      </c>
      <c r="E4" s="77">
        <v>-8.0846409642780586</v>
      </c>
      <c r="F4" s="77">
        <v>-7.2795024292340678</v>
      </c>
      <c r="G4" s="77">
        <v>-1.9115383055593516</v>
      </c>
      <c r="H4" s="77">
        <v>-2.7797204407589362</v>
      </c>
      <c r="I4" s="77">
        <v>-4.6649725239517474</v>
      </c>
      <c r="J4" s="77">
        <v>-4.0342575675568444</v>
      </c>
      <c r="K4" s="77">
        <v>-1.1043110794626536</v>
      </c>
      <c r="L4" s="77">
        <v>-2.3827165163000106</v>
      </c>
      <c r="M4" s="77">
        <v>-0.48279475943591521</v>
      </c>
      <c r="N4" s="77">
        <v>-0.23407280025681837</v>
      </c>
      <c r="O4" s="77">
        <v>0.54683664664419351</v>
      </c>
      <c r="P4" s="77">
        <v>5.2404637519989148</v>
      </c>
      <c r="Q4" s="77">
        <v>6.3080089786116789</v>
      </c>
      <c r="R4" s="77">
        <v>6.3080089786116789</v>
      </c>
      <c r="S4" s="77">
        <v>6.9456173934431655</v>
      </c>
      <c r="T4" s="77">
        <v>7.7205270744764327</v>
      </c>
      <c r="U4" s="77">
        <v>8.4826771954507816</v>
      </c>
      <c r="V4" s="77">
        <v>9.320502649352056</v>
      </c>
      <c r="W4" s="77">
        <v>10.20845643113547</v>
      </c>
      <c r="X4" s="77">
        <v>11.140171812945141</v>
      </c>
      <c r="Y4" s="77">
        <v>12.130143476120562</v>
      </c>
      <c r="Z4" s="77">
        <v>13.178993908003566</v>
      </c>
      <c r="AA4" s="77">
        <v>14.286021770444284</v>
      </c>
      <c r="AB4" s="77">
        <v>15.457742619262413</v>
      </c>
      <c r="AC4" s="77">
        <v>16.732828393262306</v>
      </c>
      <c r="AD4" s="77">
        <v>18.099870134082227</v>
      </c>
      <c r="AE4" s="77">
        <v>19.571083708203911</v>
      </c>
      <c r="AF4" s="77">
        <v>21.158508287498236</v>
      </c>
      <c r="AG4" s="77">
        <v>22.884993717813273</v>
      </c>
      <c r="AH4" s="77">
        <v>24.761838841355129</v>
      </c>
      <c r="AI4" s="77">
        <v>26.833540261577831</v>
      </c>
      <c r="AJ4" s="77">
        <v>29.168738364094231</v>
      </c>
      <c r="AK4" s="77">
        <v>31.866605934704591</v>
      </c>
      <c r="AL4" s="77">
        <v>35.06843278898625</v>
      </c>
      <c r="AM4" s="77">
        <v>39.079048970327371</v>
      </c>
      <c r="AN4" s="77">
        <v>44.479907156537664</v>
      </c>
      <c r="AO4" s="77">
        <v>52.808041622940692</v>
      </c>
      <c r="AP4" s="77">
        <v>73.478942458288117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</row>
    <row r="5" spans="1:67" s="74" customFormat="1" ht="15" x14ac:dyDescent="0.25">
      <c r="A5" s="72" t="s">
        <v>110</v>
      </c>
      <c r="B5" s="77">
        <v>-10.85369337199471</v>
      </c>
      <c r="C5" s="77">
        <v>-4.4915938525456713</v>
      </c>
      <c r="D5" s="77">
        <v>-2.5766368397291508</v>
      </c>
      <c r="E5" s="77">
        <v>-8.0846409642780586</v>
      </c>
      <c r="F5" s="77">
        <v>-7.2795024292340678</v>
      </c>
      <c r="G5" s="77">
        <v>-1.9115383055593516</v>
      </c>
      <c r="H5" s="77">
        <v>-2.7797204407589362</v>
      </c>
      <c r="I5" s="77">
        <v>-4.6649725239517474</v>
      </c>
      <c r="J5" s="77">
        <v>-4.0342575675568444</v>
      </c>
      <c r="K5" s="77">
        <v>-1.1043110794626536</v>
      </c>
      <c r="L5" s="77">
        <v>-2.3827165163000106</v>
      </c>
      <c r="M5" s="77">
        <v>-0.48279475943591521</v>
      </c>
      <c r="N5" s="77">
        <v>-0.23407280025681837</v>
      </c>
      <c r="O5" s="77">
        <v>0.54683664664419351</v>
      </c>
      <c r="P5" s="77">
        <v>5.2404637519989148</v>
      </c>
      <c r="Q5" s="77">
        <v>6.3080089786116789</v>
      </c>
      <c r="R5" s="77">
        <v>6.3080089786116789</v>
      </c>
      <c r="S5" s="77">
        <v>7.0325639954656403</v>
      </c>
      <c r="T5" s="77">
        <v>7.9126570364765501</v>
      </c>
      <c r="U5" s="77">
        <v>8.7762528509444362</v>
      </c>
      <c r="V5" s="77">
        <v>9.7285010714890898</v>
      </c>
      <c r="W5" s="77">
        <v>10.741408111559366</v>
      </c>
      <c r="X5" s="77">
        <v>11.809015662502135</v>
      </c>
      <c r="Y5" s="77">
        <v>12.949541786123858</v>
      </c>
      <c r="Z5" s="77">
        <v>14.166035508442508</v>
      </c>
      <c r="AA5" s="77">
        <v>15.460858674397876</v>
      </c>
      <c r="AB5" s="77">
        <v>16.845494972995397</v>
      </c>
      <c r="AC5" s="77">
        <v>18.373282257915491</v>
      </c>
      <c r="AD5" s="77">
        <v>20.039570877280024</v>
      </c>
      <c r="AE5" s="77">
        <v>21.871852327720745</v>
      </c>
      <c r="AF5" s="77">
        <v>23.903772440464415</v>
      </c>
      <c r="AG5" s="77">
        <v>26.194704230541653</v>
      </c>
      <c r="AH5" s="77">
        <v>28.81383234928213</v>
      </c>
      <c r="AI5" s="77">
        <v>31.917932045254755</v>
      </c>
      <c r="AJ5" s="77">
        <v>35.812448842728564</v>
      </c>
      <c r="AK5" s="77">
        <v>41.229701149137206</v>
      </c>
      <c r="AL5" s="77">
        <v>51.80449178335499</v>
      </c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</row>
    <row r="6" spans="1:67" s="74" customFormat="1" ht="15" x14ac:dyDescent="0.25">
      <c r="A6" s="72" t="s">
        <v>111</v>
      </c>
      <c r="B6" s="77">
        <v>33.924226141441125</v>
      </c>
      <c r="C6" s="77">
        <v>27.700101112050913</v>
      </c>
      <c r="D6" s="77">
        <v>24.282602245120959</v>
      </c>
      <c r="E6" s="77">
        <v>26.433025644343687</v>
      </c>
      <c r="F6" s="77">
        <v>25.470729812420441</v>
      </c>
      <c r="G6" s="77">
        <v>23.806534786690957</v>
      </c>
      <c r="H6" s="77">
        <v>23.974431293385827</v>
      </c>
      <c r="I6" s="77">
        <v>26.717906480230141</v>
      </c>
      <c r="J6" s="77">
        <v>27.564656258652214</v>
      </c>
      <c r="K6" s="77">
        <v>28.335282435176733</v>
      </c>
      <c r="L6" s="77">
        <v>27.022182747296704</v>
      </c>
      <c r="M6" s="77">
        <v>20.952906987880958</v>
      </c>
      <c r="N6" s="77">
        <v>21.575034691245396</v>
      </c>
      <c r="O6" s="77">
        <v>23.701127172175987</v>
      </c>
      <c r="P6" s="77">
        <v>20.672833834549593</v>
      </c>
      <c r="Q6" s="77">
        <v>19.365976119320525</v>
      </c>
      <c r="R6" s="77">
        <v>20.098426724667661</v>
      </c>
      <c r="S6" s="77">
        <v>20.882348071459731</v>
      </c>
      <c r="T6" s="77">
        <v>21.728923503696901</v>
      </c>
      <c r="U6" s="77">
        <v>22.649651711393226</v>
      </c>
      <c r="V6" s="77">
        <v>23.656616871037212</v>
      </c>
      <c r="W6" s="77">
        <v>23.469371199611849</v>
      </c>
      <c r="X6" s="77">
        <v>23.244137790845372</v>
      </c>
      <c r="Y6" s="77">
        <v>23.023647877376828</v>
      </c>
      <c r="Z6" s="77">
        <v>22.872764857326739</v>
      </c>
      <c r="AA6" s="77">
        <v>22.76592487809415</v>
      </c>
      <c r="AB6" s="77">
        <v>22.687671059390937</v>
      </c>
      <c r="AC6" s="77">
        <v>22.611397376790059</v>
      </c>
      <c r="AD6" s="77">
        <v>22.485074684148088</v>
      </c>
      <c r="AE6" s="77">
        <v>22.260132450391094</v>
      </c>
      <c r="AF6" s="77">
        <v>21.996107557204382</v>
      </c>
      <c r="AG6" s="77">
        <v>21.75377478744306</v>
      </c>
      <c r="AH6" s="77">
        <v>21.467299705189294</v>
      </c>
      <c r="AI6" s="77">
        <v>21.225369054883735</v>
      </c>
      <c r="AJ6" s="77">
        <v>21.157511403417146</v>
      </c>
      <c r="AK6" s="77">
        <v>21.090085304939198</v>
      </c>
      <c r="AL6" s="77">
        <v>21.019840520611741</v>
      </c>
      <c r="AM6" s="77">
        <v>20.929259722669276</v>
      </c>
      <c r="AN6" s="77">
        <v>20.833576390865904</v>
      </c>
      <c r="AO6" s="77">
        <v>20.755769206075758</v>
      </c>
      <c r="AP6" s="77">
        <v>20.701516117880043</v>
      </c>
      <c r="AQ6" s="77">
        <v>20.650296933525816</v>
      </c>
      <c r="AR6" s="77">
        <v>20.601823566604523</v>
      </c>
      <c r="AS6" s="77">
        <v>20.507794846824833</v>
      </c>
      <c r="AT6" s="77">
        <v>20.430657009994434</v>
      </c>
      <c r="AU6" s="77">
        <v>20.362410772659846</v>
      </c>
      <c r="AV6" s="77">
        <v>20.29215603480883</v>
      </c>
      <c r="AW6" s="77">
        <v>20.231591789177664</v>
      </c>
      <c r="AX6" s="77">
        <v>20.166523601025251</v>
      </c>
      <c r="AY6" s="77">
        <v>20.114201535748538</v>
      </c>
      <c r="AZ6" s="77">
        <v>20.078055965905577</v>
      </c>
      <c r="BA6" s="77">
        <v>20.06132633621452</v>
      </c>
      <c r="BB6" s="77">
        <v>20.045135189427015</v>
      </c>
      <c r="BC6" s="77">
        <v>20.031843232530385</v>
      </c>
      <c r="BD6" s="77">
        <v>20.023207380362791</v>
      </c>
      <c r="BE6" s="77">
        <v>20.022341484678694</v>
      </c>
      <c r="BF6" s="77">
        <v>20.042678666323667</v>
      </c>
      <c r="BG6" s="77">
        <v>20.063162560983734</v>
      </c>
      <c r="BH6" s="77">
        <v>20.087105217691342</v>
      </c>
      <c r="BI6" s="77">
        <v>20.115661601501312</v>
      </c>
      <c r="BJ6" s="77">
        <v>20.147252722573661</v>
      </c>
      <c r="BK6" s="77">
        <v>20.171639839158548</v>
      </c>
      <c r="BL6" s="77">
        <v>20.215974323905179</v>
      </c>
      <c r="BM6" s="77">
        <v>20.216440497290204</v>
      </c>
      <c r="BN6" s="77">
        <v>20.216906681425108</v>
      </c>
      <c r="BO6" s="77">
        <v>20.217372876310105</v>
      </c>
    </row>
    <row r="7" spans="1:67" s="74" customFormat="1" ht="15" x14ac:dyDescent="0.25">
      <c r="A7" s="72" t="s">
        <v>112</v>
      </c>
      <c r="B7" s="77">
        <v>33.924226141441125</v>
      </c>
      <c r="C7" s="77">
        <v>27.700101112050913</v>
      </c>
      <c r="D7" s="77">
        <v>24.282602245120959</v>
      </c>
      <c r="E7" s="77">
        <v>26.433025644343687</v>
      </c>
      <c r="F7" s="77">
        <v>25.470729812420441</v>
      </c>
      <c r="G7" s="77">
        <v>23.806534786690957</v>
      </c>
      <c r="H7" s="77">
        <v>23.974431293385827</v>
      </c>
      <c r="I7" s="77">
        <v>26.717906480230141</v>
      </c>
      <c r="J7" s="77">
        <v>27.564656258652214</v>
      </c>
      <c r="K7" s="77">
        <v>28.335282435176733</v>
      </c>
      <c r="L7" s="77">
        <v>27.022182747296704</v>
      </c>
      <c r="M7" s="77">
        <v>20.952906987880958</v>
      </c>
      <c r="N7" s="77">
        <v>21.575034691245396</v>
      </c>
      <c r="O7" s="77">
        <v>23.701127172175987</v>
      </c>
      <c r="P7" s="77">
        <v>20.672833834549593</v>
      </c>
      <c r="Q7" s="77">
        <v>19.365976119320525</v>
      </c>
      <c r="R7" s="77">
        <v>20.098426724667661</v>
      </c>
      <c r="S7" s="77">
        <v>21.070098134027482</v>
      </c>
      <c r="T7" s="77">
        <v>16.323800324688722</v>
      </c>
      <c r="U7" s="77">
        <v>15.972287720601821</v>
      </c>
      <c r="V7" s="77">
        <v>17.786786504275014</v>
      </c>
      <c r="W7" s="77">
        <v>18.606727983766852</v>
      </c>
      <c r="X7" s="77">
        <v>19.118685098170314</v>
      </c>
      <c r="Y7" s="77">
        <v>19.227750947101615</v>
      </c>
      <c r="Z7" s="77">
        <v>19.014738553460241</v>
      </c>
      <c r="AA7" s="77">
        <v>18.551432348390502</v>
      </c>
      <c r="AB7" s="77">
        <v>17.9141104831346</v>
      </c>
      <c r="AC7" s="77">
        <v>17.077255664839601</v>
      </c>
      <c r="AD7" s="77">
        <v>16.075072015197275</v>
      </c>
      <c r="AE7" s="77">
        <v>14.862184269879485</v>
      </c>
      <c r="AF7" s="77">
        <v>13.462791186114506</v>
      </c>
      <c r="AG7" s="77">
        <v>11.86991813253721</v>
      </c>
      <c r="AH7" s="77">
        <v>10.011127345820194</v>
      </c>
      <c r="AI7" s="77">
        <v>7.8615393522639341</v>
      </c>
      <c r="AJ7" s="77">
        <v>5.3886828846664914</v>
      </c>
      <c r="AK7" s="77">
        <v>2.3091267456138174</v>
      </c>
      <c r="AL7" s="77">
        <v>-1.6021395560078675</v>
      </c>
      <c r="AM7" s="77">
        <v>-6.8908130723556589</v>
      </c>
      <c r="AN7" s="77">
        <v>-14.518962149970804</v>
      </c>
      <c r="AO7" s="77">
        <v>-27.062100207556046</v>
      </c>
      <c r="AP7" s="77">
        <v>-65.294160516160844</v>
      </c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</row>
    <row r="8" spans="1:67" s="72" customFormat="1" ht="15" customHeight="1" thickBot="1" x14ac:dyDescent="0.25">
      <c r="A8" s="78" t="s">
        <v>113</v>
      </c>
      <c r="B8" s="79">
        <v>33.924226141441125</v>
      </c>
      <c r="C8" s="79">
        <v>27.700101112050913</v>
      </c>
      <c r="D8" s="79">
        <v>24.282602245120959</v>
      </c>
      <c r="E8" s="79">
        <v>26.433025644343687</v>
      </c>
      <c r="F8" s="79">
        <v>25.470729812420441</v>
      </c>
      <c r="G8" s="79">
        <v>23.806534786690957</v>
      </c>
      <c r="H8" s="79">
        <v>23.974431293385827</v>
      </c>
      <c r="I8" s="79">
        <v>26.717906480230141</v>
      </c>
      <c r="J8" s="79">
        <v>27.564656258652214</v>
      </c>
      <c r="K8" s="79">
        <v>28.335282435176733</v>
      </c>
      <c r="L8" s="79">
        <v>27.022182747296704</v>
      </c>
      <c r="M8" s="79">
        <v>20.952906987880958</v>
      </c>
      <c r="N8" s="79">
        <v>21.575034691245396</v>
      </c>
      <c r="O8" s="79">
        <v>23.701127172175987</v>
      </c>
      <c r="P8" s="79">
        <v>20.672833834549593</v>
      </c>
      <c r="Q8" s="79">
        <v>19.365976119320525</v>
      </c>
      <c r="R8" s="79">
        <v>20.098426724667661</v>
      </c>
      <c r="S8" s="79">
        <v>20.524398837592848</v>
      </c>
      <c r="T8" s="79">
        <v>13.916272440283143</v>
      </c>
      <c r="U8" s="79">
        <v>13.445012086835263</v>
      </c>
      <c r="V8" s="79">
        <v>14.894173073104289</v>
      </c>
      <c r="W8" s="79">
        <v>15.249883864233455</v>
      </c>
      <c r="X8" s="79">
        <v>15.234768450487149</v>
      </c>
      <c r="Y8" s="79">
        <v>14.748049228382301</v>
      </c>
      <c r="Z8" s="79">
        <v>13.935800279428271</v>
      </c>
      <c r="AA8" s="79">
        <v>12.880533926192477</v>
      </c>
      <c r="AB8" s="79">
        <v>11.630328308865948</v>
      </c>
      <c r="AC8" s="79">
        <v>10.036058637004665</v>
      </c>
      <c r="AD8" s="79">
        <v>8.2680172917596408</v>
      </c>
      <c r="AE8" s="79">
        <v>6.1933636747016507</v>
      </c>
      <c r="AF8" s="79">
        <v>3.8028180464707808</v>
      </c>
      <c r="AG8" s="79">
        <v>0.9965849553624071</v>
      </c>
      <c r="AH8" s="79">
        <v>-2.3553958843598073</v>
      </c>
      <c r="AI8" s="79">
        <v>-6.5943915603034906</v>
      </c>
      <c r="AJ8" s="79">
        <v>-12.357851437332783</v>
      </c>
      <c r="AK8" s="79">
        <v>-21.629715044625648</v>
      </c>
      <c r="AL8" s="79">
        <v>-47.099395618840596</v>
      </c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</row>
    <row r="9" spans="1:67" s="74" customFormat="1" ht="15" x14ac:dyDescent="0.25">
      <c r="A9" s="80" t="s">
        <v>114</v>
      </c>
      <c r="B9" s="83"/>
      <c r="C9" s="8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</row>
    <row r="10" spans="1:67" x14ac:dyDescent="0.2">
      <c r="A10" s="87"/>
      <c r="B10" s="88"/>
      <c r="C10" s="88"/>
    </row>
    <row r="11" spans="1:67" x14ac:dyDescent="0.2">
      <c r="A11" s="87"/>
      <c r="B11" s="88"/>
      <c r="C11" s="88"/>
    </row>
    <row r="12" spans="1:67" x14ac:dyDescent="0.2">
      <c r="A12" s="87"/>
      <c r="B12" s="88"/>
      <c r="C12" s="88"/>
    </row>
    <row r="13" spans="1:67" x14ac:dyDescent="0.2">
      <c r="A13" s="87"/>
      <c r="B13" s="88"/>
      <c r="C13" s="88"/>
    </row>
    <row r="14" spans="1:67" x14ac:dyDescent="0.2">
      <c r="A14" s="87"/>
      <c r="B14" s="88"/>
      <c r="C14" s="88"/>
    </row>
    <row r="15" spans="1:67" x14ac:dyDescent="0.2">
      <c r="A15" s="87"/>
      <c r="B15" s="88"/>
      <c r="C15" s="88"/>
    </row>
    <row r="16" spans="1:67" x14ac:dyDescent="0.2">
      <c r="A16" s="87"/>
      <c r="B16" s="88"/>
      <c r="C16" s="88"/>
    </row>
    <row r="17" spans="1:3" x14ac:dyDescent="0.2">
      <c r="A17" s="87"/>
      <c r="B17" s="88"/>
      <c r="C17" s="88"/>
    </row>
    <row r="18" spans="1:3" x14ac:dyDescent="0.2">
      <c r="A18" s="87"/>
      <c r="B18" s="88"/>
      <c r="C18" s="88"/>
    </row>
    <row r="19" spans="1:3" x14ac:dyDescent="0.2">
      <c r="A19" s="87"/>
      <c r="B19" s="88"/>
      <c r="C19" s="88"/>
    </row>
    <row r="20" spans="1:3" x14ac:dyDescent="0.2">
      <c r="A20" s="87"/>
      <c r="B20" s="88"/>
      <c r="C20" s="88"/>
    </row>
    <row r="21" spans="1:3" x14ac:dyDescent="0.2">
      <c r="A21" s="87"/>
      <c r="B21" s="88"/>
      <c r="C21" s="88"/>
    </row>
    <row r="22" spans="1:3" x14ac:dyDescent="0.2">
      <c r="A22" s="87"/>
      <c r="B22" s="88"/>
      <c r="C22" s="88"/>
    </row>
    <row r="23" spans="1:3" x14ac:dyDescent="0.2">
      <c r="A23" s="87"/>
      <c r="B23" s="88"/>
      <c r="C23" s="88"/>
    </row>
    <row r="24" spans="1:3" x14ac:dyDescent="0.2">
      <c r="A24" s="87"/>
      <c r="B24" s="88"/>
      <c r="C24" s="88"/>
    </row>
    <row r="25" spans="1:3" x14ac:dyDescent="0.2">
      <c r="A25" s="87"/>
      <c r="B25" s="88"/>
      <c r="C25" s="88"/>
    </row>
    <row r="26" spans="1:3" x14ac:dyDescent="0.2">
      <c r="A26" s="87"/>
      <c r="B26" s="88"/>
      <c r="C26" s="88"/>
    </row>
    <row r="27" spans="1:3" x14ac:dyDescent="0.2">
      <c r="A27" s="87"/>
      <c r="B27" s="88"/>
      <c r="C27" s="88"/>
    </row>
    <row r="28" spans="1:3" x14ac:dyDescent="0.2">
      <c r="A28" s="87"/>
      <c r="B28" s="88"/>
      <c r="C28" s="88"/>
    </row>
    <row r="29" spans="1:3" x14ac:dyDescent="0.2">
      <c r="A29" s="87"/>
      <c r="B29" s="88"/>
      <c r="C29" s="88"/>
    </row>
    <row r="30" spans="1:3" x14ac:dyDescent="0.2">
      <c r="A30" s="87"/>
      <c r="B30" s="88"/>
      <c r="C30" s="88"/>
    </row>
    <row r="31" spans="1:3" x14ac:dyDescent="0.2">
      <c r="A31" s="87"/>
      <c r="B31" s="88"/>
      <c r="C31" s="88"/>
    </row>
    <row r="32" spans="1:3" x14ac:dyDescent="0.2">
      <c r="A32" s="87"/>
      <c r="B32" s="88"/>
      <c r="C32" s="88"/>
    </row>
  </sheetData>
  <pageMargins left="0.7" right="0.7" top="0.75" bottom="0.75" header="0.3" footer="0.3"/>
  <drawing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workbookViewId="0"/>
  </sheetViews>
  <sheetFormatPr defaultRowHeight="12.75" x14ac:dyDescent="0.2"/>
  <cols>
    <col min="1" max="1" width="34" style="624" bestFit="1" customWidth="1"/>
    <col min="2" max="3" width="9.140625" style="614" customWidth="1"/>
    <col min="4" max="16384" width="9.140625" style="614"/>
  </cols>
  <sheetData>
    <row r="1" spans="1:67" x14ac:dyDescent="0.2">
      <c r="A1" s="612" t="s">
        <v>115</v>
      </c>
      <c r="B1" s="613"/>
      <c r="C1" s="613"/>
    </row>
    <row r="2" spans="1:67" s="613" customFormat="1" ht="15" customHeight="1" x14ac:dyDescent="0.2">
      <c r="A2" s="615"/>
      <c r="B2" s="616">
        <v>1998</v>
      </c>
      <c r="C2" s="616">
        <v>1999</v>
      </c>
      <c r="D2" s="616">
        <v>2000</v>
      </c>
      <c r="E2" s="616">
        <v>2001</v>
      </c>
      <c r="F2" s="616">
        <v>2002</v>
      </c>
      <c r="G2" s="616">
        <v>2003</v>
      </c>
      <c r="H2" s="616">
        <v>2004</v>
      </c>
      <c r="I2" s="616">
        <v>2005</v>
      </c>
      <c r="J2" s="616">
        <v>2006</v>
      </c>
      <c r="K2" s="616">
        <v>2007</v>
      </c>
      <c r="L2" s="616">
        <v>2008</v>
      </c>
      <c r="M2" s="616">
        <v>2009</v>
      </c>
      <c r="N2" s="616">
        <v>2010</v>
      </c>
      <c r="O2" s="616">
        <v>2011</v>
      </c>
      <c r="P2" s="616">
        <v>2012</v>
      </c>
      <c r="Q2" s="616">
        <v>2013</v>
      </c>
      <c r="R2" s="616">
        <v>2014</v>
      </c>
      <c r="S2" s="616">
        <v>2015</v>
      </c>
      <c r="T2" s="616">
        <v>2016</v>
      </c>
      <c r="U2" s="616">
        <v>2017</v>
      </c>
      <c r="V2" s="616">
        <v>2018</v>
      </c>
      <c r="W2" s="616">
        <v>2019</v>
      </c>
      <c r="X2" s="616">
        <v>2020</v>
      </c>
      <c r="Y2" s="616">
        <v>2021</v>
      </c>
      <c r="Z2" s="616">
        <v>2022</v>
      </c>
      <c r="AA2" s="616">
        <v>2023</v>
      </c>
      <c r="AB2" s="616">
        <v>2024</v>
      </c>
      <c r="AC2" s="616">
        <v>2025</v>
      </c>
      <c r="AD2" s="616">
        <v>2026</v>
      </c>
      <c r="AE2" s="616">
        <v>2027</v>
      </c>
      <c r="AF2" s="616">
        <v>2028</v>
      </c>
      <c r="AG2" s="616">
        <v>2029</v>
      </c>
      <c r="AH2" s="616">
        <v>2030</v>
      </c>
      <c r="AI2" s="616">
        <v>2031</v>
      </c>
      <c r="AJ2" s="616">
        <v>2032</v>
      </c>
      <c r="AK2" s="616">
        <v>2033</v>
      </c>
      <c r="AL2" s="616">
        <v>2034</v>
      </c>
      <c r="AM2" s="616">
        <v>2035</v>
      </c>
      <c r="AN2" s="616">
        <v>2036</v>
      </c>
      <c r="AO2" s="616">
        <v>2037</v>
      </c>
      <c r="AP2" s="616">
        <v>2038</v>
      </c>
      <c r="AQ2" s="616">
        <v>2039</v>
      </c>
      <c r="AR2" s="616">
        <v>2040</v>
      </c>
      <c r="AS2" s="616">
        <v>2041</v>
      </c>
      <c r="AT2" s="616">
        <v>2042</v>
      </c>
      <c r="AU2" s="616">
        <v>2043</v>
      </c>
      <c r="AV2" s="616">
        <v>2044</v>
      </c>
      <c r="AW2" s="616">
        <v>2045</v>
      </c>
      <c r="AX2" s="616">
        <v>2046</v>
      </c>
      <c r="AY2" s="616">
        <v>2047</v>
      </c>
      <c r="AZ2" s="616">
        <v>2048</v>
      </c>
      <c r="BA2" s="616">
        <v>2049</v>
      </c>
      <c r="BB2" s="616">
        <v>2050</v>
      </c>
      <c r="BC2" s="616">
        <v>2051</v>
      </c>
      <c r="BD2" s="616">
        <v>2052</v>
      </c>
      <c r="BE2" s="616">
        <v>2053</v>
      </c>
      <c r="BF2" s="616">
        <v>2054</v>
      </c>
      <c r="BG2" s="616">
        <v>2055</v>
      </c>
      <c r="BH2" s="616">
        <v>2056</v>
      </c>
      <c r="BI2" s="616">
        <v>2057</v>
      </c>
      <c r="BJ2" s="616">
        <v>2058</v>
      </c>
      <c r="BK2" s="616">
        <v>2059</v>
      </c>
      <c r="BL2" s="616">
        <v>2060</v>
      </c>
      <c r="BM2" s="616">
        <v>2061</v>
      </c>
      <c r="BN2" s="616">
        <v>2062</v>
      </c>
      <c r="BO2" s="616">
        <v>2063</v>
      </c>
    </row>
    <row r="3" spans="1:67" s="618" customFormat="1" ht="15" x14ac:dyDescent="0.25">
      <c r="A3" s="613" t="s">
        <v>12</v>
      </c>
      <c r="B3" s="617">
        <v>34.497668029351836</v>
      </c>
      <c r="C3" s="617">
        <v>47.81417824691912</v>
      </c>
      <c r="D3" s="617">
        <v>50.298817320098202</v>
      </c>
      <c r="E3" s="617">
        <v>48.859008258359779</v>
      </c>
      <c r="F3" s="617">
        <v>43.413850274504632</v>
      </c>
      <c r="G3" s="617">
        <v>42.365534224150004</v>
      </c>
      <c r="H3" s="617">
        <v>41.46547704835212</v>
      </c>
      <c r="I3" s="617">
        <v>34.150593143268352</v>
      </c>
      <c r="J3" s="617">
        <v>30.543091769925834</v>
      </c>
      <c r="K3" s="617">
        <v>29.614832706951294</v>
      </c>
      <c r="L3" s="617">
        <v>27.861969177529872</v>
      </c>
      <c r="M3" s="617">
        <v>35.562558658708106</v>
      </c>
      <c r="N3" s="617">
        <v>40.970562857015388</v>
      </c>
      <c r="O3" s="617">
        <v>43.365890500186339</v>
      </c>
      <c r="P3" s="617">
        <v>52.659364869905289</v>
      </c>
      <c r="Q3" s="617">
        <v>55.405934506740699</v>
      </c>
      <c r="R3" s="617">
        <v>56.640592339582838</v>
      </c>
      <c r="S3" s="617">
        <v>57.827526450005188</v>
      </c>
      <c r="T3" s="617">
        <v>58.421275289808797</v>
      </c>
      <c r="U3" s="617">
        <v>58.977007188279615</v>
      </c>
      <c r="V3" s="617">
        <v>59.746823879845643</v>
      </c>
      <c r="W3" s="617">
        <v>60.750688219035808</v>
      </c>
      <c r="X3" s="617">
        <v>61.908642743581055</v>
      </c>
      <c r="Y3" s="617">
        <v>63.245141567028661</v>
      </c>
      <c r="Z3" s="617">
        <v>64.699516822991598</v>
      </c>
      <c r="AA3" s="617">
        <v>66.269032526824773</v>
      </c>
      <c r="AB3" s="617">
        <v>67.966155704186221</v>
      </c>
      <c r="AC3" s="617">
        <v>69.881326498419241</v>
      </c>
      <c r="AD3" s="617">
        <v>71.962251608280894</v>
      </c>
      <c r="AE3" s="617">
        <v>74.263910253227166</v>
      </c>
      <c r="AF3" s="617">
        <v>76.784444044121486</v>
      </c>
      <c r="AG3" s="617">
        <v>79.414462171553694</v>
      </c>
      <c r="AH3" s="617">
        <v>82.188846062950191</v>
      </c>
      <c r="AI3" s="617">
        <v>85.130901989832367</v>
      </c>
      <c r="AJ3" s="617">
        <v>88.181455845355387</v>
      </c>
      <c r="AK3" s="617">
        <v>91.294458029136322</v>
      </c>
      <c r="AL3" s="617">
        <v>94.478397718542212</v>
      </c>
      <c r="AM3" s="617">
        <v>97.760251202780097</v>
      </c>
      <c r="AN3" s="617">
        <v>101.22896587096358</v>
      </c>
      <c r="AO3" s="617">
        <v>104.73767677480777</v>
      </c>
      <c r="AP3" s="617">
        <v>108.38237027744344</v>
      </c>
      <c r="AQ3" s="617">
        <v>112.15265071751116</v>
      </c>
      <c r="AR3" s="617">
        <v>116.08416487578594</v>
      </c>
      <c r="AS3" s="617">
        <v>120.16849444870326</v>
      </c>
      <c r="AT3" s="617">
        <v>124.46450420562252</v>
      </c>
      <c r="AU3" s="617">
        <v>129.00189419903131</v>
      </c>
      <c r="AV3" s="617">
        <v>133.75842954391558</v>
      </c>
      <c r="AW3" s="617">
        <v>138.64869949342844</v>
      </c>
      <c r="AX3" s="617">
        <v>143.71449030290944</v>
      </c>
      <c r="AY3" s="617">
        <v>149.07863442021113</v>
      </c>
      <c r="AZ3" s="617">
        <v>154.69147502579642</v>
      </c>
      <c r="BA3" s="617">
        <v>160.54250736531995</v>
      </c>
      <c r="BB3" s="617">
        <v>166.67516515212236</v>
      </c>
      <c r="BC3" s="617">
        <v>173.11003909688475</v>
      </c>
      <c r="BD3" s="617">
        <v>179.81798717108052</v>
      </c>
      <c r="BE3" s="617">
        <v>186.71891851627936</v>
      </c>
      <c r="BF3" s="617">
        <v>193.89563852745587</v>
      </c>
      <c r="BG3" s="617">
        <v>201.36803835812356</v>
      </c>
      <c r="BH3" s="617">
        <v>209.14187253244268</v>
      </c>
      <c r="BI3" s="617">
        <v>217.12337916995676</v>
      </c>
      <c r="BJ3" s="617">
        <v>225.35591852995128</v>
      </c>
      <c r="BK3" s="617">
        <v>233.80695088580211</v>
      </c>
      <c r="BL3" s="617">
        <v>242.45965915970217</v>
      </c>
      <c r="BM3" s="617">
        <v>251.23938507235715</v>
      </c>
      <c r="BN3" s="617">
        <v>260.12581754158185</v>
      </c>
      <c r="BO3" s="617">
        <v>269.14612507066124</v>
      </c>
    </row>
    <row r="4" spans="1:67" s="618" customFormat="1" ht="15" x14ac:dyDescent="0.25">
      <c r="A4" s="613" t="s">
        <v>777</v>
      </c>
      <c r="B4" s="617">
        <v>34.497668029351836</v>
      </c>
      <c r="C4" s="617">
        <v>47.81417824691912</v>
      </c>
      <c r="D4" s="617">
        <v>50.298817320098202</v>
      </c>
      <c r="E4" s="617">
        <v>48.859008258359779</v>
      </c>
      <c r="F4" s="617">
        <v>43.413850274504632</v>
      </c>
      <c r="G4" s="617">
        <v>42.365534224150004</v>
      </c>
      <c r="H4" s="617">
        <v>41.46547704835212</v>
      </c>
      <c r="I4" s="617">
        <v>34.150593143268352</v>
      </c>
      <c r="J4" s="617">
        <v>30.543091769925834</v>
      </c>
      <c r="K4" s="617">
        <v>29.614832706951294</v>
      </c>
      <c r="L4" s="617">
        <v>27.861969177529872</v>
      </c>
      <c r="M4" s="617">
        <v>35.562558658708106</v>
      </c>
      <c r="N4" s="617">
        <v>40.970562857015388</v>
      </c>
      <c r="O4" s="617">
        <v>43.365890500186339</v>
      </c>
      <c r="P4" s="617">
        <v>52.659364869905289</v>
      </c>
      <c r="Q4" s="617">
        <v>55.405934506740699</v>
      </c>
      <c r="R4" s="617">
        <v>56.701633458662904</v>
      </c>
      <c r="S4" s="617">
        <v>57.999321319280305</v>
      </c>
      <c r="T4" s="617">
        <v>58.889282385599827</v>
      </c>
      <c r="U4" s="617">
        <v>59.832491431941357</v>
      </c>
      <c r="V4" s="617">
        <v>61.089583632744137</v>
      </c>
      <c r="W4" s="617">
        <v>62.522370101399481</v>
      </c>
      <c r="X4" s="617">
        <v>64.199741459576444</v>
      </c>
      <c r="Y4" s="617">
        <v>66.163732479944258</v>
      </c>
      <c r="Z4" s="617">
        <v>68.371510319686124</v>
      </c>
      <c r="AA4" s="617">
        <v>70.825733046240529</v>
      </c>
      <c r="AB4" s="617">
        <v>73.686014866379139</v>
      </c>
      <c r="AC4" s="617">
        <v>76.873034402723434</v>
      </c>
      <c r="AD4" s="617">
        <v>80.444898626875599</v>
      </c>
      <c r="AE4" s="617">
        <v>84.479326109132984</v>
      </c>
      <c r="AF4" s="617">
        <v>89.069779053881035</v>
      </c>
      <c r="AG4" s="617">
        <v>94.200806636937457</v>
      </c>
      <c r="AH4" s="617">
        <v>100.02972027069895</v>
      </c>
      <c r="AI4" s="617">
        <v>106.72919231719339</v>
      </c>
      <c r="AJ4" s="617">
        <v>114.40961479488993</v>
      </c>
      <c r="AK4" s="617">
        <v>123.28512441874358</v>
      </c>
      <c r="AL4" s="617">
        <v>133.82379755691622</v>
      </c>
      <c r="AM4" s="617">
        <v>146.63354152764742</v>
      </c>
      <c r="AN4" s="617">
        <v>162.58358581046386</v>
      </c>
      <c r="AO4" s="617">
        <v>182.90065919090517</v>
      </c>
      <c r="AP4" s="617">
        <v>209.85148736470487</v>
      </c>
      <c r="AQ4" s="617">
        <v>247.44004629050713</v>
      </c>
      <c r="AR4" s="617">
        <v>303.69828138699376</v>
      </c>
      <c r="AS4" s="617">
        <v>397.31777785155862</v>
      </c>
      <c r="AT4" s="617">
        <v>582.37516457994832</v>
      </c>
      <c r="AU4" s="617">
        <v>1085.1242647519919</v>
      </c>
      <c r="AV4" s="617">
        <v>3863.7787277551815</v>
      </c>
      <c r="AW4" s="617">
        <v>121627.13209622746</v>
      </c>
      <c r="AX4" s="617">
        <v>4267561266.9176044</v>
      </c>
      <c r="AY4" s="617">
        <v>1.8999146037813058E+23</v>
      </c>
      <c r="AZ4" s="617">
        <v>1.6769272699309668E+64</v>
      </c>
      <c r="BA4" s="617">
        <v>1.1531996180936063E+187</v>
      </c>
      <c r="BB4" s="617"/>
      <c r="BC4" s="617"/>
      <c r="BD4" s="617"/>
      <c r="BE4" s="617"/>
      <c r="BF4" s="617"/>
      <c r="BG4" s="617"/>
      <c r="BH4" s="617"/>
      <c r="BI4" s="617"/>
      <c r="BJ4" s="617"/>
      <c r="BK4" s="617"/>
      <c r="BL4" s="617"/>
      <c r="BM4" s="617"/>
      <c r="BN4" s="617"/>
      <c r="BO4" s="617"/>
    </row>
    <row r="5" spans="1:67" s="618" customFormat="1" ht="15" x14ac:dyDescent="0.25">
      <c r="A5" s="613" t="s">
        <v>778</v>
      </c>
      <c r="B5" s="617">
        <v>34.497668029351836</v>
      </c>
      <c r="C5" s="617">
        <v>47.81417824691912</v>
      </c>
      <c r="D5" s="617">
        <v>50.298817320098202</v>
      </c>
      <c r="E5" s="617">
        <v>48.859008258359779</v>
      </c>
      <c r="F5" s="617">
        <v>43.413850274504632</v>
      </c>
      <c r="G5" s="617">
        <v>42.365534224150004</v>
      </c>
      <c r="H5" s="617">
        <v>41.46547704835212</v>
      </c>
      <c r="I5" s="617">
        <v>34.150593143268352</v>
      </c>
      <c r="J5" s="617">
        <v>30.543091769925834</v>
      </c>
      <c r="K5" s="617">
        <v>29.614832706951294</v>
      </c>
      <c r="L5" s="617">
        <v>27.861969177529872</v>
      </c>
      <c r="M5" s="617">
        <v>35.562558658708106</v>
      </c>
      <c r="N5" s="617">
        <v>40.970562857015388</v>
      </c>
      <c r="O5" s="617">
        <v>43.365890500186339</v>
      </c>
      <c r="P5" s="617">
        <v>52.659364869905289</v>
      </c>
      <c r="Q5" s="617">
        <v>55.405934506740699</v>
      </c>
      <c r="R5" s="617">
        <v>56.701633458662904</v>
      </c>
      <c r="S5" s="617">
        <v>58.001043825930331</v>
      </c>
      <c r="T5" s="617">
        <v>58.874080380687943</v>
      </c>
      <c r="U5" s="617">
        <v>59.77313638232885</v>
      </c>
      <c r="V5" s="617">
        <v>61.64437025128553</v>
      </c>
      <c r="W5" s="617">
        <v>63.533012171648018</v>
      </c>
      <c r="X5" s="617">
        <v>65.550592286299647</v>
      </c>
      <c r="Y5" s="617">
        <v>67.807968027467808</v>
      </c>
      <c r="Z5" s="617">
        <v>70.332203620206215</v>
      </c>
      <c r="AA5" s="617">
        <v>73.183461601628579</v>
      </c>
      <c r="AB5" s="617">
        <v>76.579341655418048</v>
      </c>
      <c r="AC5" s="617">
        <v>80.497609027322</v>
      </c>
      <c r="AD5" s="617">
        <v>85.060857635814841</v>
      </c>
      <c r="AE5" s="617">
        <v>90.432932490778001</v>
      </c>
      <c r="AF5" s="617">
        <v>96.836816707536883</v>
      </c>
      <c r="AG5" s="617">
        <v>104.45801686517918</v>
      </c>
      <c r="AH5" s="617">
        <v>113.76121993654222</v>
      </c>
      <c r="AI5" s="617">
        <v>125.42372403109326</v>
      </c>
      <c r="AJ5" s="617">
        <v>140.41969731878575</v>
      </c>
      <c r="AK5" s="617">
        <v>160.59303335441186</v>
      </c>
      <c r="AL5" s="617">
        <v>189.9074080441471</v>
      </c>
      <c r="AM5" s="617">
        <v>237.38115375923402</v>
      </c>
      <c r="AN5" s="617">
        <v>331.28374590335352</v>
      </c>
      <c r="AO5" s="617">
        <v>665.47091718415857</v>
      </c>
      <c r="AP5" s="617"/>
      <c r="AQ5" s="617"/>
      <c r="AR5" s="617"/>
      <c r="AS5" s="617"/>
      <c r="AT5" s="617"/>
      <c r="AU5" s="617"/>
      <c r="AV5" s="617"/>
      <c r="AW5" s="617"/>
      <c r="AX5" s="617"/>
      <c r="AY5" s="617"/>
      <c r="AZ5" s="617"/>
      <c r="BA5" s="617"/>
      <c r="BB5" s="617"/>
      <c r="BC5" s="617"/>
      <c r="BD5" s="617"/>
      <c r="BE5" s="617"/>
      <c r="BF5" s="617"/>
      <c r="BG5" s="617"/>
      <c r="BH5" s="617"/>
      <c r="BI5" s="617"/>
      <c r="BJ5" s="617"/>
      <c r="BK5" s="617"/>
      <c r="BL5" s="617"/>
      <c r="BM5" s="617"/>
      <c r="BN5" s="617"/>
      <c r="BO5" s="617"/>
    </row>
    <row r="6" spans="1:67" s="618" customFormat="1" ht="15" x14ac:dyDescent="0.25">
      <c r="A6" s="613" t="s">
        <v>779</v>
      </c>
      <c r="B6" s="617">
        <v>34.497668029351836</v>
      </c>
      <c r="C6" s="617">
        <v>47.81417824691912</v>
      </c>
      <c r="D6" s="617">
        <v>50.298817320098202</v>
      </c>
      <c r="E6" s="617">
        <v>48.859008258359779</v>
      </c>
      <c r="F6" s="617">
        <v>43.413850274504632</v>
      </c>
      <c r="G6" s="617">
        <v>42.365534224150004</v>
      </c>
      <c r="H6" s="617">
        <v>41.46547704835212</v>
      </c>
      <c r="I6" s="617">
        <v>34.150593143268352</v>
      </c>
      <c r="J6" s="617">
        <v>30.543091769925834</v>
      </c>
      <c r="K6" s="617">
        <v>29.614832706951294</v>
      </c>
      <c r="L6" s="617">
        <v>27.861969177529872</v>
      </c>
      <c r="M6" s="617">
        <v>35.562558658708106</v>
      </c>
      <c r="N6" s="617">
        <v>40.970562857015388</v>
      </c>
      <c r="O6" s="617">
        <v>43.365890500186339</v>
      </c>
      <c r="P6" s="617">
        <v>52.659364869905289</v>
      </c>
      <c r="Q6" s="617">
        <v>55.405934506740699</v>
      </c>
      <c r="R6" s="617">
        <v>56.701633458662904</v>
      </c>
      <c r="S6" s="617">
        <v>58.000024113965488</v>
      </c>
      <c r="T6" s="617">
        <v>58.870455202993725</v>
      </c>
      <c r="U6" s="617">
        <v>59.763533035542416</v>
      </c>
      <c r="V6" s="617">
        <v>61.596103028286464</v>
      </c>
      <c r="W6" s="617">
        <v>63.421812756933669</v>
      </c>
      <c r="X6" s="617">
        <v>65.35016950061852</v>
      </c>
      <c r="Y6" s="617">
        <v>67.488528282349677</v>
      </c>
      <c r="Z6" s="617">
        <v>69.856440170807204</v>
      </c>
      <c r="AA6" s="617">
        <v>72.503468155607536</v>
      </c>
      <c r="AB6" s="617">
        <v>75.621032362918029</v>
      </c>
      <c r="AC6" s="617">
        <v>79.169600687979653</v>
      </c>
      <c r="AD6" s="617">
        <v>83.237247344028447</v>
      </c>
      <c r="AE6" s="617">
        <v>87.945936492967277</v>
      </c>
      <c r="AF6" s="617">
        <v>93.455713676868186</v>
      </c>
      <c r="AG6" s="617">
        <v>99.859377592059104</v>
      </c>
      <c r="AH6" s="617">
        <v>107.47111141515337</v>
      </c>
      <c r="AI6" s="617">
        <v>116.72118402788449</v>
      </c>
      <c r="AJ6" s="617">
        <v>128.15029491090769</v>
      </c>
      <c r="AK6" s="617">
        <v>142.74109912956493</v>
      </c>
      <c r="AL6" s="617">
        <v>162.4672697011413</v>
      </c>
      <c r="AM6" s="617">
        <v>191.15507400479191</v>
      </c>
      <c r="AN6" s="617">
        <v>237.9100466867869</v>
      </c>
      <c r="AO6" s="617">
        <v>332.25181988005778</v>
      </c>
      <c r="AP6" s="617">
        <v>735.40326037772161</v>
      </c>
      <c r="AQ6" s="617"/>
      <c r="AR6" s="617"/>
      <c r="AS6" s="617"/>
      <c r="AT6" s="617"/>
      <c r="AU6" s="617"/>
      <c r="AV6" s="617"/>
      <c r="AW6" s="617"/>
      <c r="AX6" s="617"/>
      <c r="AY6" s="617"/>
      <c r="AZ6" s="617"/>
      <c r="BA6" s="617"/>
      <c r="BB6" s="617"/>
      <c r="BC6" s="617"/>
      <c r="BD6" s="617"/>
      <c r="BE6" s="617"/>
      <c r="BF6" s="617"/>
      <c r="BG6" s="617"/>
      <c r="BH6" s="617"/>
      <c r="BI6" s="617"/>
      <c r="BJ6" s="617"/>
      <c r="BK6" s="617"/>
      <c r="BL6" s="617"/>
      <c r="BM6" s="617"/>
      <c r="BN6" s="617"/>
      <c r="BO6" s="617"/>
    </row>
    <row r="7" spans="1:67" s="613" customFormat="1" ht="15" customHeight="1" thickBot="1" x14ac:dyDescent="0.25">
      <c r="A7" s="619" t="s">
        <v>780</v>
      </c>
      <c r="B7" s="620">
        <v>34.497668029351836</v>
      </c>
      <c r="C7" s="620">
        <v>47.81417824691912</v>
      </c>
      <c r="D7" s="620">
        <v>50.298817320098202</v>
      </c>
      <c r="E7" s="620">
        <v>48.859008258359779</v>
      </c>
      <c r="F7" s="620">
        <v>43.413850274504632</v>
      </c>
      <c r="G7" s="620">
        <v>42.365534224150004</v>
      </c>
      <c r="H7" s="620">
        <v>41.46547704835212</v>
      </c>
      <c r="I7" s="620">
        <v>34.150593143268352</v>
      </c>
      <c r="J7" s="620">
        <v>30.543091769925834</v>
      </c>
      <c r="K7" s="620">
        <v>29.614832706951294</v>
      </c>
      <c r="L7" s="620">
        <v>27.861969177529872</v>
      </c>
      <c r="M7" s="620">
        <v>35.562558658708106</v>
      </c>
      <c r="N7" s="620">
        <v>40.970562857015388</v>
      </c>
      <c r="O7" s="620">
        <v>43.365890500186339</v>
      </c>
      <c r="P7" s="620">
        <v>52.659364869905289</v>
      </c>
      <c r="Q7" s="620">
        <v>55.405934506740699</v>
      </c>
      <c r="R7" s="620">
        <v>56.701633458662904</v>
      </c>
      <c r="S7" s="620">
        <v>57.997981474708347</v>
      </c>
      <c r="T7" s="620">
        <v>58.858027919115919</v>
      </c>
      <c r="U7" s="620">
        <v>59.729739806857907</v>
      </c>
      <c r="V7" s="620">
        <v>61.883024249814532</v>
      </c>
      <c r="W7" s="620">
        <v>64.087326712390478</v>
      </c>
      <c r="X7" s="620">
        <v>66.46408145057427</v>
      </c>
      <c r="Y7" s="620">
        <v>69.142902593662029</v>
      </c>
      <c r="Z7" s="620">
        <v>72.162463918817366</v>
      </c>
      <c r="AA7" s="620">
        <v>75.596765559114971</v>
      </c>
      <c r="AB7" s="620">
        <v>79.688857302735713</v>
      </c>
      <c r="AC7" s="620">
        <v>84.488126999827898</v>
      </c>
      <c r="AD7" s="620">
        <v>90.174717962936896</v>
      </c>
      <c r="AE7" s="620">
        <v>97.035035473169586</v>
      </c>
      <c r="AF7" s="620">
        <v>105.4928864599715</v>
      </c>
      <c r="AG7" s="620">
        <v>116.09886211618934</v>
      </c>
      <c r="AH7" s="620">
        <v>129.98772261935486</v>
      </c>
      <c r="AI7" s="620">
        <v>149.31347637106609</v>
      </c>
      <c r="AJ7" s="620">
        <v>178.78565689446603</v>
      </c>
      <c r="AK7" s="620">
        <v>233.07372851237079</v>
      </c>
      <c r="AL7" s="620">
        <v>418.9399801282355</v>
      </c>
      <c r="AM7" s="620"/>
      <c r="AN7" s="620"/>
      <c r="AO7" s="620"/>
      <c r="AP7" s="620"/>
      <c r="AQ7" s="620"/>
      <c r="AR7" s="620"/>
      <c r="AS7" s="620"/>
      <c r="AT7" s="620"/>
      <c r="AU7" s="620"/>
      <c r="AV7" s="620"/>
      <c r="AW7" s="620"/>
      <c r="AX7" s="620"/>
      <c r="AY7" s="620"/>
      <c r="AZ7" s="620"/>
      <c r="BA7" s="620"/>
      <c r="BB7" s="620"/>
      <c r="BC7" s="620"/>
      <c r="BD7" s="620"/>
      <c r="BE7" s="620"/>
      <c r="BF7" s="620"/>
      <c r="BG7" s="620"/>
      <c r="BH7" s="620"/>
      <c r="BI7" s="620"/>
      <c r="BJ7" s="620"/>
      <c r="BK7" s="620"/>
      <c r="BL7" s="620"/>
      <c r="BM7" s="620"/>
      <c r="BN7" s="620"/>
      <c r="BO7" s="620"/>
    </row>
    <row r="8" spans="1:67" x14ac:dyDescent="0.2">
      <c r="A8" s="621" t="s">
        <v>10</v>
      </c>
      <c r="B8" s="622"/>
      <c r="C8" s="622"/>
    </row>
    <row r="9" spans="1:67" x14ac:dyDescent="0.2">
      <c r="A9" s="623"/>
      <c r="B9" s="622"/>
      <c r="C9" s="622"/>
    </row>
    <row r="10" spans="1:67" x14ac:dyDescent="0.2">
      <c r="A10" s="623"/>
      <c r="B10" s="622"/>
      <c r="C10" s="622"/>
    </row>
    <row r="11" spans="1:67" x14ac:dyDescent="0.2">
      <c r="A11" s="623"/>
      <c r="B11" s="622"/>
      <c r="C11" s="622"/>
    </row>
    <row r="12" spans="1:67" x14ac:dyDescent="0.2">
      <c r="A12" s="623"/>
      <c r="B12" s="622"/>
      <c r="C12" s="622"/>
    </row>
    <row r="13" spans="1:67" x14ac:dyDescent="0.2">
      <c r="A13" s="623"/>
      <c r="B13" s="622"/>
      <c r="C13" s="622"/>
    </row>
    <row r="14" spans="1:67" x14ac:dyDescent="0.2">
      <c r="A14" s="623"/>
      <c r="B14" s="622"/>
      <c r="C14" s="622"/>
    </row>
    <row r="15" spans="1:67" x14ac:dyDescent="0.2">
      <c r="A15" s="623"/>
      <c r="B15" s="622"/>
      <c r="C15" s="622"/>
    </row>
    <row r="16" spans="1:67" x14ac:dyDescent="0.2">
      <c r="A16" s="623"/>
      <c r="B16" s="622"/>
      <c r="C16" s="622"/>
    </row>
    <row r="17" spans="1:3" x14ac:dyDescent="0.2">
      <c r="A17" s="623"/>
      <c r="B17" s="622"/>
      <c r="C17" s="622"/>
    </row>
    <row r="18" spans="1:3" x14ac:dyDescent="0.2">
      <c r="A18" s="623"/>
      <c r="B18" s="622"/>
      <c r="C18" s="622"/>
    </row>
    <row r="19" spans="1:3" x14ac:dyDescent="0.2">
      <c r="A19" s="623"/>
      <c r="B19" s="622"/>
      <c r="C19" s="622"/>
    </row>
    <row r="20" spans="1:3" x14ac:dyDescent="0.2">
      <c r="A20" s="623"/>
      <c r="B20" s="622"/>
      <c r="C20" s="622"/>
    </row>
    <row r="21" spans="1:3" x14ac:dyDescent="0.2">
      <c r="A21" s="623"/>
      <c r="B21" s="622"/>
      <c r="C21" s="622"/>
    </row>
    <row r="22" spans="1:3" x14ac:dyDescent="0.2">
      <c r="A22" s="623"/>
      <c r="B22" s="622"/>
      <c r="C22" s="622"/>
    </row>
    <row r="23" spans="1:3" x14ac:dyDescent="0.2">
      <c r="A23" s="623"/>
      <c r="B23" s="622"/>
      <c r="C23" s="622"/>
    </row>
    <row r="24" spans="1:3" x14ac:dyDescent="0.2">
      <c r="A24" s="623"/>
      <c r="B24" s="622"/>
      <c r="C24" s="622"/>
    </row>
    <row r="25" spans="1:3" x14ac:dyDescent="0.2">
      <c r="A25" s="623"/>
      <c r="B25" s="622"/>
      <c r="C25" s="622"/>
    </row>
    <row r="26" spans="1:3" x14ac:dyDescent="0.2">
      <c r="A26" s="623"/>
      <c r="B26" s="622"/>
      <c r="C26" s="622"/>
    </row>
    <row r="27" spans="1:3" x14ac:dyDescent="0.2">
      <c r="A27" s="623"/>
      <c r="B27" s="622"/>
      <c r="C27" s="622"/>
    </row>
    <row r="28" spans="1:3" x14ac:dyDescent="0.2">
      <c r="A28" s="623"/>
      <c r="B28" s="622"/>
      <c r="C28" s="622"/>
    </row>
    <row r="29" spans="1:3" x14ac:dyDescent="0.2">
      <c r="A29" s="623"/>
      <c r="B29" s="622"/>
      <c r="C29" s="622"/>
    </row>
    <row r="30" spans="1:3" x14ac:dyDescent="0.2">
      <c r="A30" s="623"/>
      <c r="B30" s="622"/>
      <c r="C30" s="622"/>
    </row>
    <row r="31" spans="1:3" x14ac:dyDescent="0.2">
      <c r="A31" s="623"/>
      <c r="B31" s="622"/>
      <c r="C31" s="622"/>
    </row>
    <row r="32" spans="1:3" x14ac:dyDescent="0.2">
      <c r="A32" s="623"/>
      <c r="B32" s="622"/>
      <c r="C32" s="622"/>
    </row>
    <row r="33" spans="1:3" x14ac:dyDescent="0.2">
      <c r="A33" s="623"/>
      <c r="B33" s="622"/>
      <c r="C33" s="622"/>
    </row>
    <row r="34" spans="1:3" x14ac:dyDescent="0.2">
      <c r="A34" s="623"/>
      <c r="B34" s="622"/>
      <c r="C34" s="622"/>
    </row>
    <row r="35" spans="1:3" x14ac:dyDescent="0.2">
      <c r="A35" s="623"/>
      <c r="B35" s="622"/>
      <c r="C35" s="622"/>
    </row>
    <row r="36" spans="1:3" x14ac:dyDescent="0.2">
      <c r="A36" s="623"/>
      <c r="B36" s="622"/>
      <c r="C36" s="622"/>
    </row>
    <row r="37" spans="1:3" x14ac:dyDescent="0.2">
      <c r="A37" s="623"/>
      <c r="B37" s="622"/>
      <c r="C37" s="622"/>
    </row>
    <row r="38" spans="1:3" x14ac:dyDescent="0.2">
      <c r="A38" s="623"/>
      <c r="B38" s="622"/>
      <c r="C38" s="622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showGridLines="0" workbookViewId="0"/>
  </sheetViews>
  <sheetFormatPr defaultRowHeight="15" x14ac:dyDescent="0.25"/>
  <cols>
    <col min="1" max="1" width="41.42578125" style="72" customWidth="1"/>
    <col min="2" max="4" width="9.140625" style="73" customWidth="1"/>
    <col min="5" max="24" width="9.140625" style="73"/>
    <col min="25" max="16384" width="9.140625" style="74"/>
  </cols>
  <sheetData>
    <row r="1" spans="1:24" x14ac:dyDescent="0.25">
      <c r="A1" s="71" t="s">
        <v>116</v>
      </c>
      <c r="B1" s="72"/>
      <c r="C1" s="72"/>
    </row>
    <row r="2" spans="1:24" s="72" customFormat="1" ht="15" customHeight="1" x14ac:dyDescent="0.2">
      <c r="A2" s="75"/>
      <c r="B2" s="76">
        <v>2013</v>
      </c>
      <c r="C2" s="76">
        <v>2014</v>
      </c>
      <c r="D2" s="76">
        <v>2015</v>
      </c>
      <c r="E2" s="76">
        <v>2016</v>
      </c>
      <c r="F2" s="76">
        <v>2017</v>
      </c>
      <c r="G2" s="76">
        <v>2018</v>
      </c>
      <c r="H2" s="76">
        <v>2019</v>
      </c>
      <c r="I2" s="76">
        <v>2020</v>
      </c>
      <c r="J2" s="76">
        <v>2021</v>
      </c>
      <c r="K2" s="76">
        <v>2022</v>
      </c>
      <c r="L2" s="76">
        <v>2023</v>
      </c>
      <c r="M2" s="76">
        <v>2024</v>
      </c>
      <c r="N2" s="76">
        <v>2025</v>
      </c>
      <c r="O2" s="76">
        <v>2026</v>
      </c>
      <c r="P2" s="76">
        <v>2027</v>
      </c>
      <c r="Q2" s="76">
        <v>2028</v>
      </c>
      <c r="R2" s="76">
        <v>2029</v>
      </c>
      <c r="S2" s="76">
        <v>2030</v>
      </c>
      <c r="T2" s="76">
        <v>2031</v>
      </c>
      <c r="U2" s="76">
        <v>2032</v>
      </c>
      <c r="V2" s="76">
        <v>2033</v>
      </c>
      <c r="W2" s="76">
        <v>2034</v>
      </c>
      <c r="X2" s="76">
        <v>2035</v>
      </c>
    </row>
    <row r="3" spans="1:24" x14ac:dyDescent="0.25">
      <c r="A3" s="72" t="s">
        <v>117</v>
      </c>
      <c r="B3" s="77">
        <v>-3.5157532769248823</v>
      </c>
      <c r="C3" s="77">
        <v>-3.0264017713325613</v>
      </c>
      <c r="D3" s="77">
        <v>-3.6979167900394634</v>
      </c>
      <c r="E3" s="77">
        <v>-3.6446493746779685</v>
      </c>
      <c r="F3" s="77">
        <v>-3.944349956265119</v>
      </c>
      <c r="G3" s="77">
        <v>-4.2030120041133499</v>
      </c>
      <c r="H3" s="77">
        <v>-4.4332016590885646</v>
      </c>
      <c r="I3" s="77">
        <v>-4.7298142736093496</v>
      </c>
      <c r="J3" s="77">
        <v>-5.0355048889691458</v>
      </c>
      <c r="K3" s="77">
        <v>-5.3473907114918022</v>
      </c>
      <c r="L3" s="77">
        <v>-5.7027667580165566</v>
      </c>
      <c r="M3" s="77">
        <v>-6.2690384033751076</v>
      </c>
      <c r="N3" s="77">
        <v>-6.8062784589829572</v>
      </c>
      <c r="O3" s="77">
        <v>-7.4384001119184084</v>
      </c>
      <c r="P3" s="77">
        <v>-8.1850351848142378</v>
      </c>
      <c r="Q3" s="77">
        <v>-9.1378014704602855</v>
      </c>
      <c r="R3" s="77">
        <v>-10.306672167906811</v>
      </c>
      <c r="S3" s="77">
        <v>-11.975705018123403</v>
      </c>
      <c r="T3" s="77">
        <v>-14.54233775257619</v>
      </c>
      <c r="U3" s="77">
        <v>-18.837826852267511</v>
      </c>
      <c r="V3" s="77">
        <v>-27.417944592103982</v>
      </c>
      <c r="W3" s="77">
        <v>-59.364392968483074</v>
      </c>
      <c r="X3" s="77"/>
    </row>
    <row r="4" spans="1:24" x14ac:dyDescent="0.25">
      <c r="A4" s="72" t="s">
        <v>118</v>
      </c>
      <c r="B4" s="77">
        <v>-3.5157532769248823</v>
      </c>
      <c r="C4" s="77">
        <v>-1.9830986345182908</v>
      </c>
      <c r="D4" s="77">
        <v>-2.625591056522298</v>
      </c>
      <c r="E4" s="77">
        <v>-2.5557708223861284</v>
      </c>
      <c r="F4" s="77">
        <v>-2.840973455122116</v>
      </c>
      <c r="G4" s="77">
        <v>-3.0392184664870681</v>
      </c>
      <c r="H4" s="77">
        <v>-3.2025153257693657</v>
      </c>
      <c r="I4" s="77">
        <v>-3.4273604284588761</v>
      </c>
      <c r="J4" s="77">
        <v>-3.6518429668830379</v>
      </c>
      <c r="K4" s="77">
        <v>-3.8702799675387531</v>
      </c>
      <c r="L4" s="77">
        <v>-4.1177069612594197</v>
      </c>
      <c r="M4" s="77">
        <v>-4.5512685213677244</v>
      </c>
      <c r="N4" s="77">
        <v>-4.9010637287148047</v>
      </c>
      <c r="O4" s="77">
        <v>-5.3023979766447455</v>
      </c>
      <c r="P4" s="77">
        <v>-5.7484951166664677</v>
      </c>
      <c r="Q4" s="77">
        <v>-6.2849955119441425</v>
      </c>
      <c r="R4" s="77">
        <v>-6.8464934128683872</v>
      </c>
      <c r="S4" s="77">
        <v>-7.5780554481341138</v>
      </c>
      <c r="T4" s="77">
        <v>-8.5819914534478805</v>
      </c>
      <c r="U4" s="77">
        <v>-9.9673796621376187</v>
      </c>
      <c r="V4" s="77">
        <v>-11.910824819670056</v>
      </c>
      <c r="W4" s="77">
        <v>-15.215785654363193</v>
      </c>
      <c r="X4" s="77">
        <v>-22.401480257587831</v>
      </c>
    </row>
    <row r="5" spans="1:24" x14ac:dyDescent="0.25">
      <c r="A5" s="72" t="s">
        <v>119</v>
      </c>
      <c r="B5" s="77">
        <v>-3.5157532769248823</v>
      </c>
      <c r="C5" s="77">
        <v>-1.9467451319680502</v>
      </c>
      <c r="D5" s="77">
        <v>-2.590980217427159</v>
      </c>
      <c r="E5" s="77">
        <v>-2.5433701820909418</v>
      </c>
      <c r="F5" s="77">
        <v>-2.8401576663496191</v>
      </c>
      <c r="G5" s="77">
        <v>-3.0388000778274935</v>
      </c>
      <c r="H5" s="77">
        <v>-3.2026623452718188</v>
      </c>
      <c r="I5" s="77">
        <v>-3.4279399586641404</v>
      </c>
      <c r="J5" s="77">
        <v>-3.6542440426621483</v>
      </c>
      <c r="K5" s="77">
        <v>-3.8756947166160169</v>
      </c>
      <c r="L5" s="77">
        <v>-4.1269961913708988</v>
      </c>
      <c r="M5" s="77">
        <v>-4.5665462186788766</v>
      </c>
      <c r="N5" s="77">
        <v>-4.9226327848718467</v>
      </c>
      <c r="O5" s="77">
        <v>-5.3323974471313713</v>
      </c>
      <c r="P5" s="77">
        <v>-5.7906271806860135</v>
      </c>
      <c r="Q5" s="77">
        <v>-6.3442204189656213</v>
      </c>
      <c r="R5" s="77">
        <v>-6.9294900033465927</v>
      </c>
      <c r="S5" s="77">
        <v>-7.6941907200854658</v>
      </c>
      <c r="T5" s="77">
        <v>-8.7457348270701694</v>
      </c>
      <c r="U5" s="77">
        <v>-10.200694764613056</v>
      </c>
      <c r="V5" s="77">
        <v>-12.253534436257405</v>
      </c>
      <c r="W5" s="77">
        <v>-15.758605262066045</v>
      </c>
      <c r="X5" s="77">
        <v>-23.427934158245208</v>
      </c>
    </row>
    <row r="6" spans="1:24" x14ac:dyDescent="0.25">
      <c r="A6" s="72" t="s">
        <v>120</v>
      </c>
      <c r="B6" s="77">
        <v>2.1567811698166111</v>
      </c>
      <c r="C6" s="77">
        <v>2.368540967527295</v>
      </c>
      <c r="D6" s="77">
        <v>2.5029913553317584</v>
      </c>
      <c r="E6" s="77">
        <v>1.1119979292916184</v>
      </c>
      <c r="F6" s="77">
        <v>1.0972941094878053</v>
      </c>
      <c r="G6" s="77">
        <v>1.5231553499891675</v>
      </c>
      <c r="H6" s="77">
        <v>1.7023241280564179</v>
      </c>
      <c r="I6" s="77">
        <v>1.7760724088940378</v>
      </c>
      <c r="J6" s="77">
        <v>1.6432837710704149</v>
      </c>
      <c r="K6" s="77">
        <v>1.4548905681942159</v>
      </c>
      <c r="L6" s="77">
        <v>1.2211561213285762</v>
      </c>
      <c r="M6" s="77">
        <v>0.9461439014710038</v>
      </c>
      <c r="N6" s="77">
        <v>0.572182764005575</v>
      </c>
      <c r="O6" s="77">
        <v>0.11503921144723961</v>
      </c>
      <c r="P6" s="77">
        <v>-0.49905914321089995</v>
      </c>
      <c r="Q6" s="77">
        <v>-1.2689493977931789</v>
      </c>
      <c r="R6" s="77">
        <v>-2.2381533639410378</v>
      </c>
      <c r="S6" s="77">
        <v>-3.5501501008033216</v>
      </c>
      <c r="T6" s="77">
        <v>-5.4404785395338706</v>
      </c>
      <c r="U6" s="77">
        <v>-8.479057759343462</v>
      </c>
      <c r="V6" s="77">
        <v>-14.770179356178602</v>
      </c>
      <c r="W6" s="77">
        <v>-36.451843905975359</v>
      </c>
      <c r="X6" s="77"/>
    </row>
    <row r="7" spans="1:24" x14ac:dyDescent="0.25">
      <c r="A7" s="72" t="s">
        <v>121</v>
      </c>
      <c r="B7" s="77">
        <v>2.1567811698166111</v>
      </c>
      <c r="C7" s="77">
        <v>2.2516126075517349</v>
      </c>
      <c r="D7" s="77">
        <v>2.7221557067230293</v>
      </c>
      <c r="E7" s="77">
        <v>1.7145547069185056</v>
      </c>
      <c r="F7" s="77">
        <v>1.7150801998758141</v>
      </c>
      <c r="G7" s="77">
        <v>2.2047068691108933</v>
      </c>
      <c r="H7" s="77">
        <v>2.4801119706360737</v>
      </c>
      <c r="I7" s="77">
        <v>2.6177709190786373</v>
      </c>
      <c r="J7" s="77">
        <v>2.5621441529747955</v>
      </c>
      <c r="K7" s="77">
        <v>2.4577976689861032</v>
      </c>
      <c r="L7" s="77">
        <v>2.3136484001773994</v>
      </c>
      <c r="M7" s="77">
        <v>2.1426378435841684</v>
      </c>
      <c r="N7" s="77">
        <v>1.9258669942469027</v>
      </c>
      <c r="O7" s="77">
        <v>1.6423081177388212</v>
      </c>
      <c r="P7" s="77">
        <v>1.2467343411193781</v>
      </c>
      <c r="Q7" s="77">
        <v>0.76216925550831149</v>
      </c>
      <c r="R7" s="77">
        <v>0.1930142499632268</v>
      </c>
      <c r="S7" s="77">
        <v>-0.54992189478296893</v>
      </c>
      <c r="T7" s="77">
        <v>-1.5030794623294241</v>
      </c>
      <c r="U7" s="77">
        <v>-2.7666161924730659</v>
      </c>
      <c r="V7" s="77">
        <v>-4.8601454690114281</v>
      </c>
      <c r="W7" s="77">
        <v>-8.9003249852319755</v>
      </c>
      <c r="X7" s="77">
        <v>-19.957674664126031</v>
      </c>
    </row>
    <row r="8" spans="1:24" s="72" customFormat="1" ht="15" customHeight="1" thickBot="1" x14ac:dyDescent="0.25">
      <c r="A8" s="78" t="s">
        <v>122</v>
      </c>
      <c r="B8" s="79">
        <v>2.1567811698166111</v>
      </c>
      <c r="C8" s="79">
        <v>2.2185492895154368</v>
      </c>
      <c r="D8" s="79">
        <v>2.6471749407989762</v>
      </c>
      <c r="E8" s="79">
        <v>1.5452400068460577</v>
      </c>
      <c r="F8" s="79">
        <v>1.6603956985085517</v>
      </c>
      <c r="G8" s="79">
        <v>2.0930368504781001</v>
      </c>
      <c r="H8" s="79">
        <v>2.3520777063189371</v>
      </c>
      <c r="I8" s="79">
        <v>2.4792883348390831</v>
      </c>
      <c r="J8" s="79">
        <v>2.4114053962666588</v>
      </c>
      <c r="K8" s="79">
        <v>2.295390715533955</v>
      </c>
      <c r="L8" s="79">
        <v>2.1404258157071894</v>
      </c>
      <c r="M8" s="79">
        <v>1.957677767937227</v>
      </c>
      <c r="N8" s="79">
        <v>1.720427204194948</v>
      </c>
      <c r="O8" s="79">
        <v>1.4202215706522736</v>
      </c>
      <c r="P8" s="79">
        <v>1.0054235967429435</v>
      </c>
      <c r="Q8" s="79">
        <v>0.49902752815602014</v>
      </c>
      <c r="R8" s="79">
        <v>-9.6729756252045718E-2</v>
      </c>
      <c r="S8" s="79">
        <v>-0.86724469810484095</v>
      </c>
      <c r="T8" s="79">
        <v>-1.8561624910670815</v>
      </c>
      <c r="U8" s="79">
        <v>-3.1694284654731462</v>
      </c>
      <c r="V8" s="79">
        <v>-5.3323843545817482</v>
      </c>
      <c r="W8" s="79">
        <v>-9.4706142590073057</v>
      </c>
      <c r="X8" s="79">
        <v>-20.711026304748756</v>
      </c>
    </row>
    <row r="9" spans="1:24" x14ac:dyDescent="0.25">
      <c r="A9" s="80" t="s">
        <v>10</v>
      </c>
      <c r="B9" s="83"/>
      <c r="C9" s="8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</sheetData>
  <pageMargins left="0.7" right="0.7" top="0.75" bottom="0.75" header="0.3" footer="0.3"/>
  <pageSetup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>
      <selection sqref="A1:C1"/>
    </sheetView>
  </sheetViews>
  <sheetFormatPr defaultRowHeight="15" x14ac:dyDescent="0.25"/>
  <cols>
    <col min="1" max="1" width="44.85546875" style="149" bestFit="1" customWidth="1"/>
    <col min="2" max="2" width="10.5703125" style="149" customWidth="1"/>
    <col min="3" max="16384" width="9.140625" style="149"/>
  </cols>
  <sheetData>
    <row r="1" spans="1:7" x14ac:dyDescent="0.25">
      <c r="A1" s="634" t="s">
        <v>418</v>
      </c>
      <c r="B1" s="634"/>
      <c r="C1" s="634"/>
    </row>
    <row r="2" spans="1:7" x14ac:dyDescent="0.25">
      <c r="A2" s="154"/>
      <c r="B2" s="155" t="s">
        <v>386</v>
      </c>
      <c r="C2" s="155" t="s">
        <v>385</v>
      </c>
    </row>
    <row r="3" spans="1:7" x14ac:dyDescent="0.25">
      <c r="A3" s="192" t="s">
        <v>419</v>
      </c>
      <c r="B3" s="193">
        <v>37244.523000000001</v>
      </c>
      <c r="C3" s="157">
        <f>B3/E3*100</f>
        <v>52.117193471728918</v>
      </c>
      <c r="E3" s="201">
        <v>71463.024999999994</v>
      </c>
      <c r="F3" s="203">
        <f>B3/E6*100</f>
        <v>52.386230019045932</v>
      </c>
      <c r="G3" s="202"/>
    </row>
    <row r="4" spans="1:7" x14ac:dyDescent="0.25">
      <c r="A4" s="194" t="s">
        <v>410</v>
      </c>
      <c r="B4" s="195">
        <v>194.18799999999999</v>
      </c>
      <c r="C4" s="204">
        <f>B4/$E$6*100</f>
        <v>0.27313485085950734</v>
      </c>
      <c r="E4" s="201"/>
      <c r="F4" s="202"/>
      <c r="G4" s="202"/>
    </row>
    <row r="5" spans="1:7" x14ac:dyDescent="0.25">
      <c r="A5" s="194" t="s">
        <v>420</v>
      </c>
      <c r="B5" s="205" t="s">
        <v>254</v>
      </c>
      <c r="C5" s="204">
        <f>F6-F3</f>
        <v>0.27313485085951328</v>
      </c>
      <c r="E5" s="206"/>
      <c r="F5" s="202"/>
      <c r="G5" s="202"/>
    </row>
    <row r="6" spans="1:7" x14ac:dyDescent="0.25">
      <c r="A6" s="207" t="s">
        <v>421</v>
      </c>
      <c r="B6" s="208">
        <f>B3+B4</f>
        <v>37438.711000000003</v>
      </c>
      <c r="C6" s="208">
        <f>B6/$E$6*100</f>
        <v>52.659364869905446</v>
      </c>
      <c r="E6" s="201">
        <v>71096.017000000007</v>
      </c>
      <c r="F6" s="203">
        <f>B6/E6*100</f>
        <v>52.659364869905446</v>
      </c>
      <c r="G6" s="202"/>
    </row>
    <row r="7" spans="1:7" x14ac:dyDescent="0.25">
      <c r="A7" s="194" t="s">
        <v>422</v>
      </c>
      <c r="B7" s="195">
        <v>-93.8</v>
      </c>
      <c r="C7" s="204">
        <f>B7/$E$6*100</f>
        <v>-0.13193425448854607</v>
      </c>
      <c r="E7" s="202"/>
      <c r="F7" s="202"/>
      <c r="G7" s="202"/>
    </row>
    <row r="8" spans="1:7" x14ac:dyDescent="0.25">
      <c r="A8" s="207" t="s">
        <v>423</v>
      </c>
      <c r="B8" s="208">
        <f>B6+B7</f>
        <v>37344.911</v>
      </c>
      <c r="C8" s="208">
        <f>B8/$E$6*100</f>
        <v>52.52743061541689</v>
      </c>
    </row>
    <row r="9" spans="1:7" x14ac:dyDescent="0.25">
      <c r="C9" s="200" t="s">
        <v>414</v>
      </c>
    </row>
  </sheetData>
  <mergeCells count="1">
    <mergeCell ref="A1:C1"/>
  </mergeCells>
  <pageMargins left="0.7" right="0.7" top="0.75" bottom="0.75" header="0.3" footer="0.3"/>
  <ignoredErrors>
    <ignoredError sqref="C5" formula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showGridLines="0" workbookViewId="0"/>
  </sheetViews>
  <sheetFormatPr defaultRowHeight="15" x14ac:dyDescent="0.25"/>
  <cols>
    <col min="1" max="1" width="41.42578125" style="72" customWidth="1"/>
    <col min="2" max="4" width="9.140625" style="73" customWidth="1"/>
    <col min="5" max="24" width="9.140625" style="73"/>
    <col min="25" max="16384" width="9.140625" style="74"/>
  </cols>
  <sheetData>
    <row r="1" spans="1:24" x14ac:dyDescent="0.25">
      <c r="A1" s="71" t="s">
        <v>123</v>
      </c>
      <c r="B1" s="72"/>
      <c r="C1" s="72"/>
    </row>
    <row r="2" spans="1:24" s="72" customFormat="1" ht="15" customHeight="1" x14ac:dyDescent="0.2">
      <c r="A2" s="75"/>
      <c r="B2" s="76">
        <v>2013</v>
      </c>
      <c r="C2" s="76">
        <v>2014</v>
      </c>
      <c r="D2" s="76">
        <v>2015</v>
      </c>
      <c r="E2" s="76">
        <v>2016</v>
      </c>
      <c r="F2" s="76">
        <v>2017</v>
      </c>
      <c r="G2" s="76">
        <v>2018</v>
      </c>
      <c r="H2" s="76">
        <v>2019</v>
      </c>
      <c r="I2" s="76">
        <v>2020</v>
      </c>
      <c r="J2" s="76">
        <v>2021</v>
      </c>
      <c r="K2" s="76">
        <v>2022</v>
      </c>
      <c r="L2" s="76">
        <v>2023</v>
      </c>
      <c r="M2" s="76">
        <v>2024</v>
      </c>
      <c r="N2" s="76">
        <v>2025</v>
      </c>
      <c r="O2" s="76">
        <v>2026</v>
      </c>
      <c r="P2" s="76">
        <v>2027</v>
      </c>
      <c r="Q2" s="76">
        <v>2028</v>
      </c>
      <c r="R2" s="76">
        <v>2029</v>
      </c>
      <c r="S2" s="76">
        <v>2030</v>
      </c>
      <c r="T2" s="76">
        <v>2031</v>
      </c>
      <c r="U2" s="76">
        <v>2032</v>
      </c>
      <c r="V2" s="76">
        <v>2033</v>
      </c>
      <c r="W2" s="76">
        <v>2034</v>
      </c>
      <c r="X2" s="76">
        <v>2035</v>
      </c>
    </row>
    <row r="3" spans="1:24" x14ac:dyDescent="0.25">
      <c r="A3" s="72" t="s">
        <v>117</v>
      </c>
      <c r="B3" s="77">
        <v>-3.5157532769248823</v>
      </c>
      <c r="C3" s="77">
        <v>-3.0264017713325613</v>
      </c>
      <c r="D3" s="77">
        <v>-3.6979167900394634</v>
      </c>
      <c r="E3" s="77">
        <v>-3.6446493746779685</v>
      </c>
      <c r="F3" s="77">
        <v>-3.944349956265119</v>
      </c>
      <c r="G3" s="77">
        <v>-4.2030120041133499</v>
      </c>
      <c r="H3" s="77">
        <v>-4.4332016590885646</v>
      </c>
      <c r="I3" s="77">
        <v>-4.7298142736093496</v>
      </c>
      <c r="J3" s="77">
        <v>-5.0355048889691458</v>
      </c>
      <c r="K3" s="77">
        <v>-5.3473907114918022</v>
      </c>
      <c r="L3" s="77">
        <v>-5.7027667580165566</v>
      </c>
      <c r="M3" s="77">
        <v>-6.2690384033751076</v>
      </c>
      <c r="N3" s="77">
        <v>-6.8062784589829572</v>
      </c>
      <c r="O3" s="77">
        <v>-7.4384001119184084</v>
      </c>
      <c r="P3" s="77">
        <v>-8.1850351848142378</v>
      </c>
      <c r="Q3" s="77">
        <v>-9.1378014704602855</v>
      </c>
      <c r="R3" s="77">
        <v>-10.306672167906811</v>
      </c>
      <c r="S3" s="77">
        <v>-11.975705018123403</v>
      </c>
      <c r="T3" s="77">
        <v>-14.54233775257619</v>
      </c>
      <c r="U3" s="77">
        <v>-18.837826852267511</v>
      </c>
      <c r="V3" s="77">
        <v>-27.417944592103982</v>
      </c>
      <c r="W3" s="77">
        <v>-59.364392968483074</v>
      </c>
      <c r="X3" s="77"/>
    </row>
    <row r="4" spans="1:24" x14ac:dyDescent="0.25">
      <c r="A4" s="72" t="s">
        <v>124</v>
      </c>
      <c r="B4" s="77">
        <v>-3.5157532769248823</v>
      </c>
      <c r="C4" s="77">
        <v>-1.9732580365066164</v>
      </c>
      <c r="D4" s="77">
        <v>-2.6136099319757644</v>
      </c>
      <c r="E4" s="77">
        <v>-2.5430265427474992</v>
      </c>
      <c r="F4" s="77">
        <v>-2.8262176768107925</v>
      </c>
      <c r="G4" s="77">
        <v>-3.0259683262625776</v>
      </c>
      <c r="H4" s="77">
        <v>-3.1916300740227297</v>
      </c>
      <c r="I4" s="77">
        <v>-3.4192269553780159</v>
      </c>
      <c r="J4" s="77">
        <v>-3.6472921579506337</v>
      </c>
      <c r="K4" s="77">
        <v>-3.8704146986887076</v>
      </c>
      <c r="L4" s="77">
        <v>-4.1235493081291787</v>
      </c>
      <c r="M4" s="77">
        <v>-4.5652819012357639</v>
      </c>
      <c r="N4" s="77">
        <v>-4.9246758240360036</v>
      </c>
      <c r="O4" s="77">
        <v>-5.3377572756424065</v>
      </c>
      <c r="P4" s="77">
        <v>-5.7984334004390119</v>
      </c>
      <c r="Q4" s="77">
        <v>-6.3535700556303309</v>
      </c>
      <c r="R4" s="77">
        <v>-6.9400251855669453</v>
      </c>
      <c r="S4" s="77">
        <v>-7.7052692327276624</v>
      </c>
      <c r="T4" s="77">
        <v>-8.7564381103559068</v>
      </c>
      <c r="U4" s="77">
        <v>-10.211633609667512</v>
      </c>
      <c r="V4" s="77">
        <v>-12.26671163555897</v>
      </c>
      <c r="W4" s="77">
        <v>-15.780514047999826</v>
      </c>
      <c r="X4" s="77">
        <v>-23.494135331989447</v>
      </c>
    </row>
    <row r="5" spans="1:24" x14ac:dyDescent="0.25">
      <c r="A5" s="72" t="s">
        <v>125</v>
      </c>
      <c r="B5" s="77">
        <v>-3.5157532769248823</v>
      </c>
      <c r="C5" s="77">
        <v>-1.9894910242644603</v>
      </c>
      <c r="D5" s="77">
        <v>-2.6299295571094996</v>
      </c>
      <c r="E5" s="77">
        <v>-2.5588460633910048</v>
      </c>
      <c r="F5" s="77">
        <v>-2.842493039547882</v>
      </c>
      <c r="G5" s="77">
        <v>-3.038651491843618</v>
      </c>
      <c r="H5" s="77">
        <v>-3.1993038917654126</v>
      </c>
      <c r="I5" s="77">
        <v>-3.420766070557578</v>
      </c>
      <c r="J5" s="77">
        <v>-3.6424175267482242</v>
      </c>
      <c r="K5" s="77">
        <v>-3.8581570950919399</v>
      </c>
      <c r="L5" s="77">
        <v>-4.102613637393671</v>
      </c>
      <c r="M5" s="77">
        <v>-4.5326116699695689</v>
      </c>
      <c r="N5" s="77">
        <v>-4.8785181111133902</v>
      </c>
      <c r="O5" s="77">
        <v>-5.2755057606438491</v>
      </c>
      <c r="P5" s="77">
        <v>-5.7173998720975572</v>
      </c>
      <c r="Q5" s="77">
        <v>-6.2499593286030866</v>
      </c>
      <c r="R5" s="77">
        <v>-6.8076852150265434</v>
      </c>
      <c r="S5" s="77">
        <v>-7.5353966424159449</v>
      </c>
      <c r="T5" s="77">
        <v>-8.5352305689544821</v>
      </c>
      <c r="U5" s="77">
        <v>-9.9141657452587992</v>
      </c>
      <c r="V5" s="77">
        <v>-11.846410372445023</v>
      </c>
      <c r="W5" s="77">
        <v>-15.127493743756073</v>
      </c>
      <c r="X5" s="77">
        <v>-22.23616892083804</v>
      </c>
    </row>
    <row r="6" spans="1:24" x14ac:dyDescent="0.25">
      <c r="A6" s="72" t="s">
        <v>120</v>
      </c>
      <c r="B6" s="77">
        <v>2.1567811698166111</v>
      </c>
      <c r="C6" s="77">
        <v>2.368540967527295</v>
      </c>
      <c r="D6" s="77">
        <v>2.5029913553317584</v>
      </c>
      <c r="E6" s="77">
        <v>1.1119979292916184</v>
      </c>
      <c r="F6" s="77">
        <v>1.0972941094878053</v>
      </c>
      <c r="G6" s="77">
        <v>1.5231553499891675</v>
      </c>
      <c r="H6" s="77">
        <v>1.7023241280564179</v>
      </c>
      <c r="I6" s="77">
        <v>1.7760724088940378</v>
      </c>
      <c r="J6" s="77">
        <v>1.6432837710704149</v>
      </c>
      <c r="K6" s="77">
        <v>1.4548905681942159</v>
      </c>
      <c r="L6" s="77">
        <v>1.2211561213285762</v>
      </c>
      <c r="M6" s="77">
        <v>0.9461439014710038</v>
      </c>
      <c r="N6" s="77">
        <v>0.572182764005575</v>
      </c>
      <c r="O6" s="77">
        <v>0.11503921144723961</v>
      </c>
      <c r="P6" s="77">
        <v>-0.49905914321089995</v>
      </c>
      <c r="Q6" s="77">
        <v>-1.2689493977931789</v>
      </c>
      <c r="R6" s="77">
        <v>-2.2381533639410378</v>
      </c>
      <c r="S6" s="77">
        <v>-3.5501501008033216</v>
      </c>
      <c r="T6" s="77">
        <v>-5.4404785395338706</v>
      </c>
      <c r="U6" s="77">
        <v>-8.479057759343462</v>
      </c>
      <c r="V6" s="77">
        <v>-14.770179356178602</v>
      </c>
      <c r="W6" s="77">
        <v>-36.451843905975359</v>
      </c>
      <c r="X6" s="77"/>
    </row>
    <row r="7" spans="1:24" x14ac:dyDescent="0.25">
      <c r="A7" s="72" t="s">
        <v>126</v>
      </c>
      <c r="B7" s="77">
        <v>2.1567811698166111</v>
      </c>
      <c r="C7" s="77">
        <v>2.0760849333520923</v>
      </c>
      <c r="D7" s="77">
        <v>2.6475821281252081</v>
      </c>
      <c r="E7" s="77">
        <v>1.6138339988537069</v>
      </c>
      <c r="F7" s="77">
        <v>1.6148575989883796</v>
      </c>
      <c r="G7" s="77">
        <v>2.0899249567179368</v>
      </c>
      <c r="H7" s="77">
        <v>2.3512576123340523</v>
      </c>
      <c r="I7" s="77">
        <v>2.47966853282648</v>
      </c>
      <c r="J7" s="77">
        <v>2.4121812221514176</v>
      </c>
      <c r="K7" s="77">
        <v>2.2960506503251281</v>
      </c>
      <c r="L7" s="77">
        <v>2.1405505514527761</v>
      </c>
      <c r="M7" s="77">
        <v>1.9569728346833699</v>
      </c>
      <c r="N7" s="77">
        <v>1.7186455920332122</v>
      </c>
      <c r="O7" s="77">
        <v>1.4169472532274909</v>
      </c>
      <c r="P7" s="77">
        <v>1.0003891843996371</v>
      </c>
      <c r="Q7" s="77">
        <v>0.49200081374320348</v>
      </c>
      <c r="R7" s="77">
        <v>-0.10614592891964492</v>
      </c>
      <c r="S7" s="77">
        <v>-0.87980115905236289</v>
      </c>
      <c r="T7" s="77">
        <v>-1.8729808552350136</v>
      </c>
      <c r="U7" s="77">
        <v>-3.1924394029400958</v>
      </c>
      <c r="V7" s="77">
        <v>-5.3658164378210103</v>
      </c>
      <c r="W7" s="77">
        <v>-9.5251041514381143</v>
      </c>
      <c r="X7" s="77">
        <v>-20.832788911945357</v>
      </c>
    </row>
    <row r="8" spans="1:24" s="72" customFormat="1" ht="15" customHeight="1" thickBot="1" x14ac:dyDescent="0.25">
      <c r="A8" s="78" t="s">
        <v>127</v>
      </c>
      <c r="B8" s="79">
        <v>2.1567811698166111</v>
      </c>
      <c r="C8" s="79">
        <v>2.2185492895154368</v>
      </c>
      <c r="D8" s="79">
        <v>2.5494117268144265</v>
      </c>
      <c r="E8" s="79">
        <v>1.6412976925640095</v>
      </c>
      <c r="F8" s="79">
        <v>1.7630212392586486</v>
      </c>
      <c r="G8" s="79">
        <v>2.2116065590772678</v>
      </c>
      <c r="H8" s="79">
        <v>2.4840301421927791</v>
      </c>
      <c r="I8" s="79">
        <v>2.6201276982277903</v>
      </c>
      <c r="J8" s="79">
        <v>2.5639424585782962</v>
      </c>
      <c r="K8" s="79">
        <v>2.4597315187816093</v>
      </c>
      <c r="L8" s="79">
        <v>2.3162548823694635</v>
      </c>
      <c r="M8" s="79">
        <v>2.1463011462873567</v>
      </c>
      <c r="N8" s="79">
        <v>1.9309551788108621</v>
      </c>
      <c r="O8" s="79">
        <v>1.649151444431098</v>
      </c>
      <c r="P8" s="79">
        <v>1.2557323866334826</v>
      </c>
      <c r="Q8" s="79">
        <v>0.77379271071826849</v>
      </c>
      <c r="R8" s="79">
        <v>0.20796303222712709</v>
      </c>
      <c r="S8" s="79">
        <v>-0.53062901606509172</v>
      </c>
      <c r="T8" s="79">
        <v>-1.4777942809487286</v>
      </c>
      <c r="U8" s="79">
        <v>-2.7325326471845557</v>
      </c>
      <c r="V8" s="79">
        <v>-4.8116902391804359</v>
      </c>
      <c r="W8" s="79">
        <v>-8.8241403637677394</v>
      </c>
      <c r="X8" s="79">
        <v>-19.798773414110741</v>
      </c>
    </row>
    <row r="9" spans="1:24" x14ac:dyDescent="0.25">
      <c r="A9" s="80" t="s">
        <v>10</v>
      </c>
      <c r="B9" s="83"/>
      <c r="C9" s="8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</sheetData>
  <pageMargins left="0.7" right="0.7" top="0.75" bottom="0.75" header="0.3" footer="0.3"/>
  <pageSetup orientation="portrait" horizontalDpi="4294967294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BS148"/>
  <sheetViews>
    <sheetView showGridLines="0" zoomScaleNormal="100" workbookViewId="0">
      <selection activeCell="A17" sqref="A17:H17"/>
    </sheetView>
  </sheetViews>
  <sheetFormatPr defaultRowHeight="12.75" x14ac:dyDescent="0.2"/>
  <cols>
    <col min="1" max="1" width="10.140625" style="364" customWidth="1"/>
    <col min="2" max="27" width="9.140625" style="361"/>
    <col min="28" max="28" width="9.140625" style="419"/>
    <col min="29" max="30" width="6.42578125" style="419" customWidth="1"/>
    <col min="31" max="71" width="9.140625" style="419"/>
    <col min="72" max="16384" width="9.140625" style="361"/>
  </cols>
  <sheetData>
    <row r="17" spans="1:71" s="355" customFormat="1" x14ac:dyDescent="0.2">
      <c r="A17" s="706" t="s">
        <v>444</v>
      </c>
      <c r="B17" s="706"/>
      <c r="C17" s="706"/>
      <c r="D17" s="706"/>
      <c r="E17" s="706"/>
      <c r="F17" s="706"/>
      <c r="G17" s="706"/>
      <c r="H17" s="706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  <c r="AS17" s="417"/>
      <c r="AT17" s="417"/>
      <c r="AU17" s="417"/>
      <c r="AV17" s="417"/>
      <c r="AW17" s="417"/>
      <c r="AX17" s="417"/>
      <c r="AY17" s="417"/>
      <c r="AZ17" s="417"/>
      <c r="BA17" s="417"/>
      <c r="BB17" s="417"/>
      <c r="BC17" s="417"/>
      <c r="BD17" s="417"/>
      <c r="BE17" s="417"/>
      <c r="BF17" s="417"/>
      <c r="BG17" s="417"/>
      <c r="BH17" s="417"/>
      <c r="BI17" s="417"/>
      <c r="BJ17" s="417"/>
      <c r="BK17" s="417"/>
      <c r="BL17" s="417"/>
      <c r="BM17" s="417"/>
      <c r="BN17" s="417"/>
      <c r="BO17" s="417"/>
      <c r="BP17" s="417"/>
      <c r="BQ17" s="417"/>
      <c r="BR17" s="417"/>
      <c r="BS17" s="417"/>
    </row>
    <row r="18" spans="1:71" s="358" customFormat="1" x14ac:dyDescent="0.25">
      <c r="A18" s="356" t="s">
        <v>443</v>
      </c>
      <c r="B18" s="357" t="s">
        <v>445</v>
      </c>
      <c r="C18" s="357" t="s">
        <v>446</v>
      </c>
      <c r="D18" s="357" t="s">
        <v>447</v>
      </c>
      <c r="E18" s="357" t="s">
        <v>448</v>
      </c>
      <c r="F18" s="357" t="s">
        <v>449</v>
      </c>
      <c r="G18" s="357" t="s">
        <v>450</v>
      </c>
      <c r="H18" s="357" t="s">
        <v>451</v>
      </c>
      <c r="I18" s="357" t="s">
        <v>452</v>
      </c>
      <c r="J18" s="357" t="s">
        <v>453</v>
      </c>
      <c r="K18" s="357" t="s">
        <v>454</v>
      </c>
      <c r="L18" s="357" t="s">
        <v>455</v>
      </c>
      <c r="M18" s="357" t="s">
        <v>456</v>
      </c>
      <c r="N18" s="357" t="s">
        <v>457</v>
      </c>
      <c r="O18" s="357" t="s">
        <v>458</v>
      </c>
      <c r="P18" s="357" t="s">
        <v>459</v>
      </c>
      <c r="Q18" s="357" t="s">
        <v>460</v>
      </c>
      <c r="R18" s="357" t="s">
        <v>461</v>
      </c>
      <c r="S18" s="357" t="s">
        <v>462</v>
      </c>
      <c r="T18" s="357" t="s">
        <v>463</v>
      </c>
      <c r="U18" s="357" t="s">
        <v>464</v>
      </c>
      <c r="V18" s="357" t="s">
        <v>465</v>
      </c>
      <c r="W18" s="357" t="s">
        <v>466</v>
      </c>
      <c r="X18" s="357" t="s">
        <v>467</v>
      </c>
      <c r="Y18" s="357" t="s">
        <v>468</v>
      </c>
      <c r="Z18" s="357" t="s">
        <v>469</v>
      </c>
      <c r="AA18" s="357" t="s">
        <v>470</v>
      </c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18"/>
      <c r="AQ18" s="418"/>
      <c r="AR18" s="418"/>
      <c r="AS18" s="418"/>
      <c r="AT18" s="418"/>
      <c r="AU18" s="418"/>
      <c r="AV18" s="418"/>
      <c r="AW18" s="418"/>
      <c r="AX18" s="418"/>
      <c r="AY18" s="418"/>
      <c r="AZ18" s="418"/>
      <c r="BA18" s="418"/>
      <c r="BB18" s="418"/>
      <c r="BC18" s="418"/>
      <c r="BD18" s="418"/>
      <c r="BE18" s="418"/>
      <c r="BF18" s="418"/>
      <c r="BG18" s="418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8"/>
      <c r="BS18" s="418"/>
    </row>
    <row r="19" spans="1:71" x14ac:dyDescent="0.2">
      <c r="A19" s="359">
        <v>0</v>
      </c>
      <c r="B19" s="360">
        <v>-50.319739580790404</v>
      </c>
      <c r="C19" s="360">
        <v>-812.36833201977493</v>
      </c>
      <c r="D19" s="360">
        <v>-1955.8512639141532</v>
      </c>
      <c r="E19" s="360">
        <v>-4.522298632811272</v>
      </c>
      <c r="F19" s="360">
        <v>0</v>
      </c>
      <c r="G19" s="360">
        <v>0</v>
      </c>
      <c r="H19" s="360">
        <v>0</v>
      </c>
      <c r="I19" s="360">
        <v>0</v>
      </c>
      <c r="J19" s="360">
        <v>0</v>
      </c>
      <c r="K19" s="360">
        <v>-487.53379633500668</v>
      </c>
      <c r="L19" s="360">
        <v>0</v>
      </c>
      <c r="M19" s="360">
        <v>0</v>
      </c>
      <c r="N19" s="360">
        <v>0</v>
      </c>
      <c r="O19" s="360">
        <v>0</v>
      </c>
      <c r="P19" s="360">
        <v>-2534.1745481474582</v>
      </c>
      <c r="Q19" s="360">
        <v>0</v>
      </c>
      <c r="R19" s="360">
        <v>0</v>
      </c>
      <c r="S19" s="360">
        <v>0</v>
      </c>
      <c r="T19" s="360">
        <v>0</v>
      </c>
      <c r="U19" s="360">
        <v>0</v>
      </c>
      <c r="V19" s="360">
        <v>0</v>
      </c>
      <c r="W19" s="360">
        <v>0</v>
      </c>
      <c r="X19" s="360">
        <v>0</v>
      </c>
      <c r="Y19" s="360">
        <v>0</v>
      </c>
      <c r="Z19" s="360">
        <v>0</v>
      </c>
      <c r="AA19" s="360">
        <v>1306.993061621162</v>
      </c>
      <c r="AC19" s="420">
        <v>0</v>
      </c>
      <c r="AD19" s="420">
        <v>0</v>
      </c>
    </row>
    <row r="20" spans="1:71" x14ac:dyDescent="0.2">
      <c r="A20" s="359">
        <v>1</v>
      </c>
      <c r="B20" s="360">
        <v>-104.00255668980969</v>
      </c>
      <c r="C20" s="360">
        <v>0</v>
      </c>
      <c r="D20" s="360">
        <v>-1955.8512639141529</v>
      </c>
      <c r="E20" s="360">
        <v>-8.9877115296740229</v>
      </c>
      <c r="F20" s="360">
        <v>-0.38222084347235841</v>
      </c>
      <c r="G20" s="360">
        <v>0</v>
      </c>
      <c r="H20" s="360">
        <v>0</v>
      </c>
      <c r="I20" s="360">
        <v>0</v>
      </c>
      <c r="J20" s="360">
        <v>0</v>
      </c>
      <c r="K20" s="360">
        <v>-465.93168507525854</v>
      </c>
      <c r="L20" s="360">
        <v>0</v>
      </c>
      <c r="M20" s="360">
        <v>0</v>
      </c>
      <c r="N20" s="360">
        <v>0</v>
      </c>
      <c r="O20" s="360">
        <v>-120.26340253121961</v>
      </c>
      <c r="P20" s="360">
        <v>-2534.1745481474582</v>
      </c>
      <c r="Q20" s="360">
        <v>0</v>
      </c>
      <c r="R20" s="360">
        <v>0</v>
      </c>
      <c r="S20" s="360">
        <v>0</v>
      </c>
      <c r="T20" s="360">
        <v>0</v>
      </c>
      <c r="U20" s="360">
        <v>0</v>
      </c>
      <c r="V20" s="360">
        <v>0</v>
      </c>
      <c r="W20" s="360">
        <v>0</v>
      </c>
      <c r="X20" s="360">
        <v>0</v>
      </c>
      <c r="Y20" s="360">
        <v>0</v>
      </c>
      <c r="Z20" s="360">
        <v>0</v>
      </c>
      <c r="AA20" s="360">
        <v>1306.9930616211616</v>
      </c>
      <c r="AC20" s="420">
        <v>1</v>
      </c>
      <c r="AD20" s="420">
        <v>0</v>
      </c>
    </row>
    <row r="21" spans="1:71" x14ac:dyDescent="0.2">
      <c r="A21" s="359">
        <v>2</v>
      </c>
      <c r="B21" s="360">
        <v>-147.79032612262196</v>
      </c>
      <c r="C21" s="360">
        <v>0</v>
      </c>
      <c r="D21" s="360">
        <v>-1955.8512639141529</v>
      </c>
      <c r="E21" s="360">
        <v>-14.017709663111045</v>
      </c>
      <c r="F21" s="360">
        <v>-2.1413456344089385</v>
      </c>
      <c r="G21" s="360">
        <v>0</v>
      </c>
      <c r="H21" s="360">
        <v>0</v>
      </c>
      <c r="I21" s="360">
        <v>0</v>
      </c>
      <c r="J21" s="360">
        <v>0</v>
      </c>
      <c r="K21" s="360">
        <v>-435.99437086964076</v>
      </c>
      <c r="L21" s="360">
        <v>0</v>
      </c>
      <c r="M21" s="360">
        <v>0</v>
      </c>
      <c r="N21" s="360">
        <v>0</v>
      </c>
      <c r="O21" s="360">
        <v>-522.02904808518053</v>
      </c>
      <c r="P21" s="360">
        <v>-2534.1745481474577</v>
      </c>
      <c r="Q21" s="360">
        <v>0</v>
      </c>
      <c r="R21" s="360">
        <v>0</v>
      </c>
      <c r="S21" s="360">
        <v>0</v>
      </c>
      <c r="T21" s="360">
        <v>0</v>
      </c>
      <c r="U21" s="360">
        <v>0</v>
      </c>
      <c r="V21" s="360">
        <v>0</v>
      </c>
      <c r="W21" s="360">
        <v>0</v>
      </c>
      <c r="X21" s="360">
        <v>0</v>
      </c>
      <c r="Y21" s="360">
        <v>0</v>
      </c>
      <c r="Z21" s="360">
        <v>0</v>
      </c>
      <c r="AA21" s="360">
        <v>1306.9930616211616</v>
      </c>
      <c r="AC21" s="420">
        <v>2</v>
      </c>
      <c r="AD21" s="420">
        <v>0</v>
      </c>
    </row>
    <row r="22" spans="1:71" x14ac:dyDescent="0.2">
      <c r="A22" s="359">
        <v>3</v>
      </c>
      <c r="B22" s="360">
        <v>-176.4919985192046</v>
      </c>
      <c r="C22" s="360">
        <v>0</v>
      </c>
      <c r="D22" s="360">
        <v>0</v>
      </c>
      <c r="E22" s="360">
        <v>-20.50240087985739</v>
      </c>
      <c r="F22" s="360">
        <v>-4.7076129760924852</v>
      </c>
      <c r="G22" s="360">
        <v>0</v>
      </c>
      <c r="H22" s="360">
        <v>0</v>
      </c>
      <c r="I22" s="360">
        <v>0</v>
      </c>
      <c r="J22" s="360">
        <v>0</v>
      </c>
      <c r="K22" s="360">
        <v>-406.38979521434163</v>
      </c>
      <c r="L22" s="360">
        <v>0</v>
      </c>
      <c r="M22" s="360">
        <v>0</v>
      </c>
      <c r="N22" s="360">
        <v>0</v>
      </c>
      <c r="O22" s="360">
        <v>-1085.0309893586946</v>
      </c>
      <c r="P22" s="360">
        <v>-2534.1745481474586</v>
      </c>
      <c r="Q22" s="360">
        <v>0</v>
      </c>
      <c r="R22" s="360">
        <v>0</v>
      </c>
      <c r="S22" s="360">
        <v>0</v>
      </c>
      <c r="T22" s="360">
        <v>0</v>
      </c>
      <c r="U22" s="360">
        <v>0</v>
      </c>
      <c r="V22" s="360">
        <v>0</v>
      </c>
      <c r="W22" s="360">
        <v>0</v>
      </c>
      <c r="X22" s="360">
        <v>0</v>
      </c>
      <c r="Y22" s="360">
        <v>0</v>
      </c>
      <c r="Z22" s="360">
        <v>0</v>
      </c>
      <c r="AA22" s="360">
        <v>1306.9930616211618</v>
      </c>
      <c r="AC22" s="420">
        <v>3</v>
      </c>
      <c r="AD22" s="420">
        <v>0</v>
      </c>
    </row>
    <row r="23" spans="1:71" x14ac:dyDescent="0.2">
      <c r="A23" s="359">
        <v>4</v>
      </c>
      <c r="B23" s="360">
        <v>-195.30249524174585</v>
      </c>
      <c r="C23" s="360">
        <v>0</v>
      </c>
      <c r="D23" s="360">
        <v>0</v>
      </c>
      <c r="E23" s="360">
        <v>-27.639464783565067</v>
      </c>
      <c r="F23" s="360">
        <v>-7.6663746852170593</v>
      </c>
      <c r="G23" s="360">
        <v>0</v>
      </c>
      <c r="H23" s="360">
        <v>0</v>
      </c>
      <c r="I23" s="360">
        <v>0</v>
      </c>
      <c r="J23" s="360">
        <v>0</v>
      </c>
      <c r="K23" s="360">
        <v>-380.76525927500865</v>
      </c>
      <c r="L23" s="360">
        <v>0</v>
      </c>
      <c r="M23" s="360">
        <v>0</v>
      </c>
      <c r="N23" s="360">
        <v>0</v>
      </c>
      <c r="O23" s="360">
        <v>-1538.4146323749226</v>
      </c>
      <c r="P23" s="360">
        <v>-2534.1745481474582</v>
      </c>
      <c r="Q23" s="360">
        <v>0</v>
      </c>
      <c r="R23" s="360">
        <v>0</v>
      </c>
      <c r="S23" s="360">
        <v>0</v>
      </c>
      <c r="T23" s="360">
        <v>0</v>
      </c>
      <c r="U23" s="360">
        <v>0</v>
      </c>
      <c r="V23" s="360">
        <v>0</v>
      </c>
      <c r="W23" s="360">
        <v>0</v>
      </c>
      <c r="X23" s="360">
        <v>0</v>
      </c>
      <c r="Y23" s="360">
        <v>0</v>
      </c>
      <c r="Z23" s="360">
        <v>0</v>
      </c>
      <c r="AA23" s="360">
        <v>1306.9930616211618</v>
      </c>
      <c r="AC23" s="420">
        <v>4</v>
      </c>
      <c r="AD23" s="420">
        <v>0</v>
      </c>
    </row>
    <row r="24" spans="1:71" x14ac:dyDescent="0.2">
      <c r="A24" s="359">
        <v>5</v>
      </c>
      <c r="B24" s="360">
        <v>-206.33303864513553</v>
      </c>
      <c r="C24" s="360">
        <v>0</v>
      </c>
      <c r="D24" s="360">
        <v>0</v>
      </c>
      <c r="E24" s="360">
        <v>-33.468183104641739</v>
      </c>
      <c r="F24" s="360">
        <v>-10.595525486214468</v>
      </c>
      <c r="G24" s="360">
        <v>0</v>
      </c>
      <c r="H24" s="360">
        <v>0</v>
      </c>
      <c r="I24" s="360">
        <v>0</v>
      </c>
      <c r="J24" s="360">
        <v>0</v>
      </c>
      <c r="K24" s="360">
        <v>-359.41289180455044</v>
      </c>
      <c r="L24" s="360">
        <v>0</v>
      </c>
      <c r="M24" s="360">
        <v>0</v>
      </c>
      <c r="N24" s="360">
        <v>0</v>
      </c>
      <c r="O24" s="360">
        <v>-1928.8753713121803</v>
      </c>
      <c r="P24" s="360">
        <v>-2534.1745481474582</v>
      </c>
      <c r="Q24" s="360">
        <v>0</v>
      </c>
      <c r="R24" s="360">
        <v>0</v>
      </c>
      <c r="S24" s="360">
        <v>0</v>
      </c>
      <c r="T24" s="360">
        <v>0</v>
      </c>
      <c r="U24" s="360">
        <v>0</v>
      </c>
      <c r="V24" s="360">
        <v>0</v>
      </c>
      <c r="W24" s="360">
        <v>0</v>
      </c>
      <c r="X24" s="360">
        <v>0</v>
      </c>
      <c r="Y24" s="360">
        <v>0</v>
      </c>
      <c r="Z24" s="360">
        <v>0</v>
      </c>
      <c r="AA24" s="360">
        <v>1306.9930616211616</v>
      </c>
      <c r="AC24" s="420">
        <v>5</v>
      </c>
      <c r="AD24" s="420">
        <v>0</v>
      </c>
    </row>
    <row r="25" spans="1:71" x14ac:dyDescent="0.2">
      <c r="A25" s="359">
        <v>6</v>
      </c>
      <c r="B25" s="360">
        <v>-213.0116409031119</v>
      </c>
      <c r="C25" s="360">
        <v>0</v>
      </c>
      <c r="D25" s="360">
        <v>0</v>
      </c>
      <c r="E25" s="360">
        <v>-37.619079009104794</v>
      </c>
      <c r="F25" s="360">
        <v>-12.677058091177342</v>
      </c>
      <c r="G25" s="360">
        <v>0</v>
      </c>
      <c r="H25" s="360">
        <v>0</v>
      </c>
      <c r="I25" s="360">
        <v>0</v>
      </c>
      <c r="J25" s="360">
        <v>0</v>
      </c>
      <c r="K25" s="360">
        <v>-341.22849374216889</v>
      </c>
      <c r="L25" s="360">
        <v>0</v>
      </c>
      <c r="M25" s="360">
        <v>0</v>
      </c>
      <c r="N25" s="360">
        <v>0</v>
      </c>
      <c r="O25" s="360">
        <v>-2339.1954033898155</v>
      </c>
      <c r="P25" s="360">
        <v>-2534.1745481474582</v>
      </c>
      <c r="Q25" s="360">
        <v>0</v>
      </c>
      <c r="R25" s="360">
        <v>0</v>
      </c>
      <c r="S25" s="360">
        <v>0</v>
      </c>
      <c r="T25" s="360">
        <v>0</v>
      </c>
      <c r="U25" s="360">
        <v>0</v>
      </c>
      <c r="V25" s="360">
        <v>0</v>
      </c>
      <c r="W25" s="360">
        <v>0</v>
      </c>
      <c r="X25" s="360">
        <v>0</v>
      </c>
      <c r="Y25" s="360">
        <v>0</v>
      </c>
      <c r="Z25" s="360">
        <v>0</v>
      </c>
      <c r="AA25" s="360">
        <v>1306.9930616211616</v>
      </c>
      <c r="AC25" s="420">
        <v>6</v>
      </c>
      <c r="AD25" s="420">
        <v>0</v>
      </c>
    </row>
    <row r="26" spans="1:71" x14ac:dyDescent="0.2">
      <c r="A26" s="359">
        <v>7</v>
      </c>
      <c r="B26" s="360">
        <v>-216.70871055334379</v>
      </c>
      <c r="C26" s="360">
        <v>0</v>
      </c>
      <c r="D26" s="360">
        <v>0</v>
      </c>
      <c r="E26" s="360">
        <v>-40.452305903308385</v>
      </c>
      <c r="F26" s="360">
        <v>-14.252933925151325</v>
      </c>
      <c r="G26" s="360">
        <v>0</v>
      </c>
      <c r="H26" s="360">
        <v>0</v>
      </c>
      <c r="I26" s="360">
        <v>0</v>
      </c>
      <c r="J26" s="360">
        <v>0</v>
      </c>
      <c r="K26" s="360">
        <v>-326.19096651409876</v>
      </c>
      <c r="L26" s="360">
        <v>0</v>
      </c>
      <c r="M26" s="360">
        <v>0</v>
      </c>
      <c r="N26" s="360">
        <v>0</v>
      </c>
      <c r="O26" s="360">
        <v>-2654.8724323391225</v>
      </c>
      <c r="P26" s="360">
        <v>-2534.1745481474586</v>
      </c>
      <c r="Q26" s="360">
        <v>0</v>
      </c>
      <c r="R26" s="360">
        <v>0</v>
      </c>
      <c r="S26" s="360">
        <v>0</v>
      </c>
      <c r="T26" s="360">
        <v>0</v>
      </c>
      <c r="U26" s="360">
        <v>0</v>
      </c>
      <c r="V26" s="360">
        <v>0</v>
      </c>
      <c r="W26" s="360">
        <v>0</v>
      </c>
      <c r="X26" s="360">
        <v>0</v>
      </c>
      <c r="Y26" s="360">
        <v>0</v>
      </c>
      <c r="Z26" s="360">
        <v>0</v>
      </c>
      <c r="AA26" s="360">
        <v>1306.9930616211616</v>
      </c>
      <c r="AC26" s="420">
        <v>7</v>
      </c>
      <c r="AD26" s="420">
        <v>0</v>
      </c>
    </row>
    <row r="27" spans="1:71" x14ac:dyDescent="0.2">
      <c r="A27" s="359">
        <v>8</v>
      </c>
      <c r="B27" s="360">
        <v>-219.83706935051833</v>
      </c>
      <c r="C27" s="360">
        <v>0</v>
      </c>
      <c r="D27" s="360">
        <v>0</v>
      </c>
      <c r="E27" s="360">
        <v>-42.173985736336157</v>
      </c>
      <c r="F27" s="360">
        <v>-15.050414770080717</v>
      </c>
      <c r="G27" s="360">
        <v>0</v>
      </c>
      <c r="H27" s="360">
        <v>0</v>
      </c>
      <c r="I27" s="360">
        <v>0</v>
      </c>
      <c r="J27" s="360">
        <v>0</v>
      </c>
      <c r="K27" s="360">
        <v>-315.57583668388116</v>
      </c>
      <c r="L27" s="360">
        <v>0</v>
      </c>
      <c r="M27" s="360">
        <v>0</v>
      </c>
      <c r="N27" s="360">
        <v>0</v>
      </c>
      <c r="O27" s="360">
        <v>-2761.5632327790977</v>
      </c>
      <c r="P27" s="360">
        <v>-2534.1745481474582</v>
      </c>
      <c r="Q27" s="360">
        <v>0</v>
      </c>
      <c r="R27" s="360">
        <v>0</v>
      </c>
      <c r="S27" s="360">
        <v>0</v>
      </c>
      <c r="T27" s="360">
        <v>0</v>
      </c>
      <c r="U27" s="360">
        <v>0</v>
      </c>
      <c r="V27" s="360">
        <v>0</v>
      </c>
      <c r="W27" s="360">
        <v>0</v>
      </c>
      <c r="X27" s="360">
        <v>0</v>
      </c>
      <c r="Y27" s="360">
        <v>0</v>
      </c>
      <c r="Z27" s="360">
        <v>0</v>
      </c>
      <c r="AA27" s="360">
        <v>1306.9930616211616</v>
      </c>
      <c r="AC27" s="420">
        <v>8</v>
      </c>
      <c r="AD27" s="420">
        <v>0</v>
      </c>
    </row>
    <row r="28" spans="1:71" x14ac:dyDescent="0.2">
      <c r="A28" s="359">
        <v>9</v>
      </c>
      <c r="B28" s="360">
        <v>-223.71346054738402</v>
      </c>
      <c r="C28" s="360">
        <v>0</v>
      </c>
      <c r="D28" s="360">
        <v>0</v>
      </c>
      <c r="E28" s="360">
        <v>-43.118472784923036</v>
      </c>
      <c r="F28" s="360">
        <v>-15.592837131686592</v>
      </c>
      <c r="G28" s="360">
        <v>0</v>
      </c>
      <c r="H28" s="360">
        <v>0</v>
      </c>
      <c r="I28" s="360">
        <v>0</v>
      </c>
      <c r="J28" s="360">
        <v>0</v>
      </c>
      <c r="K28" s="360">
        <v>-310.40849577053228</v>
      </c>
      <c r="L28" s="360">
        <v>0</v>
      </c>
      <c r="M28" s="360">
        <v>0</v>
      </c>
      <c r="N28" s="360">
        <v>0</v>
      </c>
      <c r="O28" s="360">
        <v>-2698.8196064706258</v>
      </c>
      <c r="P28" s="360">
        <v>-2534.1745481474577</v>
      </c>
      <c r="Q28" s="360">
        <v>0</v>
      </c>
      <c r="R28" s="360">
        <v>0</v>
      </c>
      <c r="S28" s="360">
        <v>0</v>
      </c>
      <c r="T28" s="360">
        <v>0</v>
      </c>
      <c r="U28" s="360">
        <v>0</v>
      </c>
      <c r="V28" s="360">
        <v>0</v>
      </c>
      <c r="W28" s="360">
        <v>0</v>
      </c>
      <c r="X28" s="360">
        <v>0</v>
      </c>
      <c r="Y28" s="360">
        <v>0</v>
      </c>
      <c r="Z28" s="360">
        <v>0</v>
      </c>
      <c r="AA28" s="360">
        <v>1306.9930616211616</v>
      </c>
      <c r="AC28" s="420">
        <v>9</v>
      </c>
      <c r="AD28" s="420">
        <v>0</v>
      </c>
    </row>
    <row r="29" spans="1:71" x14ac:dyDescent="0.2">
      <c r="A29" s="359">
        <v>10</v>
      </c>
      <c r="B29" s="360">
        <v>-229.01829089481973</v>
      </c>
      <c r="C29" s="360">
        <v>0</v>
      </c>
      <c r="D29" s="360">
        <v>0</v>
      </c>
      <c r="E29" s="360">
        <v>-43.480912292792759</v>
      </c>
      <c r="F29" s="360">
        <v>-15.969381464285906</v>
      </c>
      <c r="G29" s="360">
        <v>0</v>
      </c>
      <c r="H29" s="360">
        <v>0</v>
      </c>
      <c r="I29" s="360">
        <v>0</v>
      </c>
      <c r="J29" s="360">
        <v>0</v>
      </c>
      <c r="K29" s="360">
        <v>-310.46727250419048</v>
      </c>
      <c r="L29" s="360">
        <v>0</v>
      </c>
      <c r="M29" s="360">
        <v>0</v>
      </c>
      <c r="N29" s="360">
        <v>0</v>
      </c>
      <c r="O29" s="360">
        <v>-2547.8428119889704</v>
      </c>
      <c r="P29" s="360">
        <v>-2534.1745481474577</v>
      </c>
      <c r="Q29" s="360">
        <v>0</v>
      </c>
      <c r="R29" s="360">
        <v>0</v>
      </c>
      <c r="S29" s="360">
        <v>0</v>
      </c>
      <c r="T29" s="360">
        <v>0</v>
      </c>
      <c r="U29" s="360">
        <v>0</v>
      </c>
      <c r="V29" s="360">
        <v>0</v>
      </c>
      <c r="W29" s="360">
        <v>0</v>
      </c>
      <c r="X29" s="360">
        <v>0</v>
      </c>
      <c r="Y29" s="360">
        <v>0</v>
      </c>
      <c r="Z29" s="360">
        <v>0</v>
      </c>
      <c r="AA29" s="360">
        <v>1306.9930616211618</v>
      </c>
      <c r="AC29" s="420">
        <v>10</v>
      </c>
      <c r="AD29" s="420">
        <v>0</v>
      </c>
    </row>
    <row r="30" spans="1:71" x14ac:dyDescent="0.2">
      <c r="A30" s="359">
        <v>11</v>
      </c>
      <c r="B30" s="360">
        <v>-232.74788884592459</v>
      </c>
      <c r="C30" s="360">
        <v>0</v>
      </c>
      <c r="D30" s="360">
        <v>0</v>
      </c>
      <c r="E30" s="360">
        <v>-43.056273170969796</v>
      </c>
      <c r="F30" s="360">
        <v>-16.040297754650144</v>
      </c>
      <c r="G30" s="360">
        <v>0</v>
      </c>
      <c r="H30" s="360">
        <v>0</v>
      </c>
      <c r="I30" s="360">
        <v>0</v>
      </c>
      <c r="J30" s="360">
        <v>0</v>
      </c>
      <c r="K30" s="360">
        <v>-315.42150720215363</v>
      </c>
      <c r="L30" s="360">
        <v>0</v>
      </c>
      <c r="M30" s="360">
        <v>0</v>
      </c>
      <c r="N30" s="360">
        <v>0</v>
      </c>
      <c r="O30" s="360">
        <v>-2431.4791051722132</v>
      </c>
      <c r="P30" s="360">
        <v>-2534.1745481474582</v>
      </c>
      <c r="Q30" s="360">
        <v>0</v>
      </c>
      <c r="R30" s="360">
        <v>0</v>
      </c>
      <c r="S30" s="360">
        <v>0</v>
      </c>
      <c r="T30" s="360">
        <v>0</v>
      </c>
      <c r="U30" s="360">
        <v>0</v>
      </c>
      <c r="V30" s="360">
        <v>0</v>
      </c>
      <c r="W30" s="360">
        <v>0</v>
      </c>
      <c r="X30" s="360">
        <v>0</v>
      </c>
      <c r="Y30" s="360">
        <v>0</v>
      </c>
      <c r="Z30" s="360">
        <v>0</v>
      </c>
      <c r="AA30" s="360">
        <v>1306.9930616211618</v>
      </c>
      <c r="AC30" s="420">
        <v>11</v>
      </c>
      <c r="AD30" s="420">
        <v>0</v>
      </c>
    </row>
    <row r="31" spans="1:71" x14ac:dyDescent="0.2">
      <c r="A31" s="359">
        <v>12</v>
      </c>
      <c r="B31" s="360">
        <v>-231.62815243751399</v>
      </c>
      <c r="C31" s="360">
        <v>0</v>
      </c>
      <c r="D31" s="360">
        <v>0</v>
      </c>
      <c r="E31" s="360">
        <v>-41.696133993461594</v>
      </c>
      <c r="F31" s="360">
        <v>-16.152739529248244</v>
      </c>
      <c r="G31" s="360">
        <v>0</v>
      </c>
      <c r="H31" s="360">
        <v>0</v>
      </c>
      <c r="I31" s="360">
        <v>0</v>
      </c>
      <c r="J31" s="360">
        <v>0</v>
      </c>
      <c r="K31" s="360">
        <v>-323.94130996559278</v>
      </c>
      <c r="L31" s="360">
        <v>0</v>
      </c>
      <c r="M31" s="360">
        <v>0</v>
      </c>
      <c r="N31" s="360">
        <v>0</v>
      </c>
      <c r="O31" s="360">
        <v>-2381.4969015155498</v>
      </c>
      <c r="P31" s="360">
        <v>-2534.1745481474582</v>
      </c>
      <c r="Q31" s="360">
        <v>0</v>
      </c>
      <c r="R31" s="360">
        <v>0</v>
      </c>
      <c r="S31" s="360">
        <v>0</v>
      </c>
      <c r="T31" s="360">
        <v>0</v>
      </c>
      <c r="U31" s="360">
        <v>0</v>
      </c>
      <c r="V31" s="360">
        <v>0</v>
      </c>
      <c r="W31" s="360">
        <v>0</v>
      </c>
      <c r="X31" s="360">
        <v>0</v>
      </c>
      <c r="Y31" s="360">
        <v>0</v>
      </c>
      <c r="Z31" s="360">
        <v>0</v>
      </c>
      <c r="AA31" s="360">
        <v>1306.9930616211616</v>
      </c>
      <c r="AC31" s="420">
        <v>12</v>
      </c>
      <c r="AD31" s="420">
        <v>0</v>
      </c>
    </row>
    <row r="32" spans="1:71" x14ac:dyDescent="0.2">
      <c r="A32" s="359">
        <v>13</v>
      </c>
      <c r="B32" s="360">
        <v>-230.01842925759874</v>
      </c>
      <c r="C32" s="360">
        <v>0</v>
      </c>
      <c r="D32" s="360">
        <v>0</v>
      </c>
      <c r="E32" s="360">
        <v>-39.372018090996548</v>
      </c>
      <c r="F32" s="360">
        <v>-16.397902830105693</v>
      </c>
      <c r="G32" s="360">
        <v>0</v>
      </c>
      <c r="H32" s="360">
        <v>0</v>
      </c>
      <c r="I32" s="360">
        <v>0</v>
      </c>
      <c r="J32" s="360">
        <v>0</v>
      </c>
      <c r="K32" s="360">
        <v>-333.14824957861771</v>
      </c>
      <c r="L32" s="360">
        <v>0</v>
      </c>
      <c r="M32" s="360">
        <v>0</v>
      </c>
      <c r="N32" s="360">
        <v>0</v>
      </c>
      <c r="O32" s="360">
        <v>-2385.1476706437952</v>
      </c>
      <c r="P32" s="360">
        <v>-2534.1745481474577</v>
      </c>
      <c r="Q32" s="360">
        <v>0</v>
      </c>
      <c r="R32" s="360">
        <v>0</v>
      </c>
      <c r="S32" s="360">
        <v>0</v>
      </c>
      <c r="T32" s="360">
        <v>0</v>
      </c>
      <c r="U32" s="360">
        <v>0</v>
      </c>
      <c r="V32" s="360">
        <v>0</v>
      </c>
      <c r="W32" s="360">
        <v>0</v>
      </c>
      <c r="X32" s="360">
        <v>0</v>
      </c>
      <c r="Y32" s="360">
        <v>0</v>
      </c>
      <c r="Z32" s="360">
        <v>0</v>
      </c>
      <c r="AA32" s="360">
        <v>1306.9930616211616</v>
      </c>
      <c r="AC32" s="420">
        <v>13</v>
      </c>
      <c r="AD32" s="420">
        <v>0</v>
      </c>
    </row>
    <row r="33" spans="1:30" x14ac:dyDescent="0.2">
      <c r="A33" s="359">
        <v>14</v>
      </c>
      <c r="B33" s="360">
        <v>-236.73518283174135</v>
      </c>
      <c r="C33" s="360">
        <v>0</v>
      </c>
      <c r="D33" s="360">
        <v>0</v>
      </c>
      <c r="E33" s="360">
        <v>-36.654488124190891</v>
      </c>
      <c r="F33" s="360">
        <v>-16.352523625819664</v>
      </c>
      <c r="G33" s="360">
        <v>0</v>
      </c>
      <c r="H33" s="360">
        <v>0</v>
      </c>
      <c r="I33" s="360">
        <v>0</v>
      </c>
      <c r="J33" s="360">
        <v>0</v>
      </c>
      <c r="K33" s="360">
        <v>-341.02874185585171</v>
      </c>
      <c r="L33" s="360">
        <v>0</v>
      </c>
      <c r="M33" s="360">
        <v>0</v>
      </c>
      <c r="N33" s="360">
        <v>0</v>
      </c>
      <c r="O33" s="360">
        <v>-2431.378916116621</v>
      </c>
      <c r="P33" s="360">
        <v>-2534.1745481474582</v>
      </c>
      <c r="Q33" s="360">
        <v>0</v>
      </c>
      <c r="R33" s="360">
        <v>0</v>
      </c>
      <c r="S33" s="360">
        <v>0</v>
      </c>
      <c r="T33" s="360">
        <v>0</v>
      </c>
      <c r="U33" s="360">
        <v>0</v>
      </c>
      <c r="V33" s="360">
        <v>0</v>
      </c>
      <c r="W33" s="360">
        <v>0</v>
      </c>
      <c r="X33" s="360">
        <v>0</v>
      </c>
      <c r="Y33" s="360">
        <v>0</v>
      </c>
      <c r="Z33" s="360">
        <v>0</v>
      </c>
      <c r="AA33" s="360">
        <v>1306.9930616211618</v>
      </c>
      <c r="AC33" s="420">
        <v>14</v>
      </c>
      <c r="AD33" s="420">
        <v>0</v>
      </c>
    </row>
    <row r="34" spans="1:30" x14ac:dyDescent="0.2">
      <c r="A34" s="359">
        <v>15</v>
      </c>
      <c r="B34" s="360">
        <v>-253.6567303069138</v>
      </c>
      <c r="C34" s="360">
        <v>0</v>
      </c>
      <c r="D34" s="360">
        <v>0</v>
      </c>
      <c r="E34" s="360">
        <v>-34.826030028197081</v>
      </c>
      <c r="F34" s="360">
        <v>-16.190638723434038</v>
      </c>
      <c r="G34" s="360">
        <v>0</v>
      </c>
      <c r="H34" s="360">
        <v>0</v>
      </c>
      <c r="I34" s="360">
        <v>0</v>
      </c>
      <c r="J34" s="360">
        <v>0</v>
      </c>
      <c r="K34" s="360">
        <v>-345.90259088498181</v>
      </c>
      <c r="L34" s="360">
        <v>0</v>
      </c>
      <c r="M34" s="360">
        <v>0</v>
      </c>
      <c r="N34" s="360">
        <v>0</v>
      </c>
      <c r="O34" s="360">
        <v>-2494.0059245654506</v>
      </c>
      <c r="P34" s="360">
        <v>-2534.1745481474582</v>
      </c>
      <c r="Q34" s="360">
        <v>0</v>
      </c>
      <c r="R34" s="360">
        <v>0</v>
      </c>
      <c r="S34" s="360">
        <v>0</v>
      </c>
      <c r="T34" s="360">
        <v>0</v>
      </c>
      <c r="U34" s="360">
        <v>0</v>
      </c>
      <c r="V34" s="360">
        <v>0</v>
      </c>
      <c r="W34" s="360">
        <v>0</v>
      </c>
      <c r="X34" s="360">
        <v>0</v>
      </c>
      <c r="Y34" s="360">
        <v>0</v>
      </c>
      <c r="Z34" s="360">
        <v>0</v>
      </c>
      <c r="AA34" s="360">
        <v>1306.9930616211618</v>
      </c>
      <c r="AC34" s="420">
        <v>15</v>
      </c>
      <c r="AD34" s="420">
        <v>0</v>
      </c>
    </row>
    <row r="35" spans="1:30" x14ac:dyDescent="0.2">
      <c r="A35" s="359">
        <v>16</v>
      </c>
      <c r="B35" s="360">
        <v>-276.97300029021045</v>
      </c>
      <c r="C35" s="360">
        <v>0</v>
      </c>
      <c r="D35" s="360">
        <v>0</v>
      </c>
      <c r="E35" s="360">
        <v>-34.565997341689986</v>
      </c>
      <c r="F35" s="360">
        <v>-16.058400999312749</v>
      </c>
      <c r="G35" s="360">
        <v>0</v>
      </c>
      <c r="H35" s="360">
        <v>0</v>
      </c>
      <c r="I35" s="360">
        <v>0</v>
      </c>
      <c r="J35" s="360">
        <v>0</v>
      </c>
      <c r="K35" s="360">
        <v>-346.56980698389856</v>
      </c>
      <c r="L35" s="360">
        <v>0</v>
      </c>
      <c r="M35" s="360">
        <v>0</v>
      </c>
      <c r="N35" s="360">
        <v>0</v>
      </c>
      <c r="O35" s="360">
        <v>-2482.9252380441535</v>
      </c>
      <c r="P35" s="360">
        <v>-2534.1745481474586</v>
      </c>
      <c r="Q35" s="360">
        <v>0</v>
      </c>
      <c r="R35" s="360">
        <v>0</v>
      </c>
      <c r="S35" s="360">
        <v>5.8024102605234233</v>
      </c>
      <c r="T35" s="360">
        <v>0.14632402998251576</v>
      </c>
      <c r="U35" s="360">
        <v>0</v>
      </c>
      <c r="V35" s="360">
        <v>5.5387367428174947E-2</v>
      </c>
      <c r="W35" s="360">
        <v>0.31718997729509957</v>
      </c>
      <c r="X35" s="360">
        <v>0</v>
      </c>
      <c r="Y35" s="360">
        <v>0</v>
      </c>
      <c r="Z35" s="360">
        <v>0</v>
      </c>
      <c r="AA35" s="360">
        <v>1306.9930616211616</v>
      </c>
      <c r="AC35" s="420">
        <v>16</v>
      </c>
      <c r="AD35" s="420">
        <v>0</v>
      </c>
    </row>
    <row r="36" spans="1:30" x14ac:dyDescent="0.2">
      <c r="A36" s="359">
        <v>17</v>
      </c>
      <c r="B36" s="360">
        <v>-298.47680625174729</v>
      </c>
      <c r="C36" s="360">
        <v>0</v>
      </c>
      <c r="D36" s="360">
        <v>0</v>
      </c>
      <c r="E36" s="360">
        <v>-35.782707551958843</v>
      </c>
      <c r="F36" s="360">
        <v>-15.548709535361311</v>
      </c>
      <c r="G36" s="360">
        <v>-6.0813409201470908E-2</v>
      </c>
      <c r="H36" s="360">
        <v>0</v>
      </c>
      <c r="I36" s="360">
        <v>-4.9697311717384833</v>
      </c>
      <c r="J36" s="360">
        <v>0</v>
      </c>
      <c r="K36" s="360">
        <v>-342.38652676946572</v>
      </c>
      <c r="L36" s="360">
        <v>0</v>
      </c>
      <c r="M36" s="360">
        <v>-1.2488598133330313</v>
      </c>
      <c r="N36" s="360">
        <v>0</v>
      </c>
      <c r="O36" s="360">
        <v>-2393.5970534723715</v>
      </c>
      <c r="P36" s="360">
        <v>-2534.1745481474582</v>
      </c>
      <c r="Q36" s="360">
        <v>0</v>
      </c>
      <c r="R36" s="360">
        <v>0</v>
      </c>
      <c r="S36" s="360">
        <v>30.018732084665974</v>
      </c>
      <c r="T36" s="360">
        <v>4.0487757261628925</v>
      </c>
      <c r="U36" s="360">
        <v>2.2671188964478151</v>
      </c>
      <c r="V36" s="360">
        <v>0.32915942291953365</v>
      </c>
      <c r="W36" s="360">
        <v>1.0798780763621119</v>
      </c>
      <c r="X36" s="360">
        <v>0</v>
      </c>
      <c r="Y36" s="360">
        <v>0</v>
      </c>
      <c r="Z36" s="360">
        <v>0</v>
      </c>
      <c r="AA36" s="360">
        <v>1306.9930616211616</v>
      </c>
      <c r="AC36" s="420">
        <v>17</v>
      </c>
      <c r="AD36" s="420">
        <v>0</v>
      </c>
    </row>
    <row r="37" spans="1:30" x14ac:dyDescent="0.2">
      <c r="A37" s="359">
        <v>18</v>
      </c>
      <c r="B37" s="360">
        <v>-302.58785093807842</v>
      </c>
      <c r="C37" s="360">
        <v>0</v>
      </c>
      <c r="D37" s="360">
        <v>0</v>
      </c>
      <c r="E37" s="360">
        <v>-37.658662848778107</v>
      </c>
      <c r="F37" s="360">
        <v>-14.79444484862826</v>
      </c>
      <c r="G37" s="360">
        <v>-0.63533407224073446</v>
      </c>
      <c r="H37" s="360">
        <v>0</v>
      </c>
      <c r="I37" s="360">
        <v>-15.839096620980053</v>
      </c>
      <c r="J37" s="360">
        <v>0</v>
      </c>
      <c r="K37" s="360">
        <v>-333.27151072501948</v>
      </c>
      <c r="L37" s="360">
        <v>0</v>
      </c>
      <c r="M37" s="360">
        <v>-3.4132369951868671</v>
      </c>
      <c r="N37" s="360">
        <v>0</v>
      </c>
      <c r="O37" s="360">
        <v>-2211.3580274984779</v>
      </c>
      <c r="P37" s="360">
        <v>-2534.1745481474591</v>
      </c>
      <c r="Q37" s="360">
        <v>0.52846476758992655</v>
      </c>
      <c r="R37" s="360">
        <v>4.1239519057850114</v>
      </c>
      <c r="S37" s="360">
        <v>62.563929695205921</v>
      </c>
      <c r="T37" s="360">
        <v>11.55522237891749</v>
      </c>
      <c r="U37" s="360">
        <v>7.4496181262783718</v>
      </c>
      <c r="V37" s="360">
        <v>0.73800137729316273</v>
      </c>
      <c r="W37" s="360">
        <v>2.3388494993428908</v>
      </c>
      <c r="X37" s="360">
        <v>25.719290171668277</v>
      </c>
      <c r="Y37" s="360">
        <v>11.44574466088671</v>
      </c>
      <c r="Z37" s="360">
        <v>-1.4453725393529073</v>
      </c>
      <c r="AA37" s="360">
        <v>1306.9930616211614</v>
      </c>
      <c r="AC37" s="420">
        <v>18</v>
      </c>
      <c r="AD37" s="420">
        <v>0</v>
      </c>
    </row>
    <row r="38" spans="1:30" x14ac:dyDescent="0.2">
      <c r="A38" s="359">
        <v>19</v>
      </c>
      <c r="B38" s="360">
        <v>-281.28863103284363</v>
      </c>
      <c r="C38" s="360">
        <v>0</v>
      </c>
      <c r="D38" s="360">
        <v>0</v>
      </c>
      <c r="E38" s="360">
        <v>-37.846152221507523</v>
      </c>
      <c r="F38" s="360">
        <v>-13.859114912260823</v>
      </c>
      <c r="G38" s="360">
        <v>-1.6140726040165427</v>
      </c>
      <c r="H38" s="360">
        <v>0</v>
      </c>
      <c r="I38" s="360">
        <v>-29.90753277178997</v>
      </c>
      <c r="J38" s="360">
        <v>0</v>
      </c>
      <c r="K38" s="360">
        <v>-321.63310444074915</v>
      </c>
      <c r="L38" s="360">
        <v>-0.28328907780220752</v>
      </c>
      <c r="M38" s="360">
        <v>-6.6253207624109676</v>
      </c>
      <c r="N38" s="360">
        <v>0</v>
      </c>
      <c r="O38" s="360">
        <v>-1887.8490887287187</v>
      </c>
      <c r="P38" s="360">
        <v>-2534.1745481474582</v>
      </c>
      <c r="Q38" s="360">
        <v>9.1456450845726014</v>
      </c>
      <c r="R38" s="360">
        <v>15.274402145033941</v>
      </c>
      <c r="S38" s="360">
        <v>108.74938846024149</v>
      </c>
      <c r="T38" s="360">
        <v>23.218445664513776</v>
      </c>
      <c r="U38" s="360">
        <v>15.406061563935948</v>
      </c>
      <c r="V38" s="360">
        <v>1.3246157529145695</v>
      </c>
      <c r="W38" s="360">
        <v>4.1642110779414665</v>
      </c>
      <c r="X38" s="360">
        <v>102.56624409880271</v>
      </c>
      <c r="Y38" s="360">
        <v>45.643754733480591</v>
      </c>
      <c r="Z38" s="360">
        <v>-5.6062125946695707</v>
      </c>
      <c r="AA38" s="360">
        <v>1306.9930616211616</v>
      </c>
      <c r="AC38" s="420">
        <v>19</v>
      </c>
      <c r="AD38" s="420">
        <v>0</v>
      </c>
    </row>
    <row r="39" spans="1:30" x14ac:dyDescent="0.2">
      <c r="A39" s="359">
        <v>20</v>
      </c>
      <c r="B39" s="360">
        <v>-241.37456219023704</v>
      </c>
      <c r="C39" s="360">
        <v>0</v>
      </c>
      <c r="D39" s="360">
        <v>0</v>
      </c>
      <c r="E39" s="360">
        <v>-36.208309931413197</v>
      </c>
      <c r="F39" s="360">
        <v>-13.030974776187461</v>
      </c>
      <c r="G39" s="360">
        <v>-2.7859527133482702</v>
      </c>
      <c r="H39" s="360">
        <v>0</v>
      </c>
      <c r="I39" s="360">
        <v>-41.249043069078503</v>
      </c>
      <c r="J39" s="360">
        <v>0</v>
      </c>
      <c r="K39" s="360">
        <v>-310.00384374829548</v>
      </c>
      <c r="L39" s="360">
        <v>-1.6926163569499078</v>
      </c>
      <c r="M39" s="360">
        <v>-10.854697300368439</v>
      </c>
      <c r="N39" s="360">
        <v>-1.0324082593537196</v>
      </c>
      <c r="O39" s="360">
        <v>-1563.4523841492601</v>
      </c>
      <c r="P39" s="360">
        <v>-2534.1745481474586</v>
      </c>
      <c r="Q39" s="360">
        <v>28.297450680702724</v>
      </c>
      <c r="R39" s="360">
        <v>33.989268762402354</v>
      </c>
      <c r="S39" s="360">
        <v>169.37284411867239</v>
      </c>
      <c r="T39" s="360">
        <v>39.115906499221303</v>
      </c>
      <c r="U39" s="360">
        <v>26.203107202087033</v>
      </c>
      <c r="V39" s="360">
        <v>2.0734882825370553</v>
      </c>
      <c r="W39" s="360">
        <v>6.5363616692671016</v>
      </c>
      <c r="X39" s="360">
        <v>231.86985172379801</v>
      </c>
      <c r="Y39" s="360">
        <v>103.18482718236032</v>
      </c>
      <c r="Z39" s="360">
        <v>-12.529738077597299</v>
      </c>
      <c r="AA39" s="360">
        <v>1306.9930616211618</v>
      </c>
      <c r="AC39" s="420">
        <v>20</v>
      </c>
      <c r="AD39" s="420">
        <v>0</v>
      </c>
    </row>
    <row r="40" spans="1:30" x14ac:dyDescent="0.2">
      <c r="A40" s="359">
        <v>21</v>
      </c>
      <c r="B40" s="360">
        <v>-194.18185169229221</v>
      </c>
      <c r="C40" s="360">
        <v>0</v>
      </c>
      <c r="D40" s="360">
        <v>0</v>
      </c>
      <c r="E40" s="360">
        <v>-34.06738202436425</v>
      </c>
      <c r="F40" s="360">
        <v>-12.421800942640637</v>
      </c>
      <c r="G40" s="360">
        <v>-3.8343984954933834</v>
      </c>
      <c r="H40" s="360">
        <v>0</v>
      </c>
      <c r="I40" s="360">
        <v>-48.227768159847791</v>
      </c>
      <c r="J40" s="360">
        <v>0</v>
      </c>
      <c r="K40" s="360">
        <v>-302.21916114581154</v>
      </c>
      <c r="L40" s="360">
        <v>-4.6166427179775793</v>
      </c>
      <c r="M40" s="360">
        <v>-15.819181480783298</v>
      </c>
      <c r="N40" s="360">
        <v>-5.2374772355153274</v>
      </c>
      <c r="O40" s="360">
        <v>-1330.6587803482257</v>
      </c>
      <c r="P40" s="360">
        <v>-2534.1745481474582</v>
      </c>
      <c r="Q40" s="360">
        <v>55.797337033988093</v>
      </c>
      <c r="R40" s="360">
        <v>60.327244064172753</v>
      </c>
      <c r="S40" s="360">
        <v>238.07994542516519</v>
      </c>
      <c r="T40" s="360">
        <v>58.453524942206961</v>
      </c>
      <c r="U40" s="360">
        <v>39.08729385665108</v>
      </c>
      <c r="V40" s="360">
        <v>2.9210336693025662</v>
      </c>
      <c r="W40" s="360">
        <v>9.3023635655241854</v>
      </c>
      <c r="X40" s="360">
        <v>382.08514835533435</v>
      </c>
      <c r="Y40" s="360">
        <v>170.03259309727923</v>
      </c>
      <c r="Z40" s="360">
        <v>-19.773356446997497</v>
      </c>
      <c r="AA40" s="360">
        <v>1306.9930616211618</v>
      </c>
      <c r="AC40" s="420">
        <v>21</v>
      </c>
      <c r="AD40" s="420">
        <v>0</v>
      </c>
    </row>
    <row r="41" spans="1:30" x14ac:dyDescent="0.2">
      <c r="A41" s="359">
        <v>22</v>
      </c>
      <c r="B41" s="360">
        <v>-149.15544059381207</v>
      </c>
      <c r="C41" s="360">
        <v>0</v>
      </c>
      <c r="D41" s="360">
        <v>0</v>
      </c>
      <c r="E41" s="360">
        <v>-32.951179223523866</v>
      </c>
      <c r="F41" s="360">
        <v>-12.232088040895489</v>
      </c>
      <c r="G41" s="360">
        <v>-4.6859922873135309</v>
      </c>
      <c r="H41" s="360">
        <v>0</v>
      </c>
      <c r="I41" s="360">
        <v>-51.80701156951897</v>
      </c>
      <c r="J41" s="360">
        <v>0</v>
      </c>
      <c r="K41" s="360">
        <v>-298.79128219672964</v>
      </c>
      <c r="L41" s="360">
        <v>-9.8032912969695509</v>
      </c>
      <c r="M41" s="360">
        <v>-21.17300697439066</v>
      </c>
      <c r="N41" s="360">
        <v>-12.797791727816165</v>
      </c>
      <c r="O41" s="360">
        <v>-1149.7706675260049</v>
      </c>
      <c r="P41" s="360">
        <v>-2534.1745481474577</v>
      </c>
      <c r="Q41" s="360">
        <v>88.43095422262985</v>
      </c>
      <c r="R41" s="360">
        <v>94.530847899297157</v>
      </c>
      <c r="S41" s="360">
        <v>309.74125422677594</v>
      </c>
      <c r="T41" s="360">
        <v>78.218450372722003</v>
      </c>
      <c r="U41" s="360">
        <v>53.492176289309292</v>
      </c>
      <c r="V41" s="360">
        <v>3.7991852946541993</v>
      </c>
      <c r="W41" s="360">
        <v>12.067686305253822</v>
      </c>
      <c r="X41" s="360">
        <v>533.55156140591509</v>
      </c>
      <c r="Y41" s="360">
        <v>237.20828732644662</v>
      </c>
      <c r="Z41" s="360">
        <v>-26.640288512102074</v>
      </c>
      <c r="AA41" s="360">
        <v>1306.9930616211618</v>
      </c>
      <c r="AC41" s="420">
        <v>22</v>
      </c>
      <c r="AD41" s="420">
        <v>0</v>
      </c>
    </row>
    <row r="42" spans="1:30" x14ac:dyDescent="0.2">
      <c r="A42" s="359">
        <v>23</v>
      </c>
      <c r="B42" s="360">
        <v>-108.4401691674983</v>
      </c>
      <c r="C42" s="360">
        <v>0</v>
      </c>
      <c r="D42" s="360">
        <v>0</v>
      </c>
      <c r="E42" s="360">
        <v>-34.004713156141271</v>
      </c>
      <c r="F42" s="360">
        <v>-12.712975984321849</v>
      </c>
      <c r="G42" s="360">
        <v>-5.5652889177445806</v>
      </c>
      <c r="H42" s="360">
        <v>0</v>
      </c>
      <c r="I42" s="360">
        <v>-52.839456078330173</v>
      </c>
      <c r="J42" s="360">
        <v>-5.3414542654105772E-2</v>
      </c>
      <c r="K42" s="360">
        <v>-298.71273480879</v>
      </c>
      <c r="L42" s="360">
        <v>-17.562646159855586</v>
      </c>
      <c r="M42" s="360">
        <v>-26.604409958115117</v>
      </c>
      <c r="N42" s="360">
        <v>-22.346027956042615</v>
      </c>
      <c r="O42" s="360">
        <v>-957.96492720411334</v>
      </c>
      <c r="P42" s="360">
        <v>-2534.1745481474577</v>
      </c>
      <c r="Q42" s="360">
        <v>126.78851963380473</v>
      </c>
      <c r="R42" s="360">
        <v>136.35058565450751</v>
      </c>
      <c r="S42" s="360">
        <v>385.30326114084272</v>
      </c>
      <c r="T42" s="360">
        <v>98.916392011242479</v>
      </c>
      <c r="U42" s="360">
        <v>69.331434169222874</v>
      </c>
      <c r="V42" s="360">
        <v>4.7902974826552667</v>
      </c>
      <c r="W42" s="360">
        <v>14.867329673363807</v>
      </c>
      <c r="X42" s="360">
        <v>686.70989243504494</v>
      </c>
      <c r="Y42" s="360">
        <v>306.09323608138556</v>
      </c>
      <c r="Z42" s="360">
        <v>-35.843785592579877</v>
      </c>
      <c r="AA42" s="360">
        <v>1306.9930616211618</v>
      </c>
      <c r="AC42" s="420">
        <v>23</v>
      </c>
      <c r="AD42" s="420">
        <v>0</v>
      </c>
    </row>
    <row r="43" spans="1:30" x14ac:dyDescent="0.2">
      <c r="A43" s="359">
        <v>24</v>
      </c>
      <c r="B43" s="360">
        <v>-70.660334293939883</v>
      </c>
      <c r="C43" s="360">
        <v>0</v>
      </c>
      <c r="D43" s="360">
        <v>0</v>
      </c>
      <c r="E43" s="360">
        <v>-37.842634257990987</v>
      </c>
      <c r="F43" s="360">
        <v>-13.199578561892013</v>
      </c>
      <c r="G43" s="360">
        <v>-6.3750005749620176</v>
      </c>
      <c r="H43" s="360">
        <v>0</v>
      </c>
      <c r="I43" s="360">
        <v>-52.747824413497611</v>
      </c>
      <c r="J43" s="360">
        <v>-9.4198932112151829E-2</v>
      </c>
      <c r="K43" s="360">
        <v>-302.59666972047438</v>
      </c>
      <c r="L43" s="360">
        <v>-28.25793540820241</v>
      </c>
      <c r="M43" s="360">
        <v>-31.959044937272811</v>
      </c>
      <c r="N43" s="360">
        <v>-31.435438269294472</v>
      </c>
      <c r="O43" s="360">
        <v>-709.27200905019652</v>
      </c>
      <c r="P43" s="360">
        <v>-2534.1745481474582</v>
      </c>
      <c r="Q43" s="360">
        <v>178.19623933979457</v>
      </c>
      <c r="R43" s="360">
        <v>185.4154990354032</v>
      </c>
      <c r="S43" s="360">
        <v>464.36624665971755</v>
      </c>
      <c r="T43" s="360">
        <v>121.17691356076875</v>
      </c>
      <c r="U43" s="360">
        <v>86.665093326536464</v>
      </c>
      <c r="V43" s="360">
        <v>5.8392374352143301</v>
      </c>
      <c r="W43" s="360">
        <v>17.905422378999202</v>
      </c>
      <c r="X43" s="360">
        <v>868.37713936211151</v>
      </c>
      <c r="Y43" s="360">
        <v>387.02291022250233</v>
      </c>
      <c r="Z43" s="360">
        <v>-50.899051465981458</v>
      </c>
      <c r="AA43" s="360">
        <v>1306.9930616211616</v>
      </c>
      <c r="AC43" s="420">
        <v>24</v>
      </c>
      <c r="AD43" s="420">
        <v>0</v>
      </c>
    </row>
    <row r="44" spans="1:30" x14ac:dyDescent="0.2">
      <c r="A44" s="359">
        <v>25</v>
      </c>
      <c r="B44" s="360">
        <v>-39.042816441438632</v>
      </c>
      <c r="C44" s="360">
        <v>0</v>
      </c>
      <c r="D44" s="360">
        <v>0</v>
      </c>
      <c r="E44" s="360">
        <v>-43.787001083943871</v>
      </c>
      <c r="F44" s="360">
        <v>-13.457591462782712</v>
      </c>
      <c r="G44" s="360">
        <v>-7.2282407483313031</v>
      </c>
      <c r="H44" s="360">
        <v>0</v>
      </c>
      <c r="I44" s="360">
        <v>-52.841367288906866</v>
      </c>
      <c r="J44" s="360">
        <v>-0.2001355181256976</v>
      </c>
      <c r="K44" s="360">
        <v>-309.06875036069192</v>
      </c>
      <c r="L44" s="360">
        <v>-43.712614660548162</v>
      </c>
      <c r="M44" s="360">
        <v>-37.076723958852163</v>
      </c>
      <c r="N44" s="360">
        <v>-38.924075569906321</v>
      </c>
      <c r="O44" s="360">
        <v>-481.17846067055649</v>
      </c>
      <c r="P44" s="360">
        <v>-2534.1745481474582</v>
      </c>
      <c r="Q44" s="360">
        <v>247.16936235835448</v>
      </c>
      <c r="R44" s="360">
        <v>240.20056228152737</v>
      </c>
      <c r="S44" s="360">
        <v>546.3814691702072</v>
      </c>
      <c r="T44" s="360">
        <v>144.94656898488509</v>
      </c>
      <c r="U44" s="360">
        <v>104.54644223490914</v>
      </c>
      <c r="V44" s="360">
        <v>6.9617595667034902</v>
      </c>
      <c r="W44" s="360">
        <v>21.182533254129414</v>
      </c>
      <c r="X44" s="360">
        <v>1089.799023246067</v>
      </c>
      <c r="Y44" s="360">
        <v>483.7985658693662</v>
      </c>
      <c r="Z44" s="360">
        <v>-71.401823506845062</v>
      </c>
      <c r="AA44" s="360">
        <v>1306.9930616211616</v>
      </c>
      <c r="AC44" s="420">
        <v>25</v>
      </c>
      <c r="AD44" s="420">
        <v>0</v>
      </c>
    </row>
    <row r="45" spans="1:30" x14ac:dyDescent="0.2">
      <c r="A45" s="359">
        <v>26</v>
      </c>
      <c r="B45" s="360">
        <v>-16.893947887249471</v>
      </c>
      <c r="C45" s="360">
        <v>0</v>
      </c>
      <c r="D45" s="360">
        <v>0</v>
      </c>
      <c r="E45" s="360">
        <v>-49.531316805509952</v>
      </c>
      <c r="F45" s="360">
        <v>-13.1507666770146</v>
      </c>
      <c r="G45" s="360">
        <v>-8.0876217192218913</v>
      </c>
      <c r="H45" s="360">
        <v>0</v>
      </c>
      <c r="I45" s="360">
        <v>-54.258004850925133</v>
      </c>
      <c r="J45" s="360">
        <v>-0.35907853855151167</v>
      </c>
      <c r="K45" s="360">
        <v>-318.46775091732275</v>
      </c>
      <c r="L45" s="360">
        <v>-63.128815769943415</v>
      </c>
      <c r="M45" s="360">
        <v>-41.875592706913444</v>
      </c>
      <c r="N45" s="360">
        <v>-45.633265985559866</v>
      </c>
      <c r="O45" s="360">
        <v>-323.82770840404385</v>
      </c>
      <c r="P45" s="360">
        <v>-2534.1745481474582</v>
      </c>
      <c r="Q45" s="360">
        <v>320.38308048749354</v>
      </c>
      <c r="R45" s="360">
        <v>296.84302046089266</v>
      </c>
      <c r="S45" s="360">
        <v>630.83104073111645</v>
      </c>
      <c r="T45" s="360">
        <v>168.94687799739145</v>
      </c>
      <c r="U45" s="360">
        <v>121.93011252449465</v>
      </c>
      <c r="V45" s="360">
        <v>8.1316718096976182</v>
      </c>
      <c r="W45" s="360">
        <v>24.66964203363856</v>
      </c>
      <c r="X45" s="360">
        <v>1291.1171961584303</v>
      </c>
      <c r="Y45" s="360">
        <v>574.80798180209968</v>
      </c>
      <c r="Z45" s="360">
        <v>-90.500054390225813</v>
      </c>
      <c r="AA45" s="360">
        <v>1306.9930616211616</v>
      </c>
      <c r="AC45" s="420">
        <v>26</v>
      </c>
      <c r="AD45" s="420">
        <v>0</v>
      </c>
    </row>
    <row r="46" spans="1:30" x14ac:dyDescent="0.2">
      <c r="A46" s="359">
        <v>27</v>
      </c>
      <c r="B46" s="360">
        <v>-3.7622340479009821</v>
      </c>
      <c r="C46" s="360">
        <v>0</v>
      </c>
      <c r="D46" s="360">
        <v>0</v>
      </c>
      <c r="E46" s="360">
        <v>-53.05305470311054</v>
      </c>
      <c r="F46" s="360">
        <v>-12.795351722683561</v>
      </c>
      <c r="G46" s="360">
        <v>-9.006424132072647</v>
      </c>
      <c r="H46" s="360">
        <v>0</v>
      </c>
      <c r="I46" s="360">
        <v>-58.01708157307408</v>
      </c>
      <c r="J46" s="360">
        <v>-0.52654688533874372</v>
      </c>
      <c r="K46" s="360">
        <v>-328.6160315425368</v>
      </c>
      <c r="L46" s="360">
        <v>-87.14365381102796</v>
      </c>
      <c r="M46" s="360">
        <v>-46.143025489427366</v>
      </c>
      <c r="N46" s="360">
        <v>-52.130902759188928</v>
      </c>
      <c r="O46" s="360">
        <v>-229.90845440755533</v>
      </c>
      <c r="P46" s="360">
        <v>-2534.1745481474577</v>
      </c>
      <c r="Q46" s="360">
        <v>385.90154989788959</v>
      </c>
      <c r="R46" s="360">
        <v>352.55965849544395</v>
      </c>
      <c r="S46" s="360">
        <v>711.34810211901652</v>
      </c>
      <c r="T46" s="360">
        <v>190.27555907665734</v>
      </c>
      <c r="U46" s="360">
        <v>136.08854245883285</v>
      </c>
      <c r="V46" s="360">
        <v>9.2050287797779724</v>
      </c>
      <c r="W46" s="360">
        <v>27.874727150093722</v>
      </c>
      <c r="X46" s="360">
        <v>1452.6474039959558</v>
      </c>
      <c r="Y46" s="360">
        <v>646.51405020819448</v>
      </c>
      <c r="Z46" s="360">
        <v>-110.57235941136445</v>
      </c>
      <c r="AA46" s="360">
        <v>1306.9930616211614</v>
      </c>
      <c r="AC46" s="420">
        <v>27</v>
      </c>
      <c r="AD46" s="420">
        <v>0</v>
      </c>
    </row>
    <row r="47" spans="1:30" x14ac:dyDescent="0.2">
      <c r="A47" s="359">
        <v>28</v>
      </c>
      <c r="B47" s="360">
        <v>0</v>
      </c>
      <c r="C47" s="360">
        <v>0</v>
      </c>
      <c r="D47" s="360">
        <v>0</v>
      </c>
      <c r="E47" s="360">
        <v>-54.730132707628826</v>
      </c>
      <c r="F47" s="360">
        <v>-12.31597834282463</v>
      </c>
      <c r="G47" s="360">
        <v>-10.224016507395415</v>
      </c>
      <c r="H47" s="360">
        <v>0</v>
      </c>
      <c r="I47" s="360">
        <v>-62.126864746769478</v>
      </c>
      <c r="J47" s="360">
        <v>-0.67312149244372388</v>
      </c>
      <c r="K47" s="360">
        <v>-337.69322167214386</v>
      </c>
      <c r="L47" s="360">
        <v>-111.69382169853714</v>
      </c>
      <c r="M47" s="360">
        <v>-49.90731855423175</v>
      </c>
      <c r="N47" s="360">
        <v>-57.808758690029201</v>
      </c>
      <c r="O47" s="360">
        <v>-176.56155329797321</v>
      </c>
      <c r="P47" s="360">
        <v>-2534.1745481474582</v>
      </c>
      <c r="Q47" s="360">
        <v>441.23244762826164</v>
      </c>
      <c r="R47" s="360">
        <v>402.36301456871826</v>
      </c>
      <c r="S47" s="360">
        <v>798.00415411992469</v>
      </c>
      <c r="T47" s="360">
        <v>213.84335320958868</v>
      </c>
      <c r="U47" s="360">
        <v>147.10459634111174</v>
      </c>
      <c r="V47" s="360">
        <v>10.34327326453254</v>
      </c>
      <c r="W47" s="360">
        <v>31.142332833367906</v>
      </c>
      <c r="X47" s="360">
        <v>1571.8244640648181</v>
      </c>
      <c r="Y47" s="360">
        <v>699.14319802889975</v>
      </c>
      <c r="Z47" s="360">
        <v>-131.52979121070939</v>
      </c>
      <c r="AA47" s="360">
        <v>1306.9930616211616</v>
      </c>
      <c r="AC47" s="420">
        <v>28</v>
      </c>
      <c r="AD47" s="420">
        <v>0</v>
      </c>
    </row>
    <row r="48" spans="1:30" x14ac:dyDescent="0.2">
      <c r="A48" s="359">
        <v>29</v>
      </c>
      <c r="B48" s="360">
        <v>0</v>
      </c>
      <c r="C48" s="360">
        <v>0</v>
      </c>
      <c r="D48" s="360">
        <v>0</v>
      </c>
      <c r="E48" s="360">
        <v>-55.467358175575981</v>
      </c>
      <c r="F48" s="360">
        <v>-12.042664660695866</v>
      </c>
      <c r="G48" s="360">
        <v>-11.807500651241757</v>
      </c>
      <c r="H48" s="360">
        <v>0</v>
      </c>
      <c r="I48" s="360">
        <v>-65.215324460051988</v>
      </c>
      <c r="J48" s="360">
        <v>-0.88103197283421919</v>
      </c>
      <c r="K48" s="360">
        <v>-347.31175129946661</v>
      </c>
      <c r="L48" s="360">
        <v>-127.78400662755563</v>
      </c>
      <c r="M48" s="360">
        <v>-52.874552381472846</v>
      </c>
      <c r="N48" s="360">
        <v>-61.386102082587058</v>
      </c>
      <c r="O48" s="360">
        <v>-145.6169294250507</v>
      </c>
      <c r="P48" s="360">
        <v>-2534.1745481474582</v>
      </c>
      <c r="Q48" s="360">
        <v>486.46504611917294</v>
      </c>
      <c r="R48" s="360">
        <v>445.68227776888222</v>
      </c>
      <c r="S48" s="360">
        <v>886.97353929690121</v>
      </c>
      <c r="T48" s="360">
        <v>240.39366037507</v>
      </c>
      <c r="U48" s="360">
        <v>153.80916332273154</v>
      </c>
      <c r="V48" s="360">
        <v>11.520682245613207</v>
      </c>
      <c r="W48" s="360">
        <v>34.565096294629079</v>
      </c>
      <c r="X48" s="360">
        <v>1648.9035576563949</v>
      </c>
      <c r="Y48" s="360">
        <v>733.59841657700258</v>
      </c>
      <c r="Z48" s="360">
        <v>-151.57731684558325</v>
      </c>
      <c r="AA48" s="360">
        <v>1306.9930616211618</v>
      </c>
      <c r="AC48" s="420">
        <v>29</v>
      </c>
      <c r="AD48" s="420">
        <v>0</v>
      </c>
    </row>
    <row r="49" spans="1:30" x14ac:dyDescent="0.2">
      <c r="A49" s="359">
        <v>30</v>
      </c>
      <c r="B49" s="360">
        <v>0</v>
      </c>
      <c r="C49" s="360">
        <v>0</v>
      </c>
      <c r="D49" s="360">
        <v>0</v>
      </c>
      <c r="E49" s="360">
        <v>-56.059711928376089</v>
      </c>
      <c r="F49" s="360">
        <v>-12.117300279743571</v>
      </c>
      <c r="G49" s="360">
        <v>-13.775246556575254</v>
      </c>
      <c r="H49" s="360">
        <v>0</v>
      </c>
      <c r="I49" s="360">
        <v>-66.974740863613263</v>
      </c>
      <c r="J49" s="360">
        <v>-1.1870837370962857</v>
      </c>
      <c r="K49" s="360">
        <v>-356.17328083251783</v>
      </c>
      <c r="L49" s="360">
        <v>-136.55733691166554</v>
      </c>
      <c r="M49" s="360">
        <v>-54.849432314807743</v>
      </c>
      <c r="N49" s="360">
        <v>-62.886684500518186</v>
      </c>
      <c r="O49" s="360">
        <v>-127.27142339467706</v>
      </c>
      <c r="P49" s="360">
        <v>-2534.1745481474582</v>
      </c>
      <c r="Q49" s="360">
        <v>519.74810864806568</v>
      </c>
      <c r="R49" s="360">
        <v>484.15655286688281</v>
      </c>
      <c r="S49" s="360">
        <v>975.98650898349388</v>
      </c>
      <c r="T49" s="360">
        <v>266.87182572091723</v>
      </c>
      <c r="U49" s="360">
        <v>157.70406122619929</v>
      </c>
      <c r="V49" s="360">
        <v>12.652374108731408</v>
      </c>
      <c r="W49" s="360">
        <v>37.373052559092983</v>
      </c>
      <c r="X49" s="360">
        <v>1692.4620508267926</v>
      </c>
      <c r="Y49" s="360">
        <v>753.14647226098077</v>
      </c>
      <c r="Z49" s="360">
        <v>-168.61466920007476</v>
      </c>
      <c r="AA49" s="360">
        <v>1306.9930616211618</v>
      </c>
      <c r="AC49" s="420">
        <v>30</v>
      </c>
      <c r="AD49" s="420">
        <v>0</v>
      </c>
    </row>
    <row r="50" spans="1:30" x14ac:dyDescent="0.2">
      <c r="A50" s="359">
        <v>31</v>
      </c>
      <c r="B50" s="360">
        <v>0</v>
      </c>
      <c r="C50" s="360">
        <v>0</v>
      </c>
      <c r="D50" s="360">
        <v>0</v>
      </c>
      <c r="E50" s="360">
        <v>-56.82338965789544</v>
      </c>
      <c r="F50" s="360">
        <v>-12.268674208658814</v>
      </c>
      <c r="G50" s="360">
        <v>-15.775888677820681</v>
      </c>
      <c r="H50" s="360">
        <v>0</v>
      </c>
      <c r="I50" s="360">
        <v>-68.04217174236851</v>
      </c>
      <c r="J50" s="360">
        <v>-1.6411733224769605</v>
      </c>
      <c r="K50" s="360">
        <v>-363.80851454468581</v>
      </c>
      <c r="L50" s="360">
        <v>-136.75198254874144</v>
      </c>
      <c r="M50" s="360">
        <v>-56.303498719802377</v>
      </c>
      <c r="N50" s="360">
        <v>-63.485232908261182</v>
      </c>
      <c r="O50" s="360">
        <v>-119.74562018107564</v>
      </c>
      <c r="P50" s="360">
        <v>-2534.1745481474572</v>
      </c>
      <c r="Q50" s="360">
        <v>543.03401759856172</v>
      </c>
      <c r="R50" s="360">
        <v>516.12879974053237</v>
      </c>
      <c r="S50" s="360">
        <v>1061.94925111882</v>
      </c>
      <c r="T50" s="360">
        <v>292.89002902040085</v>
      </c>
      <c r="U50" s="360">
        <v>158.1978205450425</v>
      </c>
      <c r="V50" s="360">
        <v>13.657054656957943</v>
      </c>
      <c r="W50" s="360">
        <v>39.065629353368919</v>
      </c>
      <c r="X50" s="360">
        <v>1712.2289075180738</v>
      </c>
      <c r="Y50" s="360">
        <v>761.95159167508575</v>
      </c>
      <c r="Z50" s="360">
        <v>-180.87556784339617</v>
      </c>
      <c r="AA50" s="360">
        <v>1306.9930616211618</v>
      </c>
      <c r="AC50" s="420">
        <v>31</v>
      </c>
      <c r="AD50" s="420">
        <v>0</v>
      </c>
    </row>
    <row r="51" spans="1:30" x14ac:dyDescent="0.2">
      <c r="A51" s="359">
        <v>32</v>
      </c>
      <c r="B51" s="360">
        <v>0</v>
      </c>
      <c r="C51" s="360">
        <v>0</v>
      </c>
      <c r="D51" s="360">
        <v>0</v>
      </c>
      <c r="E51" s="360">
        <v>-58.169317497116815</v>
      </c>
      <c r="F51" s="360">
        <v>-12.507175484859808</v>
      </c>
      <c r="G51" s="360">
        <v>-17.978444543511241</v>
      </c>
      <c r="H51" s="360">
        <v>0</v>
      </c>
      <c r="I51" s="360">
        <v>-69.420321418042036</v>
      </c>
      <c r="J51" s="360">
        <v>-2.0784050114576633</v>
      </c>
      <c r="K51" s="360">
        <v>-372.07374568437154</v>
      </c>
      <c r="L51" s="360">
        <v>-130.20687817789974</v>
      </c>
      <c r="M51" s="360">
        <v>-57.318152982056297</v>
      </c>
      <c r="N51" s="360">
        <v>-63.035458780181393</v>
      </c>
      <c r="O51" s="360">
        <v>-118.14605094755763</v>
      </c>
      <c r="P51" s="360">
        <v>-2534.1745481474577</v>
      </c>
      <c r="Q51" s="360">
        <v>559.44721999946273</v>
      </c>
      <c r="R51" s="360">
        <v>545.23963426872876</v>
      </c>
      <c r="S51" s="360">
        <v>1138.2514083983829</v>
      </c>
      <c r="T51" s="360">
        <v>319.51472393261179</v>
      </c>
      <c r="U51" s="360">
        <v>159.38003493625803</v>
      </c>
      <c r="V51" s="360">
        <v>14.414589825163818</v>
      </c>
      <c r="W51" s="360">
        <v>40.80259500306591</v>
      </c>
      <c r="X51" s="360">
        <v>1725.5885932740507</v>
      </c>
      <c r="Y51" s="360">
        <v>768.12538806310351</v>
      </c>
      <c r="Z51" s="360">
        <v>-188.91903685341308</v>
      </c>
      <c r="AA51" s="360">
        <v>1306.9930616211616</v>
      </c>
      <c r="AC51" s="420">
        <v>32</v>
      </c>
      <c r="AD51" s="420">
        <v>0</v>
      </c>
    </row>
    <row r="52" spans="1:30" x14ac:dyDescent="0.2">
      <c r="A52" s="359">
        <v>33</v>
      </c>
      <c r="B52" s="360">
        <v>0</v>
      </c>
      <c r="C52" s="360">
        <v>0</v>
      </c>
      <c r="D52" s="360">
        <v>0</v>
      </c>
      <c r="E52" s="360">
        <v>-60.143993494820087</v>
      </c>
      <c r="F52" s="360">
        <v>-12.91887747918974</v>
      </c>
      <c r="G52" s="360">
        <v>-20.56044324469736</v>
      </c>
      <c r="H52" s="360">
        <v>0</v>
      </c>
      <c r="I52" s="360">
        <v>-71.941374484974872</v>
      </c>
      <c r="J52" s="360">
        <v>-2.7196527950300324</v>
      </c>
      <c r="K52" s="360">
        <v>-379.20211397674319</v>
      </c>
      <c r="L52" s="360">
        <v>-120.84806924980171</v>
      </c>
      <c r="M52" s="360">
        <v>-58.151866199565156</v>
      </c>
      <c r="N52" s="360">
        <v>-62.488237247253146</v>
      </c>
      <c r="O52" s="360">
        <v>-117.78838553682783</v>
      </c>
      <c r="P52" s="360">
        <v>-2534.1745481474582</v>
      </c>
      <c r="Q52" s="360">
        <v>581.60383894606889</v>
      </c>
      <c r="R52" s="360">
        <v>570.86760210582997</v>
      </c>
      <c r="S52" s="360">
        <v>1206.5852713322161</v>
      </c>
      <c r="T52" s="360">
        <v>342.56673704930921</v>
      </c>
      <c r="U52" s="360">
        <v>162.3983849596757</v>
      </c>
      <c r="V52" s="360">
        <v>15.084516054654046</v>
      </c>
      <c r="W52" s="360">
        <v>42.572713417979394</v>
      </c>
      <c r="X52" s="360">
        <v>1767.6173675776486</v>
      </c>
      <c r="Y52" s="360">
        <v>784.38504264043752</v>
      </c>
      <c r="Z52" s="360">
        <v>-195.92958806908266</v>
      </c>
      <c r="AA52" s="360">
        <v>1306.9930616211616</v>
      </c>
      <c r="AC52" s="420">
        <v>33</v>
      </c>
      <c r="AD52" s="420">
        <v>0</v>
      </c>
    </row>
    <row r="53" spans="1:30" x14ac:dyDescent="0.2">
      <c r="A53" s="359">
        <v>34</v>
      </c>
      <c r="B53" s="360">
        <v>0</v>
      </c>
      <c r="C53" s="360">
        <v>0</v>
      </c>
      <c r="D53" s="360">
        <v>0</v>
      </c>
      <c r="E53" s="360">
        <v>-62.223489241716969</v>
      </c>
      <c r="F53" s="360">
        <v>-13.516778868714123</v>
      </c>
      <c r="G53" s="360">
        <v>-23.168971030420398</v>
      </c>
      <c r="H53" s="360">
        <v>0</v>
      </c>
      <c r="I53" s="360">
        <v>-76.773056337664073</v>
      </c>
      <c r="J53" s="360">
        <v>-3.8100086296902869</v>
      </c>
      <c r="K53" s="360">
        <v>-386.52248851539889</v>
      </c>
      <c r="L53" s="360">
        <v>-108.31256281889577</v>
      </c>
      <c r="M53" s="360">
        <v>-59.42617859929836</v>
      </c>
      <c r="N53" s="360">
        <v>-62.577854116659211</v>
      </c>
      <c r="O53" s="360">
        <v>-114.8380448896951</v>
      </c>
      <c r="P53" s="360">
        <v>-2534.1745481474582</v>
      </c>
      <c r="Q53" s="360">
        <v>618.40005392933983</v>
      </c>
      <c r="R53" s="360">
        <v>597.39181663112231</v>
      </c>
      <c r="S53" s="360">
        <v>1262.1767918424132</v>
      </c>
      <c r="T53" s="360">
        <v>361.59078932431584</v>
      </c>
      <c r="U53" s="360">
        <v>168.03196280101656</v>
      </c>
      <c r="V53" s="360">
        <v>15.654779253377432</v>
      </c>
      <c r="W53" s="360">
        <v>44.776283185700287</v>
      </c>
      <c r="X53" s="360">
        <v>1843.2179318241065</v>
      </c>
      <c r="Y53" s="360">
        <v>821.08363579768661</v>
      </c>
      <c r="Z53" s="360">
        <v>-204.58884269101705</v>
      </c>
      <c r="AA53" s="360">
        <v>1306.9930616211616</v>
      </c>
      <c r="AC53" s="420">
        <v>34</v>
      </c>
      <c r="AD53" s="420">
        <v>0</v>
      </c>
    </row>
    <row r="54" spans="1:30" x14ac:dyDescent="0.2">
      <c r="A54" s="359">
        <v>35</v>
      </c>
      <c r="B54" s="360">
        <v>0</v>
      </c>
      <c r="C54" s="360">
        <v>0</v>
      </c>
      <c r="D54" s="360">
        <v>0</v>
      </c>
      <c r="E54" s="360">
        <v>-64.43653523520004</v>
      </c>
      <c r="F54" s="360">
        <v>-14.008894881959906</v>
      </c>
      <c r="G54" s="360">
        <v>-25.406921805655909</v>
      </c>
      <c r="H54" s="360">
        <v>0</v>
      </c>
      <c r="I54" s="360">
        <v>-82.136433239384687</v>
      </c>
      <c r="J54" s="360">
        <v>-5.0156460661348445</v>
      </c>
      <c r="K54" s="360">
        <v>-392.98522646399852</v>
      </c>
      <c r="L54" s="360">
        <v>-94.674338384360894</v>
      </c>
      <c r="M54" s="360">
        <v>-60.919551939661972</v>
      </c>
      <c r="N54" s="360">
        <v>-61.665051504969945</v>
      </c>
      <c r="O54" s="360">
        <v>-109.01854295800175</v>
      </c>
      <c r="P54" s="360">
        <v>-2534.1745481474577</v>
      </c>
      <c r="Q54" s="360">
        <v>651.72156225902268</v>
      </c>
      <c r="R54" s="360">
        <v>626.26343938479511</v>
      </c>
      <c r="S54" s="360">
        <v>1311.8448641786485</v>
      </c>
      <c r="T54" s="360">
        <v>373.51274467829666</v>
      </c>
      <c r="U54" s="360">
        <v>175.44204235090083</v>
      </c>
      <c r="V54" s="360">
        <v>15.949367553527702</v>
      </c>
      <c r="W54" s="360">
        <v>47.522602071810489</v>
      </c>
      <c r="X54" s="360">
        <v>1921.1463209552428</v>
      </c>
      <c r="Y54" s="360">
        <v>855.4914658957814</v>
      </c>
      <c r="Z54" s="360">
        <v>-211.51136561336176</v>
      </c>
      <c r="AA54" s="360">
        <v>1306.9930616211614</v>
      </c>
      <c r="AC54" s="420">
        <v>35</v>
      </c>
      <c r="AD54" s="420">
        <v>0</v>
      </c>
    </row>
    <row r="55" spans="1:30" x14ac:dyDescent="0.2">
      <c r="A55" s="359">
        <v>36</v>
      </c>
      <c r="B55" s="360">
        <v>0</v>
      </c>
      <c r="C55" s="360">
        <v>0</v>
      </c>
      <c r="D55" s="360">
        <v>0</v>
      </c>
      <c r="E55" s="360">
        <v>-66.295091767756745</v>
      </c>
      <c r="F55" s="360">
        <v>-14.088300459625424</v>
      </c>
      <c r="G55" s="360">
        <v>-27.218929124803612</v>
      </c>
      <c r="H55" s="360">
        <v>0</v>
      </c>
      <c r="I55" s="360">
        <v>-88.23984011506424</v>
      </c>
      <c r="J55" s="360">
        <v>-6.1645203807636131</v>
      </c>
      <c r="K55" s="360">
        <v>-399.84697900885584</v>
      </c>
      <c r="L55" s="360">
        <v>-79.373872458517582</v>
      </c>
      <c r="M55" s="360">
        <v>-62.757291074140291</v>
      </c>
      <c r="N55" s="360">
        <v>-60.963759014055711</v>
      </c>
      <c r="O55" s="360">
        <v>-107.34580577494627</v>
      </c>
      <c r="P55" s="360">
        <v>-2534.1745481474577</v>
      </c>
      <c r="Q55" s="360">
        <v>681.01638798718591</v>
      </c>
      <c r="R55" s="360">
        <v>651.57655955908206</v>
      </c>
      <c r="S55" s="360">
        <v>1358.976363808963</v>
      </c>
      <c r="T55" s="360">
        <v>380.56395977422602</v>
      </c>
      <c r="U55" s="360">
        <v>183.16937658375579</v>
      </c>
      <c r="V55" s="360">
        <v>16.013996024570989</v>
      </c>
      <c r="W55" s="360">
        <v>49.925784269092581</v>
      </c>
      <c r="X55" s="360">
        <v>1994.2341324435542</v>
      </c>
      <c r="Y55" s="360">
        <v>885.40408058579123</v>
      </c>
      <c r="Z55" s="360">
        <v>-215.65850690961364</v>
      </c>
      <c r="AA55" s="360">
        <v>1306.9930616211616</v>
      </c>
      <c r="AC55" s="420">
        <v>36</v>
      </c>
      <c r="AD55" s="420">
        <v>0</v>
      </c>
    </row>
    <row r="56" spans="1:30" x14ac:dyDescent="0.2">
      <c r="A56" s="359">
        <v>37</v>
      </c>
      <c r="B56" s="360">
        <v>0</v>
      </c>
      <c r="C56" s="360">
        <v>0</v>
      </c>
      <c r="D56" s="360">
        <v>0</v>
      </c>
      <c r="E56" s="360">
        <v>-67.750476896378672</v>
      </c>
      <c r="F56" s="360">
        <v>-14.243257289518429</v>
      </c>
      <c r="G56" s="360">
        <v>-27.99817780886633</v>
      </c>
      <c r="H56" s="360">
        <v>0</v>
      </c>
      <c r="I56" s="360">
        <v>-95.288410372219701</v>
      </c>
      <c r="J56" s="360">
        <v>-7.5207633111233028</v>
      </c>
      <c r="K56" s="360">
        <v>-407.09504160789373</v>
      </c>
      <c r="L56" s="360">
        <v>-64.176800235472314</v>
      </c>
      <c r="M56" s="360">
        <v>-64.778984069548216</v>
      </c>
      <c r="N56" s="360">
        <v>-60.624018361626028</v>
      </c>
      <c r="O56" s="360">
        <v>-110.28458921235037</v>
      </c>
      <c r="P56" s="360">
        <v>-2534.1745481474582</v>
      </c>
      <c r="Q56" s="360">
        <v>707.63198980507161</v>
      </c>
      <c r="R56" s="360">
        <v>675.18573422986083</v>
      </c>
      <c r="S56" s="360">
        <v>1397.5981287953368</v>
      </c>
      <c r="T56" s="360">
        <v>383.88207492142283</v>
      </c>
      <c r="U56" s="360">
        <v>190.2358406392955</v>
      </c>
      <c r="V56" s="360">
        <v>15.938810181985767</v>
      </c>
      <c r="W56" s="360">
        <v>51.758970810841291</v>
      </c>
      <c r="X56" s="360">
        <v>2053.7081602056151</v>
      </c>
      <c r="Y56" s="360">
        <v>913.0604731682597</v>
      </c>
      <c r="Z56" s="360">
        <v>-218.18387348730334</v>
      </c>
      <c r="AA56" s="360">
        <v>1306.9930616211616</v>
      </c>
      <c r="AC56" s="420">
        <v>37</v>
      </c>
      <c r="AD56" s="420">
        <v>0</v>
      </c>
    </row>
    <row r="57" spans="1:30" x14ac:dyDescent="0.2">
      <c r="A57" s="359">
        <v>38</v>
      </c>
      <c r="B57" s="360">
        <v>0</v>
      </c>
      <c r="C57" s="360">
        <v>0</v>
      </c>
      <c r="D57" s="360">
        <v>0</v>
      </c>
      <c r="E57" s="360">
        <v>-69.074890976438951</v>
      </c>
      <c r="F57" s="360">
        <v>-14.629491329010396</v>
      </c>
      <c r="G57" s="360">
        <v>-28.785379098646086</v>
      </c>
      <c r="H57" s="360">
        <v>0</v>
      </c>
      <c r="I57" s="360">
        <v>-103.2927544186733</v>
      </c>
      <c r="J57" s="360">
        <v>-9.1604475023077345</v>
      </c>
      <c r="K57" s="360">
        <v>-414.22268341407391</v>
      </c>
      <c r="L57" s="360">
        <v>-49.616293395763229</v>
      </c>
      <c r="M57" s="360">
        <v>-67.058140962773635</v>
      </c>
      <c r="N57" s="360">
        <v>-59.643007153203534</v>
      </c>
      <c r="O57" s="360">
        <v>-117.27421894953119</v>
      </c>
      <c r="P57" s="360">
        <v>-2534.1745481474577</v>
      </c>
      <c r="Q57" s="360">
        <v>728.37051262031457</v>
      </c>
      <c r="R57" s="360">
        <v>697.66466327914839</v>
      </c>
      <c r="S57" s="360">
        <v>1435.2093732984385</v>
      </c>
      <c r="T57" s="360">
        <v>382.62377079860158</v>
      </c>
      <c r="U57" s="360">
        <v>196.33275239459195</v>
      </c>
      <c r="V57" s="360">
        <v>15.993635091932418</v>
      </c>
      <c r="W57" s="360">
        <v>53.430613869589386</v>
      </c>
      <c r="X57" s="360">
        <v>2109.3107480936278</v>
      </c>
      <c r="Y57" s="360">
        <v>937.13167091768003</v>
      </c>
      <c r="Z57" s="360">
        <v>-219.73357344330418</v>
      </c>
      <c r="AA57" s="360">
        <v>1306.9930616211616</v>
      </c>
      <c r="AC57" s="420">
        <v>38</v>
      </c>
      <c r="AD57" s="420">
        <v>0</v>
      </c>
    </row>
    <row r="58" spans="1:30" x14ac:dyDescent="0.2">
      <c r="A58" s="359">
        <v>39</v>
      </c>
      <c r="B58" s="360">
        <v>0</v>
      </c>
      <c r="C58" s="360">
        <v>0</v>
      </c>
      <c r="D58" s="360">
        <v>0</v>
      </c>
      <c r="E58" s="360">
        <v>-70.762632363686762</v>
      </c>
      <c r="F58" s="360">
        <v>-15.056954832131344</v>
      </c>
      <c r="G58" s="360">
        <v>-29.323816190631927</v>
      </c>
      <c r="H58" s="360">
        <v>0</v>
      </c>
      <c r="I58" s="360">
        <v>-113.59652710246253</v>
      </c>
      <c r="J58" s="360">
        <v>-11.179467702692564</v>
      </c>
      <c r="K58" s="360">
        <v>-421.3513712049716</v>
      </c>
      <c r="L58" s="360">
        <v>-36.971889923065362</v>
      </c>
      <c r="M58" s="360">
        <v>-69.496081645883663</v>
      </c>
      <c r="N58" s="360">
        <v>-59.467801740225504</v>
      </c>
      <c r="O58" s="360">
        <v>-126.56206733880585</v>
      </c>
      <c r="P58" s="360">
        <v>-2534.1745481474582</v>
      </c>
      <c r="Q58" s="360">
        <v>751.84800401625796</v>
      </c>
      <c r="R58" s="360">
        <v>713.82599710702061</v>
      </c>
      <c r="S58" s="360">
        <v>1476.8843154569652</v>
      </c>
      <c r="T58" s="360">
        <v>381.75731554761268</v>
      </c>
      <c r="U58" s="360">
        <v>200.39770188922904</v>
      </c>
      <c r="V58" s="360">
        <v>16.178214721144968</v>
      </c>
      <c r="W58" s="360">
        <v>55.325405319508405</v>
      </c>
      <c r="X58" s="360">
        <v>2173.9478154020676</v>
      </c>
      <c r="Y58" s="360">
        <v>967.40170071299576</v>
      </c>
      <c r="Z58" s="360">
        <v>-221.67279693374385</v>
      </c>
      <c r="AA58" s="360">
        <v>1306.9930616211618</v>
      </c>
      <c r="AC58" s="420">
        <v>39</v>
      </c>
      <c r="AD58" s="420">
        <v>0</v>
      </c>
    </row>
    <row r="59" spans="1:30" x14ac:dyDescent="0.2">
      <c r="A59" s="359">
        <v>40</v>
      </c>
      <c r="B59" s="360">
        <v>0</v>
      </c>
      <c r="C59" s="360">
        <v>0</v>
      </c>
      <c r="D59" s="360">
        <v>0</v>
      </c>
      <c r="E59" s="360">
        <v>-72.560074031669316</v>
      </c>
      <c r="F59" s="360">
        <v>-15.521849200059217</v>
      </c>
      <c r="G59" s="360">
        <v>-30.397712615299433</v>
      </c>
      <c r="H59" s="360">
        <v>0</v>
      </c>
      <c r="I59" s="360">
        <v>-123.81369095141226</v>
      </c>
      <c r="J59" s="360">
        <v>-13.242403964303108</v>
      </c>
      <c r="K59" s="360">
        <v>-429.53276818875736</v>
      </c>
      <c r="L59" s="360">
        <v>-27.020188202448047</v>
      </c>
      <c r="M59" s="360">
        <v>-71.865710300560508</v>
      </c>
      <c r="N59" s="360">
        <v>-59.498626806825285</v>
      </c>
      <c r="O59" s="360">
        <v>-137.16451950397206</v>
      </c>
      <c r="P59" s="360">
        <v>-2534.1745481474586</v>
      </c>
      <c r="Q59" s="360">
        <v>768.03672011433298</v>
      </c>
      <c r="R59" s="360">
        <v>726.61724614425714</v>
      </c>
      <c r="S59" s="360">
        <v>1520.1379530588233</v>
      </c>
      <c r="T59" s="360">
        <v>386.02454666072498</v>
      </c>
      <c r="U59" s="360">
        <v>202.40640509027401</v>
      </c>
      <c r="V59" s="360">
        <v>16.404135047232423</v>
      </c>
      <c r="W59" s="360">
        <v>57.566725173739144</v>
      </c>
      <c r="X59" s="360">
        <v>2224.3851255540544</v>
      </c>
      <c r="Y59" s="360">
        <v>989.22853393093555</v>
      </c>
      <c r="Z59" s="360">
        <v>-221.38669756586762</v>
      </c>
      <c r="AA59" s="360">
        <v>1306.9930616211618</v>
      </c>
      <c r="AC59" s="420">
        <v>40</v>
      </c>
      <c r="AD59" s="420">
        <v>0</v>
      </c>
    </row>
    <row r="60" spans="1:30" x14ac:dyDescent="0.2">
      <c r="A60" s="359">
        <v>41</v>
      </c>
      <c r="B60" s="360">
        <v>0</v>
      </c>
      <c r="C60" s="360">
        <v>0</v>
      </c>
      <c r="D60" s="360">
        <v>0</v>
      </c>
      <c r="E60" s="360">
        <v>-73.781791191019835</v>
      </c>
      <c r="F60" s="360">
        <v>-16.100563816687036</v>
      </c>
      <c r="G60" s="360">
        <v>-30.869136058307291</v>
      </c>
      <c r="H60" s="360">
        <v>0</v>
      </c>
      <c r="I60" s="360">
        <v>-132.98106980359034</v>
      </c>
      <c r="J60" s="360">
        <v>-15.988717694354259</v>
      </c>
      <c r="K60" s="360">
        <v>-437.49417921410475</v>
      </c>
      <c r="L60" s="360">
        <v>-19.561422720783899</v>
      </c>
      <c r="M60" s="360">
        <v>-74.141483277515533</v>
      </c>
      <c r="N60" s="360">
        <v>-58.689121768605332</v>
      </c>
      <c r="O60" s="360">
        <v>-145.19891513037638</v>
      </c>
      <c r="P60" s="360">
        <v>-2534.1745481474577</v>
      </c>
      <c r="Q60" s="360">
        <v>782.27966143077481</v>
      </c>
      <c r="R60" s="360">
        <v>732.29686165975852</v>
      </c>
      <c r="S60" s="360">
        <v>1564.5457939393475</v>
      </c>
      <c r="T60" s="360">
        <v>391.55849730320676</v>
      </c>
      <c r="U60" s="360">
        <v>202.31272430830975</v>
      </c>
      <c r="V60" s="360">
        <v>16.631739076402944</v>
      </c>
      <c r="W60" s="360">
        <v>59.771013263524296</v>
      </c>
      <c r="X60" s="360">
        <v>2255.3080181774485</v>
      </c>
      <c r="Y60" s="360">
        <v>1001.6571665328969</v>
      </c>
      <c r="Z60" s="360">
        <v>-218.21946497323509</v>
      </c>
      <c r="AA60" s="360">
        <v>1306.9930616211616</v>
      </c>
      <c r="AC60" s="420">
        <v>41</v>
      </c>
      <c r="AD60" s="420">
        <v>0</v>
      </c>
    </row>
    <row r="61" spans="1:30" x14ac:dyDescent="0.2">
      <c r="A61" s="359">
        <v>42</v>
      </c>
      <c r="B61" s="360">
        <v>0</v>
      </c>
      <c r="C61" s="360">
        <v>0</v>
      </c>
      <c r="D61" s="360">
        <v>0</v>
      </c>
      <c r="E61" s="360">
        <v>-74.756423281767312</v>
      </c>
      <c r="F61" s="360">
        <v>-16.545666977938009</v>
      </c>
      <c r="G61" s="360">
        <v>-31.541197181839841</v>
      </c>
      <c r="H61" s="360">
        <v>0</v>
      </c>
      <c r="I61" s="360">
        <v>-141.67959106184267</v>
      </c>
      <c r="J61" s="360">
        <v>-18.326354094728234</v>
      </c>
      <c r="K61" s="360">
        <v>-447.78957878695508</v>
      </c>
      <c r="L61" s="360">
        <v>-13.366602118267787</v>
      </c>
      <c r="M61" s="360">
        <v>-76.523326326558603</v>
      </c>
      <c r="N61" s="360">
        <v>-57.559355960916655</v>
      </c>
      <c r="O61" s="360">
        <v>-146.88382367355661</v>
      </c>
      <c r="P61" s="360">
        <v>-2534.1745481474582</v>
      </c>
      <c r="Q61" s="360">
        <v>783.97521423338196</v>
      </c>
      <c r="R61" s="360">
        <v>732.58718267628376</v>
      </c>
      <c r="S61" s="360">
        <v>1598.9241509298556</v>
      </c>
      <c r="T61" s="360">
        <v>396.05459137898106</v>
      </c>
      <c r="U61" s="360">
        <v>200.16441457461445</v>
      </c>
      <c r="V61" s="360">
        <v>16.735526567135199</v>
      </c>
      <c r="W61" s="360">
        <v>61.858187549454705</v>
      </c>
      <c r="X61" s="360">
        <v>2250.6321289570055</v>
      </c>
      <c r="Y61" s="360">
        <v>1000.4742065070147</v>
      </c>
      <c r="Z61" s="360">
        <v>-212.15282145887264</v>
      </c>
      <c r="AA61" s="360">
        <v>1306.9930616211618</v>
      </c>
      <c r="AC61" s="420">
        <v>42</v>
      </c>
      <c r="AD61" s="420">
        <v>0</v>
      </c>
    </row>
    <row r="62" spans="1:30" x14ac:dyDescent="0.2">
      <c r="A62" s="359">
        <v>43</v>
      </c>
      <c r="B62" s="360">
        <v>0</v>
      </c>
      <c r="C62" s="360">
        <v>0</v>
      </c>
      <c r="D62" s="360">
        <v>0</v>
      </c>
      <c r="E62" s="360">
        <v>-76.270938829614281</v>
      </c>
      <c r="F62" s="360">
        <v>-16.964322379575762</v>
      </c>
      <c r="G62" s="360">
        <v>-32.190255589614857</v>
      </c>
      <c r="H62" s="360">
        <v>0</v>
      </c>
      <c r="I62" s="360">
        <v>-151.09079246782062</v>
      </c>
      <c r="J62" s="360">
        <v>-20.513611829752506</v>
      </c>
      <c r="K62" s="360">
        <v>-459.28213884472029</v>
      </c>
      <c r="L62" s="360">
        <v>-9.1110452722916282</v>
      </c>
      <c r="M62" s="360">
        <v>-78.861056035163998</v>
      </c>
      <c r="N62" s="360">
        <v>-56.734328728936426</v>
      </c>
      <c r="O62" s="360">
        <v>-134.12547039227061</v>
      </c>
      <c r="P62" s="360">
        <v>-2534.1745481474582</v>
      </c>
      <c r="Q62" s="360">
        <v>771.55321794071756</v>
      </c>
      <c r="R62" s="360">
        <v>725.19251462786281</v>
      </c>
      <c r="S62" s="360">
        <v>1616.5608476401758</v>
      </c>
      <c r="T62" s="360">
        <v>393.96807021980226</v>
      </c>
      <c r="U62" s="360">
        <v>198.91048738855613</v>
      </c>
      <c r="V62" s="360">
        <v>16.783003740689683</v>
      </c>
      <c r="W62" s="360">
        <v>63.377636150564101</v>
      </c>
      <c r="X62" s="360">
        <v>2220.2713559972894</v>
      </c>
      <c r="Y62" s="360">
        <v>986.82624363019579</v>
      </c>
      <c r="Z62" s="360">
        <v>-203.54400476736399</v>
      </c>
      <c r="AA62" s="360">
        <v>1306.9930616211614</v>
      </c>
      <c r="AC62" s="420">
        <v>43</v>
      </c>
      <c r="AD62" s="420">
        <v>0</v>
      </c>
    </row>
    <row r="63" spans="1:30" x14ac:dyDescent="0.2">
      <c r="A63" s="359">
        <v>44</v>
      </c>
      <c r="B63" s="360">
        <v>0</v>
      </c>
      <c r="C63" s="360">
        <v>0</v>
      </c>
      <c r="D63" s="360">
        <v>0</v>
      </c>
      <c r="E63" s="360">
        <v>-78.117575615897636</v>
      </c>
      <c r="F63" s="360">
        <v>-17.549285583300122</v>
      </c>
      <c r="G63" s="360">
        <v>-33.151809734952081</v>
      </c>
      <c r="H63" s="360">
        <v>0</v>
      </c>
      <c r="I63" s="360">
        <v>-162.64612575901114</v>
      </c>
      <c r="J63" s="360">
        <v>-22.72334300286807</v>
      </c>
      <c r="K63" s="360">
        <v>-473.44157004412801</v>
      </c>
      <c r="L63" s="360">
        <v>-6.106236045758533</v>
      </c>
      <c r="M63" s="360">
        <v>-81.312120916691512</v>
      </c>
      <c r="N63" s="360">
        <v>-55.957604905930921</v>
      </c>
      <c r="O63" s="360">
        <v>-99.123813844355666</v>
      </c>
      <c r="P63" s="360">
        <v>-2534.1745481474582</v>
      </c>
      <c r="Q63" s="360">
        <v>754.31955282456215</v>
      </c>
      <c r="R63" s="360">
        <v>712.42196287593083</v>
      </c>
      <c r="S63" s="360">
        <v>1610.2949494411951</v>
      </c>
      <c r="T63" s="360">
        <v>386.90809768802734</v>
      </c>
      <c r="U63" s="360">
        <v>197.2791423146173</v>
      </c>
      <c r="V63" s="360">
        <v>16.681604429604619</v>
      </c>
      <c r="W63" s="360">
        <v>63.622467306748817</v>
      </c>
      <c r="X63" s="360">
        <v>2176.5239903466768</v>
      </c>
      <c r="Y63" s="360">
        <v>966.87330999704875</v>
      </c>
      <c r="Z63" s="360">
        <v>-193.59419600870996</v>
      </c>
      <c r="AA63" s="360">
        <v>1306.9930616211616</v>
      </c>
      <c r="AC63" s="420">
        <v>44</v>
      </c>
      <c r="AD63" s="420">
        <v>0</v>
      </c>
    </row>
    <row r="64" spans="1:30" x14ac:dyDescent="0.2">
      <c r="A64" s="359">
        <v>45</v>
      </c>
      <c r="B64" s="360">
        <v>0</v>
      </c>
      <c r="C64" s="360">
        <v>0</v>
      </c>
      <c r="D64" s="360">
        <v>0</v>
      </c>
      <c r="E64" s="360">
        <v>-80.431191445700705</v>
      </c>
      <c r="F64" s="360">
        <v>-18.340762487232272</v>
      </c>
      <c r="G64" s="360">
        <v>-34.07802592384602</v>
      </c>
      <c r="H64" s="360">
        <v>0</v>
      </c>
      <c r="I64" s="360">
        <v>-173.70692075908173</v>
      </c>
      <c r="J64" s="360">
        <v>-24.745025739436329</v>
      </c>
      <c r="K64" s="360">
        <v>-491.53716213999451</v>
      </c>
      <c r="L64" s="360">
        <v>-4.061518942272877</v>
      </c>
      <c r="M64" s="360">
        <v>-83.808332477314579</v>
      </c>
      <c r="N64" s="360">
        <v>-54.631659067698131</v>
      </c>
      <c r="O64" s="360">
        <v>-43.149807817192816</v>
      </c>
      <c r="P64" s="360">
        <v>-2534.1745481474582</v>
      </c>
      <c r="Q64" s="360">
        <v>724.02184434659557</v>
      </c>
      <c r="R64" s="360">
        <v>697.06743101230109</v>
      </c>
      <c r="S64" s="360">
        <v>1588.6946480533186</v>
      </c>
      <c r="T64" s="360">
        <v>376.69741002449132</v>
      </c>
      <c r="U64" s="360">
        <v>196.06531594173927</v>
      </c>
      <c r="V64" s="360">
        <v>16.541574628634997</v>
      </c>
      <c r="W64" s="360">
        <v>63.770762967729802</v>
      </c>
      <c r="X64" s="360">
        <v>2106.1284988681241</v>
      </c>
      <c r="Y64" s="360">
        <v>936.2644610634751</v>
      </c>
      <c r="Z64" s="360">
        <v>-181.17003837569524</v>
      </c>
      <c r="AA64" s="360">
        <v>1306.9930616211618</v>
      </c>
      <c r="AC64" s="420">
        <v>45</v>
      </c>
      <c r="AD64" s="420">
        <v>0</v>
      </c>
    </row>
    <row r="65" spans="1:30" x14ac:dyDescent="0.2">
      <c r="A65" s="359">
        <v>46</v>
      </c>
      <c r="B65" s="360">
        <v>0</v>
      </c>
      <c r="C65" s="360">
        <v>0</v>
      </c>
      <c r="D65" s="360">
        <v>0</v>
      </c>
      <c r="E65" s="360">
        <v>-82.380653254571143</v>
      </c>
      <c r="F65" s="360">
        <v>-18.836695285830501</v>
      </c>
      <c r="G65" s="360">
        <v>-34.422114103083352</v>
      </c>
      <c r="H65" s="360">
        <v>0</v>
      </c>
      <c r="I65" s="360">
        <v>-187.56097545307489</v>
      </c>
      <c r="J65" s="360">
        <v>-26.38750874699863</v>
      </c>
      <c r="K65" s="360">
        <v>-514.01186688721486</v>
      </c>
      <c r="L65" s="360">
        <v>-2.823727196898997</v>
      </c>
      <c r="M65" s="360">
        <v>-86.670034344266838</v>
      </c>
      <c r="N65" s="360">
        <v>-52.962524753679453</v>
      </c>
      <c r="O65" s="360">
        <v>-9.6121112042131109</v>
      </c>
      <c r="P65" s="360">
        <v>-2534.1745481474586</v>
      </c>
      <c r="Q65" s="360">
        <v>694.60763575304702</v>
      </c>
      <c r="R65" s="360">
        <v>681.85552691176326</v>
      </c>
      <c r="S65" s="360">
        <v>1560.6954143267626</v>
      </c>
      <c r="T65" s="360">
        <v>364.8448191250352</v>
      </c>
      <c r="U65" s="360">
        <v>195.46898107831555</v>
      </c>
      <c r="V65" s="360">
        <v>16.456268366776104</v>
      </c>
      <c r="W65" s="360">
        <v>64.068278123157469</v>
      </c>
      <c r="X65" s="360">
        <v>2052.2969230315307</v>
      </c>
      <c r="Y65" s="360">
        <v>912.00192907099199</v>
      </c>
      <c r="Z65" s="360">
        <v>-169.56782977249023</v>
      </c>
      <c r="AA65" s="360">
        <v>1306.9930616211616</v>
      </c>
      <c r="AC65" s="420">
        <v>46</v>
      </c>
      <c r="AD65" s="420">
        <v>0</v>
      </c>
    </row>
    <row r="66" spans="1:30" x14ac:dyDescent="0.2">
      <c r="A66" s="359">
        <v>47</v>
      </c>
      <c r="B66" s="360">
        <v>0</v>
      </c>
      <c r="C66" s="360">
        <v>0</v>
      </c>
      <c r="D66" s="360">
        <v>0</v>
      </c>
      <c r="E66" s="360">
        <v>-83.47777418807874</v>
      </c>
      <c r="F66" s="360">
        <v>-18.740155248024458</v>
      </c>
      <c r="G66" s="360">
        <v>-34.609464614485702</v>
      </c>
      <c r="H66" s="360">
        <v>0</v>
      </c>
      <c r="I66" s="360">
        <v>-206.10096681293069</v>
      </c>
      <c r="J66" s="360">
        <v>-29.010777384603305</v>
      </c>
      <c r="K66" s="360">
        <v>-539.48035693245959</v>
      </c>
      <c r="L66" s="360">
        <v>-2.0667748946499263</v>
      </c>
      <c r="M66" s="360">
        <v>-90.22985545337427</v>
      </c>
      <c r="N66" s="360">
        <v>-51.964328224621759</v>
      </c>
      <c r="O66" s="360">
        <v>0</v>
      </c>
      <c r="P66" s="360">
        <v>-2534.1745481474577</v>
      </c>
      <c r="Q66" s="360">
        <v>679.86697966256384</v>
      </c>
      <c r="R66" s="360">
        <v>667.43376198679493</v>
      </c>
      <c r="S66" s="360">
        <v>1524.7631571836409</v>
      </c>
      <c r="T66" s="360">
        <v>352.50432295337174</v>
      </c>
      <c r="U66" s="360">
        <v>194.91682765242933</v>
      </c>
      <c r="V66" s="360">
        <v>16.336205239481309</v>
      </c>
      <c r="W66" s="360">
        <v>63.728465773244643</v>
      </c>
      <c r="X66" s="360">
        <v>2036.1416169263241</v>
      </c>
      <c r="Y66" s="360">
        <v>905.14171406195715</v>
      </c>
      <c r="Z66" s="360">
        <v>-159.87628432968739</v>
      </c>
      <c r="AA66" s="360">
        <v>1306.9930616211616</v>
      </c>
      <c r="AC66" s="420">
        <v>47</v>
      </c>
      <c r="AD66" s="420">
        <v>0</v>
      </c>
    </row>
    <row r="67" spans="1:30" x14ac:dyDescent="0.2">
      <c r="A67" s="359">
        <v>48</v>
      </c>
      <c r="B67" s="360">
        <v>0</v>
      </c>
      <c r="C67" s="360">
        <v>0</v>
      </c>
      <c r="D67" s="360">
        <v>0</v>
      </c>
      <c r="E67" s="360">
        <v>-84.629884430938517</v>
      </c>
      <c r="F67" s="360">
        <v>-18.734666813698617</v>
      </c>
      <c r="G67" s="360">
        <v>-35.694427868536067</v>
      </c>
      <c r="H67" s="360">
        <v>0</v>
      </c>
      <c r="I67" s="360">
        <v>-227.88846574879778</v>
      </c>
      <c r="J67" s="360">
        <v>-32.135613842617587</v>
      </c>
      <c r="K67" s="360">
        <v>-568.90197079793984</v>
      </c>
      <c r="L67" s="360">
        <v>-1.6214809283889233</v>
      </c>
      <c r="M67" s="360">
        <v>-94.498005418720766</v>
      </c>
      <c r="N67" s="360">
        <v>-51.516732637813398</v>
      </c>
      <c r="O67" s="360">
        <v>0</v>
      </c>
      <c r="P67" s="360">
        <v>-2534.1745481474582</v>
      </c>
      <c r="Q67" s="360">
        <v>675.51084113527304</v>
      </c>
      <c r="R67" s="360">
        <v>658.89991612901179</v>
      </c>
      <c r="S67" s="360">
        <v>1478.4792986770062</v>
      </c>
      <c r="T67" s="360">
        <v>339.55939274005084</v>
      </c>
      <c r="U67" s="360">
        <v>195.97020229423961</v>
      </c>
      <c r="V67" s="360">
        <v>16.209007619261218</v>
      </c>
      <c r="W67" s="360">
        <v>62.29800766193901</v>
      </c>
      <c r="X67" s="360">
        <v>2053.5773757248003</v>
      </c>
      <c r="Y67" s="360">
        <v>912.66103466562481</v>
      </c>
      <c r="Z67" s="360">
        <v>-151.54217114891907</v>
      </c>
      <c r="AA67" s="360">
        <v>1306.9930616211618</v>
      </c>
      <c r="AC67" s="420">
        <v>48</v>
      </c>
      <c r="AD67" s="420">
        <v>0</v>
      </c>
    </row>
    <row r="68" spans="1:30" x14ac:dyDescent="0.2">
      <c r="A68" s="359">
        <v>49</v>
      </c>
      <c r="B68" s="360">
        <v>0</v>
      </c>
      <c r="C68" s="360">
        <v>0</v>
      </c>
      <c r="D68" s="360">
        <v>0</v>
      </c>
      <c r="E68" s="360">
        <v>-85.286943566465638</v>
      </c>
      <c r="F68" s="360">
        <v>-19.479893614774074</v>
      </c>
      <c r="G68" s="360">
        <v>-36.710471540774428</v>
      </c>
      <c r="H68" s="360">
        <v>0</v>
      </c>
      <c r="I68" s="360">
        <v>-253.87591130278099</v>
      </c>
      <c r="J68" s="360">
        <v>-36.952731600066208</v>
      </c>
      <c r="K68" s="360">
        <v>-600.72547021059665</v>
      </c>
      <c r="L68" s="360">
        <v>-1.3711341593233459</v>
      </c>
      <c r="M68" s="360">
        <v>-99.307392576932699</v>
      </c>
      <c r="N68" s="360">
        <v>-51.991920147402276</v>
      </c>
      <c r="O68" s="360">
        <v>0</v>
      </c>
      <c r="P68" s="360">
        <v>-2534.1745481474582</v>
      </c>
      <c r="Q68" s="360">
        <v>685.47510411324595</v>
      </c>
      <c r="R68" s="360">
        <v>650.78138781585494</v>
      </c>
      <c r="S68" s="360">
        <v>1435.3993574957192</v>
      </c>
      <c r="T68" s="360">
        <v>327.49095661849896</v>
      </c>
      <c r="U68" s="360">
        <v>199.47605934463053</v>
      </c>
      <c r="V68" s="360">
        <v>16.062467712145825</v>
      </c>
      <c r="W68" s="360">
        <v>60.317891753745123</v>
      </c>
      <c r="X68" s="360">
        <v>2094.6855376535927</v>
      </c>
      <c r="Y68" s="360">
        <v>931.13479625678622</v>
      </c>
      <c r="Z68" s="360">
        <v>-143.72577418954484</v>
      </c>
      <c r="AA68" s="360">
        <v>1306.9930616211618</v>
      </c>
      <c r="AC68" s="420">
        <v>49</v>
      </c>
      <c r="AD68" s="420">
        <v>0</v>
      </c>
    </row>
    <row r="69" spans="1:30" x14ac:dyDescent="0.2">
      <c r="A69" s="359">
        <v>50</v>
      </c>
      <c r="B69" s="360">
        <v>0</v>
      </c>
      <c r="C69" s="360">
        <v>0</v>
      </c>
      <c r="D69" s="360">
        <v>0</v>
      </c>
      <c r="E69" s="360">
        <v>-85.287087214227185</v>
      </c>
      <c r="F69" s="360">
        <v>-20.836467696421334</v>
      </c>
      <c r="G69" s="360">
        <v>-37.182215171092118</v>
      </c>
      <c r="H69" s="360">
        <v>0</v>
      </c>
      <c r="I69" s="360">
        <v>-281.58711164214986</v>
      </c>
      <c r="J69" s="360">
        <v>-43.408167473971695</v>
      </c>
      <c r="K69" s="360">
        <v>-635.29063489412056</v>
      </c>
      <c r="L69" s="360">
        <v>-1.1937552589419902</v>
      </c>
      <c r="M69" s="360">
        <v>-104.55193072163955</v>
      </c>
      <c r="N69" s="360">
        <v>-52.580192238170895</v>
      </c>
      <c r="O69" s="360">
        <v>0</v>
      </c>
      <c r="P69" s="360">
        <v>-2534.1745481474577</v>
      </c>
      <c r="Q69" s="360">
        <v>689.35482670316446</v>
      </c>
      <c r="R69" s="360">
        <v>644.62385042623305</v>
      </c>
      <c r="S69" s="360">
        <v>1388.4441433431227</v>
      </c>
      <c r="T69" s="360">
        <v>316.8873054239711</v>
      </c>
      <c r="U69" s="360">
        <v>201.95222289605857</v>
      </c>
      <c r="V69" s="360">
        <v>15.782567649768025</v>
      </c>
      <c r="W69" s="360">
        <v>58.225781860371967</v>
      </c>
      <c r="X69" s="360">
        <v>2111.5320440761416</v>
      </c>
      <c r="Y69" s="360">
        <v>938.73402916847397</v>
      </c>
      <c r="Z69" s="360">
        <v>-132.75137501824577</v>
      </c>
      <c r="AA69" s="360">
        <v>1306.9930616211616</v>
      </c>
      <c r="AC69" s="420">
        <v>50</v>
      </c>
      <c r="AD69" s="420">
        <v>0</v>
      </c>
    </row>
    <row r="70" spans="1:30" x14ac:dyDescent="0.2">
      <c r="A70" s="359">
        <v>51</v>
      </c>
      <c r="B70" s="360">
        <v>0</v>
      </c>
      <c r="C70" s="360">
        <v>0</v>
      </c>
      <c r="D70" s="360">
        <v>0</v>
      </c>
      <c r="E70" s="360">
        <v>-85.306768862510225</v>
      </c>
      <c r="F70" s="360">
        <v>-22.40924712672928</v>
      </c>
      <c r="G70" s="360">
        <v>-38.900176206122119</v>
      </c>
      <c r="H70" s="360">
        <v>0</v>
      </c>
      <c r="I70" s="360">
        <v>-307.96443482971296</v>
      </c>
      <c r="J70" s="360">
        <v>-53.869307217741863</v>
      </c>
      <c r="K70" s="360">
        <v>-673.10308461559839</v>
      </c>
      <c r="L70" s="360">
        <v>-1.0137563746734368</v>
      </c>
      <c r="M70" s="360">
        <v>-109.98807849021556</v>
      </c>
      <c r="N70" s="360">
        <v>-52.503383887040357</v>
      </c>
      <c r="O70" s="360">
        <v>0</v>
      </c>
      <c r="P70" s="360">
        <v>-2534.1745481474582</v>
      </c>
      <c r="Q70" s="360">
        <v>671.21801820070766</v>
      </c>
      <c r="R70" s="360">
        <v>636.85667089948276</v>
      </c>
      <c r="S70" s="360">
        <v>1333.4133848551201</v>
      </c>
      <c r="T70" s="360">
        <v>300.01179378087744</v>
      </c>
      <c r="U70" s="360">
        <v>201.75673100781256</v>
      </c>
      <c r="V70" s="360">
        <v>15.220468001496624</v>
      </c>
      <c r="W70" s="360">
        <v>55.716837983836761</v>
      </c>
      <c r="X70" s="360">
        <v>2076.8575234478476</v>
      </c>
      <c r="Y70" s="360">
        <v>923.16873172928922</v>
      </c>
      <c r="Z70" s="360">
        <v>-116.16746019121085</v>
      </c>
      <c r="AA70" s="360">
        <v>1306.9930616211616</v>
      </c>
      <c r="AC70" s="420">
        <v>51</v>
      </c>
      <c r="AD70" s="420">
        <v>0</v>
      </c>
    </row>
    <row r="71" spans="1:30" x14ac:dyDescent="0.2">
      <c r="A71" s="359">
        <v>52</v>
      </c>
      <c r="B71" s="360">
        <v>0</v>
      </c>
      <c r="C71" s="360">
        <v>0</v>
      </c>
      <c r="D71" s="360">
        <v>0</v>
      </c>
      <c r="E71" s="360">
        <v>-85.451616000523643</v>
      </c>
      <c r="F71" s="360">
        <v>-24.009808152932937</v>
      </c>
      <c r="G71" s="360">
        <v>-40.936986206573771</v>
      </c>
      <c r="H71" s="360">
        <v>0</v>
      </c>
      <c r="I71" s="360">
        <v>-341.29004008581893</v>
      </c>
      <c r="J71" s="360">
        <v>-69.181162883874606</v>
      </c>
      <c r="K71" s="360">
        <v>-714.33745413386498</v>
      </c>
      <c r="L71" s="360">
        <v>-0.88123658521059711</v>
      </c>
      <c r="M71" s="360">
        <v>-115.71895497056892</v>
      </c>
      <c r="N71" s="360">
        <v>-53.005311925536382</v>
      </c>
      <c r="O71" s="360">
        <v>0</v>
      </c>
      <c r="P71" s="360">
        <v>-2534.1745481474582</v>
      </c>
      <c r="Q71" s="360">
        <v>656.00590978532716</v>
      </c>
      <c r="R71" s="360">
        <v>627.72339625475468</v>
      </c>
      <c r="S71" s="360">
        <v>1267.5111640815755</v>
      </c>
      <c r="T71" s="360">
        <v>279.28129380237061</v>
      </c>
      <c r="U71" s="360">
        <v>199.9283806178573</v>
      </c>
      <c r="V71" s="360">
        <v>14.62497064452705</v>
      </c>
      <c r="W71" s="360">
        <v>53.236457062210427</v>
      </c>
      <c r="X71" s="360">
        <v>2052.4463588858434</v>
      </c>
      <c r="Y71" s="360">
        <v>912.3369480018431</v>
      </c>
      <c r="Z71" s="360">
        <v>-97.957393817039659</v>
      </c>
      <c r="AA71" s="360">
        <v>1306.9930616211614</v>
      </c>
      <c r="AC71" s="420">
        <v>52</v>
      </c>
      <c r="AD71" s="420">
        <v>0</v>
      </c>
    </row>
    <row r="72" spans="1:30" x14ac:dyDescent="0.2">
      <c r="A72" s="359">
        <v>53</v>
      </c>
      <c r="B72" s="360">
        <v>0</v>
      </c>
      <c r="C72" s="360">
        <v>0</v>
      </c>
      <c r="D72" s="360">
        <v>0</v>
      </c>
      <c r="E72" s="360">
        <v>-85.494501058547769</v>
      </c>
      <c r="F72" s="360">
        <v>-25.683756191263686</v>
      </c>
      <c r="G72" s="360">
        <v>-43.573101423451675</v>
      </c>
      <c r="H72" s="360">
        <v>-3.6043699623903662</v>
      </c>
      <c r="I72" s="360">
        <v>-380.94805973023028</v>
      </c>
      <c r="J72" s="360">
        <v>-83.525653326051867</v>
      </c>
      <c r="K72" s="360">
        <v>-758.89725488875047</v>
      </c>
      <c r="L72" s="360">
        <v>-0.82110328894923101</v>
      </c>
      <c r="M72" s="360">
        <v>-121.59097218944068</v>
      </c>
      <c r="N72" s="360">
        <v>-53.015715329265042</v>
      </c>
      <c r="O72" s="360">
        <v>0</v>
      </c>
      <c r="P72" s="360">
        <v>-2534.1745481474582</v>
      </c>
      <c r="Q72" s="360">
        <v>639.27716213301846</v>
      </c>
      <c r="R72" s="360">
        <v>616.12041032047046</v>
      </c>
      <c r="S72" s="360">
        <v>1202.6395953579008</v>
      </c>
      <c r="T72" s="360">
        <v>261.44857955102145</v>
      </c>
      <c r="U72" s="360">
        <v>197.66304125119842</v>
      </c>
      <c r="V72" s="360">
        <v>14.215635397502414</v>
      </c>
      <c r="W72" s="360">
        <v>51.750471165953158</v>
      </c>
      <c r="X72" s="360">
        <v>2016.7201302883927</v>
      </c>
      <c r="Y72" s="360">
        <v>897.00414556854139</v>
      </c>
      <c r="Z72" s="360">
        <v>-77.8342651292852</v>
      </c>
      <c r="AA72" s="360">
        <v>1306.9930616211616</v>
      </c>
      <c r="AC72" s="420">
        <v>53</v>
      </c>
      <c r="AD72" s="420">
        <v>0</v>
      </c>
    </row>
    <row r="73" spans="1:30" x14ac:dyDescent="0.2">
      <c r="A73" s="359">
        <v>54</v>
      </c>
      <c r="B73" s="360">
        <v>0</v>
      </c>
      <c r="C73" s="360">
        <v>0</v>
      </c>
      <c r="D73" s="360">
        <v>0</v>
      </c>
      <c r="E73" s="360">
        <v>-84.731583577365086</v>
      </c>
      <c r="F73" s="360">
        <v>-27.377609697545456</v>
      </c>
      <c r="G73" s="360">
        <v>-45.099733118217415</v>
      </c>
      <c r="H73" s="360">
        <v>-7.7227952762607588</v>
      </c>
      <c r="I73" s="360">
        <v>-425.33850286644514</v>
      </c>
      <c r="J73" s="360">
        <v>-97.083417412723236</v>
      </c>
      <c r="K73" s="360">
        <v>-806.16082386506844</v>
      </c>
      <c r="L73" s="360">
        <v>-0.76580964250118344</v>
      </c>
      <c r="M73" s="360">
        <v>-127.1746121337131</v>
      </c>
      <c r="N73" s="360">
        <v>-52.956254828050099</v>
      </c>
      <c r="O73" s="360">
        <v>0</v>
      </c>
      <c r="P73" s="360">
        <v>-2534.1745481474582</v>
      </c>
      <c r="Q73" s="360">
        <v>616.72492960065699</v>
      </c>
      <c r="R73" s="360">
        <v>604.33426174129954</v>
      </c>
      <c r="S73" s="360">
        <v>1155.5972390157233</v>
      </c>
      <c r="T73" s="360">
        <v>250.36082152302103</v>
      </c>
      <c r="U73" s="360">
        <v>196.68650032221979</v>
      </c>
      <c r="V73" s="360">
        <v>14.129471141359641</v>
      </c>
      <c r="W73" s="360">
        <v>51.573690607995132</v>
      </c>
      <c r="X73" s="360">
        <v>1962.7920082972046</v>
      </c>
      <c r="Y73" s="360">
        <v>872.32092498425459</v>
      </c>
      <c r="Z73" s="360">
        <v>-57.178575210403245</v>
      </c>
      <c r="AA73" s="360">
        <v>1306.9930616211616</v>
      </c>
      <c r="AC73" s="420">
        <v>54</v>
      </c>
      <c r="AD73" s="420">
        <v>0</v>
      </c>
    </row>
    <row r="74" spans="1:30" x14ac:dyDescent="0.2">
      <c r="A74" s="359">
        <v>55</v>
      </c>
      <c r="B74" s="360">
        <v>0</v>
      </c>
      <c r="C74" s="360">
        <v>0</v>
      </c>
      <c r="D74" s="360">
        <v>0</v>
      </c>
      <c r="E74" s="360">
        <v>-83.00201581162122</v>
      </c>
      <c r="F74" s="360">
        <v>-28.9495492412128</v>
      </c>
      <c r="G74" s="360">
        <v>-45.118280367357698</v>
      </c>
      <c r="H74" s="360">
        <v>-10.484423707357086</v>
      </c>
      <c r="I74" s="360">
        <v>-478.39112527062292</v>
      </c>
      <c r="J74" s="360">
        <v>-111.49271928998168</v>
      </c>
      <c r="K74" s="360">
        <v>-855.85000041666399</v>
      </c>
      <c r="L74" s="360">
        <v>-0.71106089923334181</v>
      </c>
      <c r="M74" s="360">
        <v>-131.83256462044912</v>
      </c>
      <c r="N74" s="360">
        <v>-53.763447190969821</v>
      </c>
      <c r="O74" s="360">
        <v>0</v>
      </c>
      <c r="P74" s="360">
        <v>-2534.1745481474582</v>
      </c>
      <c r="Q74" s="360">
        <v>602.88863719136316</v>
      </c>
      <c r="R74" s="360">
        <v>589.21872905661223</v>
      </c>
      <c r="S74" s="360">
        <v>1124.5062481052516</v>
      </c>
      <c r="T74" s="360">
        <v>242.03712147568285</v>
      </c>
      <c r="U74" s="360">
        <v>197.03185676265178</v>
      </c>
      <c r="V74" s="360">
        <v>14.260401758376593</v>
      </c>
      <c r="W74" s="360">
        <v>52.296885891502278</v>
      </c>
      <c r="X74" s="360">
        <v>1926.2770855639012</v>
      </c>
      <c r="Y74" s="360">
        <v>856.98064215983209</v>
      </c>
      <c r="Z74" s="360">
        <v>-39.304628581661198</v>
      </c>
      <c r="AA74" s="360">
        <v>1306.9930616211616</v>
      </c>
      <c r="AC74" s="420">
        <v>55</v>
      </c>
      <c r="AD74" s="420">
        <v>0</v>
      </c>
    </row>
    <row r="75" spans="1:30" x14ac:dyDescent="0.2">
      <c r="A75" s="359">
        <v>56</v>
      </c>
      <c r="B75" s="360">
        <v>0</v>
      </c>
      <c r="C75" s="360">
        <v>0</v>
      </c>
      <c r="D75" s="360">
        <v>0</v>
      </c>
      <c r="E75" s="360">
        <v>-79.408918003753911</v>
      </c>
      <c r="F75" s="360">
        <v>-30.280685581006082</v>
      </c>
      <c r="G75" s="360">
        <v>-43.64479917890899</v>
      </c>
      <c r="H75" s="360">
        <v>-4.6958883254505359</v>
      </c>
      <c r="I75" s="360">
        <v>-536.01540849102003</v>
      </c>
      <c r="J75" s="360">
        <v>-127.69299098105822</v>
      </c>
      <c r="K75" s="360">
        <v>-907.07953106798698</v>
      </c>
      <c r="L75" s="360">
        <v>-0.6471900789826992</v>
      </c>
      <c r="M75" s="360">
        <v>-134.60128271225361</v>
      </c>
      <c r="N75" s="360">
        <v>-55.723436812958781</v>
      </c>
      <c r="O75" s="360">
        <v>0</v>
      </c>
      <c r="P75" s="360">
        <v>-2534.1745481474582</v>
      </c>
      <c r="Q75" s="360">
        <v>599.33011152427707</v>
      </c>
      <c r="R75" s="360">
        <v>571.74225541151065</v>
      </c>
      <c r="S75" s="360">
        <v>1102.1037784278408</v>
      </c>
      <c r="T75" s="360">
        <v>235.25108161159955</v>
      </c>
      <c r="U75" s="360">
        <v>196.90915048932945</v>
      </c>
      <c r="V75" s="360">
        <v>14.521979469310434</v>
      </c>
      <c r="W75" s="360">
        <v>53.05336498012668</v>
      </c>
      <c r="X75" s="360">
        <v>1911.0673536345082</v>
      </c>
      <c r="Y75" s="360">
        <v>849.54080312229905</v>
      </c>
      <c r="Z75" s="360">
        <v>-25.812253268361783</v>
      </c>
      <c r="AA75" s="360">
        <v>1306.9930616211616</v>
      </c>
      <c r="AC75" s="420">
        <v>56</v>
      </c>
      <c r="AD75" s="420">
        <v>0</v>
      </c>
    </row>
    <row r="76" spans="1:30" x14ac:dyDescent="0.2">
      <c r="A76" s="359">
        <v>57</v>
      </c>
      <c r="B76" s="360">
        <v>0</v>
      </c>
      <c r="C76" s="360">
        <v>0</v>
      </c>
      <c r="D76" s="360">
        <v>0</v>
      </c>
      <c r="E76" s="360">
        <v>-73.309475493661083</v>
      </c>
      <c r="F76" s="360">
        <v>-31.809516264342548</v>
      </c>
      <c r="G76" s="360">
        <v>-40.066805557261794</v>
      </c>
      <c r="H76" s="360">
        <v>-112.42506009458688</v>
      </c>
      <c r="I76" s="360">
        <v>-585.6729721351951</v>
      </c>
      <c r="J76" s="360">
        <v>-142.84963697884237</v>
      </c>
      <c r="K76" s="360">
        <v>-960.3913070054698</v>
      </c>
      <c r="L76" s="360">
        <v>-0.5918941251961789</v>
      </c>
      <c r="M76" s="360">
        <v>-133.93788429272402</v>
      </c>
      <c r="N76" s="360">
        <v>-58.73663319003915</v>
      </c>
      <c r="O76" s="360">
        <v>0</v>
      </c>
      <c r="P76" s="360">
        <v>-2534.1745481474577</v>
      </c>
      <c r="Q76" s="360">
        <v>592.86623123846744</v>
      </c>
      <c r="R76" s="360">
        <v>547.62851638927771</v>
      </c>
      <c r="S76" s="360">
        <v>1086.5614779633572</v>
      </c>
      <c r="T76" s="360">
        <v>227.88397665523868</v>
      </c>
      <c r="U76" s="360">
        <v>194.92718193120612</v>
      </c>
      <c r="V76" s="360">
        <v>14.791415874472692</v>
      </c>
      <c r="W76" s="360">
        <v>53.527046050332537</v>
      </c>
      <c r="X76" s="360">
        <v>1892.2927783768032</v>
      </c>
      <c r="Y76" s="360">
        <v>841.01682157238406</v>
      </c>
      <c r="Z76" s="360">
        <v>-16.057556098863891</v>
      </c>
      <c r="AA76" s="360">
        <v>1306.993061621162</v>
      </c>
      <c r="AC76" s="420">
        <v>57</v>
      </c>
      <c r="AD76" s="420">
        <v>0</v>
      </c>
    </row>
    <row r="77" spans="1:30" x14ac:dyDescent="0.2">
      <c r="A77" s="359">
        <v>58</v>
      </c>
      <c r="B77" s="360">
        <v>0</v>
      </c>
      <c r="C77" s="360">
        <v>0</v>
      </c>
      <c r="D77" s="360">
        <v>0</v>
      </c>
      <c r="E77" s="360">
        <v>-65.257221537114589</v>
      </c>
      <c r="F77" s="360">
        <v>-33.832263840178108</v>
      </c>
      <c r="G77" s="360">
        <v>-36.309252253815181</v>
      </c>
      <c r="H77" s="360">
        <v>-445.25485611156336</v>
      </c>
      <c r="I77" s="360">
        <v>-607.13970636973374</v>
      </c>
      <c r="J77" s="360">
        <v>-153.89605066036285</v>
      </c>
      <c r="K77" s="360">
        <v>-1016.6659230157744</v>
      </c>
      <c r="L77" s="360">
        <v>-0.52695476503835892</v>
      </c>
      <c r="M77" s="360">
        <v>-128.74923670240284</v>
      </c>
      <c r="N77" s="360">
        <v>-60.249999055086896</v>
      </c>
      <c r="O77" s="360">
        <v>0</v>
      </c>
      <c r="P77" s="360">
        <v>-2534.1745481474582</v>
      </c>
      <c r="Q77" s="360">
        <v>574.02986095317169</v>
      </c>
      <c r="R77" s="360">
        <v>513.28169676167647</v>
      </c>
      <c r="S77" s="360">
        <v>1080.4559357716314</v>
      </c>
      <c r="T77" s="360">
        <v>221.43850893515722</v>
      </c>
      <c r="U77" s="360">
        <v>190.26502013319913</v>
      </c>
      <c r="V77" s="360">
        <v>14.981122693972313</v>
      </c>
      <c r="W77" s="360">
        <v>53.54187731353062</v>
      </c>
      <c r="X77" s="360">
        <v>1811.6389003742147</v>
      </c>
      <c r="Y77" s="360">
        <v>805.52994497789518</v>
      </c>
      <c r="Z77" s="360">
        <v>-9.5520373055272358</v>
      </c>
      <c r="AA77" s="360">
        <v>1306.9930616211618</v>
      </c>
      <c r="AC77" s="420">
        <v>58</v>
      </c>
      <c r="AD77" s="420">
        <v>0</v>
      </c>
    </row>
    <row r="78" spans="1:30" x14ac:dyDescent="0.2">
      <c r="A78" s="359">
        <v>59</v>
      </c>
      <c r="B78" s="360">
        <v>0</v>
      </c>
      <c r="C78" s="360">
        <v>0</v>
      </c>
      <c r="D78" s="360">
        <v>0</v>
      </c>
      <c r="E78" s="360">
        <v>-54.560468464753477</v>
      </c>
      <c r="F78" s="360">
        <v>-35.337826204487882</v>
      </c>
      <c r="G78" s="360">
        <v>-33.059086948082687</v>
      </c>
      <c r="H78" s="360">
        <v>-1083.6645840503747</v>
      </c>
      <c r="I78" s="360">
        <v>-589.94455543345157</v>
      </c>
      <c r="J78" s="360">
        <v>-159.48832332562716</v>
      </c>
      <c r="K78" s="360">
        <v>-1076.1315796443716</v>
      </c>
      <c r="L78" s="360">
        <v>-0.43243373550141201</v>
      </c>
      <c r="M78" s="360">
        <v>-118.14306888682782</v>
      </c>
      <c r="N78" s="360">
        <v>-57.357728028751154</v>
      </c>
      <c r="O78" s="360">
        <v>0</v>
      </c>
      <c r="P78" s="360">
        <v>-2534.1745481474586</v>
      </c>
      <c r="Q78" s="360">
        <v>524.27606687478146</v>
      </c>
      <c r="R78" s="360">
        <v>465.8940567578976</v>
      </c>
      <c r="S78" s="360">
        <v>1081.1470918359796</v>
      </c>
      <c r="T78" s="360">
        <v>214.9084116127473</v>
      </c>
      <c r="U78" s="360">
        <v>183.24711227237063</v>
      </c>
      <c r="V78" s="360">
        <v>15.10252248725892</v>
      </c>
      <c r="W78" s="360">
        <v>53.537549181010952</v>
      </c>
      <c r="X78" s="360">
        <v>1620.0740872273998</v>
      </c>
      <c r="Y78" s="360">
        <v>721.76942408759112</v>
      </c>
      <c r="Z78" s="360">
        <v>-5.2376149666544656</v>
      </c>
      <c r="AA78" s="360">
        <v>1306.9930616211618</v>
      </c>
      <c r="AC78" s="420">
        <v>59</v>
      </c>
      <c r="AD78" s="420">
        <v>0</v>
      </c>
    </row>
    <row r="79" spans="1:30" x14ac:dyDescent="0.2">
      <c r="A79" s="359">
        <v>60</v>
      </c>
      <c r="B79" s="360">
        <v>0</v>
      </c>
      <c r="C79" s="360">
        <v>0</v>
      </c>
      <c r="D79" s="360">
        <v>0</v>
      </c>
      <c r="E79" s="360">
        <v>-42.359148480736415</v>
      </c>
      <c r="F79" s="360">
        <v>-36.476770601454007</v>
      </c>
      <c r="G79" s="360">
        <v>-29.672308031730093</v>
      </c>
      <c r="H79" s="360">
        <v>-1982.7423578905514</v>
      </c>
      <c r="I79" s="360">
        <v>-539.10498130474468</v>
      </c>
      <c r="J79" s="360">
        <v>-163.83685060970035</v>
      </c>
      <c r="K79" s="360">
        <v>-1138.2101974995244</v>
      </c>
      <c r="L79" s="360">
        <v>-0.30905296341825045</v>
      </c>
      <c r="M79" s="360">
        <v>-102.40537095016784</v>
      </c>
      <c r="N79" s="360">
        <v>-50.492630124417701</v>
      </c>
      <c r="O79" s="360">
        <v>0</v>
      </c>
      <c r="P79" s="360">
        <v>-2534.1745481474582</v>
      </c>
      <c r="Q79" s="360">
        <v>451.37396289440102</v>
      </c>
      <c r="R79" s="360">
        <v>406.4890132382543</v>
      </c>
      <c r="S79" s="360">
        <v>1083.3581627887445</v>
      </c>
      <c r="T79" s="360">
        <v>207.08619981007556</v>
      </c>
      <c r="U79" s="360">
        <v>172.19019873755173</v>
      </c>
      <c r="V79" s="360">
        <v>15.073696800144944</v>
      </c>
      <c r="W79" s="360">
        <v>53.554899400957709</v>
      </c>
      <c r="X79" s="360">
        <v>1344.6842961245325</v>
      </c>
      <c r="Y79" s="360">
        <v>596.99214036836077</v>
      </c>
      <c r="Z79" s="360">
        <v>-2.5319042293287222</v>
      </c>
      <c r="AA79" s="360">
        <v>1306.9930616211616</v>
      </c>
      <c r="AC79" s="420">
        <v>60</v>
      </c>
      <c r="AD79" s="420">
        <v>0</v>
      </c>
    </row>
    <row r="80" spans="1:30" x14ac:dyDescent="0.2">
      <c r="A80" s="359">
        <v>61</v>
      </c>
      <c r="B80" s="360">
        <v>0</v>
      </c>
      <c r="C80" s="360">
        <v>0</v>
      </c>
      <c r="D80" s="360">
        <v>0</v>
      </c>
      <c r="E80" s="360">
        <v>-30.750536496175027</v>
      </c>
      <c r="F80" s="360">
        <v>-38.316670665304393</v>
      </c>
      <c r="G80" s="360">
        <v>-27.531716941411972</v>
      </c>
      <c r="H80" s="360">
        <v>-2972.7130289926954</v>
      </c>
      <c r="I80" s="360">
        <v>-457.94231844130928</v>
      </c>
      <c r="J80" s="360">
        <v>-176.35302201734433</v>
      </c>
      <c r="K80" s="360">
        <v>-1202.2205154011033</v>
      </c>
      <c r="L80" s="360">
        <v>0</v>
      </c>
      <c r="M80" s="360">
        <v>-83.18185025604609</v>
      </c>
      <c r="N80" s="360">
        <v>-38.05732058561793</v>
      </c>
      <c r="O80" s="360">
        <v>0</v>
      </c>
      <c r="P80" s="360">
        <v>-2534.1745481474582</v>
      </c>
      <c r="Q80" s="360">
        <v>362.87469125052417</v>
      </c>
      <c r="R80" s="360">
        <v>340.86230995461176</v>
      </c>
      <c r="S80" s="360">
        <v>1093.7113183862007</v>
      </c>
      <c r="T80" s="360">
        <v>199.26084085179764</v>
      </c>
      <c r="U80" s="360">
        <v>160.12254155497342</v>
      </c>
      <c r="V80" s="360">
        <v>15.149380466192602</v>
      </c>
      <c r="W80" s="360">
        <v>53.94994279348257</v>
      </c>
      <c r="X80" s="360">
        <v>1033.8789357467758</v>
      </c>
      <c r="Y80" s="360">
        <v>461.2919178474715</v>
      </c>
      <c r="Z80" s="360">
        <v>-1.0074917327533486</v>
      </c>
      <c r="AA80" s="360">
        <v>1306.9930616211616</v>
      </c>
      <c r="AC80" s="420">
        <v>61</v>
      </c>
      <c r="AD80" s="420">
        <v>0</v>
      </c>
    </row>
    <row r="81" spans="1:30" x14ac:dyDescent="0.2">
      <c r="A81" s="359">
        <v>62</v>
      </c>
      <c r="B81" s="360">
        <v>0</v>
      </c>
      <c r="C81" s="360">
        <v>0</v>
      </c>
      <c r="D81" s="360">
        <v>0</v>
      </c>
      <c r="E81" s="360">
        <v>-21.448327385149209</v>
      </c>
      <c r="F81" s="360">
        <v>-40.1524822975164</v>
      </c>
      <c r="G81" s="360">
        <v>-25.604250881347689</v>
      </c>
      <c r="H81" s="360">
        <v>-3951.759858105589</v>
      </c>
      <c r="I81" s="360">
        <v>-350.24474932373022</v>
      </c>
      <c r="J81" s="360">
        <v>-195.48788343412642</v>
      </c>
      <c r="K81" s="360">
        <v>-1267.174144882174</v>
      </c>
      <c r="L81" s="360">
        <v>0</v>
      </c>
      <c r="M81" s="360">
        <v>-63.317470091570414</v>
      </c>
      <c r="N81" s="360">
        <v>-21.498642325899965</v>
      </c>
      <c r="O81" s="360">
        <v>0</v>
      </c>
      <c r="P81" s="360">
        <v>-2534.1745481474582</v>
      </c>
      <c r="Q81" s="360">
        <v>267.72777797277445</v>
      </c>
      <c r="R81" s="360">
        <v>271.43263978440967</v>
      </c>
      <c r="S81" s="360">
        <v>1110.5127175073305</v>
      </c>
      <c r="T81" s="360">
        <v>193.4669626820428</v>
      </c>
      <c r="U81" s="360">
        <v>150.10855944140872</v>
      </c>
      <c r="V81" s="360">
        <v>15.339153817540087</v>
      </c>
      <c r="W81" s="360">
        <v>55.346901175369126</v>
      </c>
      <c r="X81" s="360">
        <v>751.56420201052492</v>
      </c>
      <c r="Y81" s="360">
        <v>334.15799559557223</v>
      </c>
      <c r="Z81" s="360">
        <v>-0.39230279511686761</v>
      </c>
      <c r="AA81" s="360">
        <v>1306.9930616211614</v>
      </c>
      <c r="AC81" s="420">
        <v>62</v>
      </c>
      <c r="AD81" s="420">
        <v>0</v>
      </c>
    </row>
    <row r="82" spans="1:30" x14ac:dyDescent="0.2">
      <c r="A82" s="359">
        <v>63</v>
      </c>
      <c r="B82" s="360">
        <v>0</v>
      </c>
      <c r="C82" s="360">
        <v>0</v>
      </c>
      <c r="D82" s="360">
        <v>0</v>
      </c>
      <c r="E82" s="360">
        <v>-14.828519273412876</v>
      </c>
      <c r="F82" s="360">
        <v>-40.997090807917246</v>
      </c>
      <c r="G82" s="360">
        <v>-23.046291732738251</v>
      </c>
      <c r="H82" s="360">
        <v>-4621.1664135331139</v>
      </c>
      <c r="I82" s="360">
        <v>-256.05267261941873</v>
      </c>
      <c r="J82" s="360">
        <v>-213.52685742911763</v>
      </c>
      <c r="K82" s="360">
        <v>-1330.7933313278959</v>
      </c>
      <c r="L82" s="360">
        <v>0</v>
      </c>
      <c r="M82" s="360">
        <v>-45.64487748701108</v>
      </c>
      <c r="N82" s="360">
        <v>-7.9305669385108164</v>
      </c>
      <c r="O82" s="360">
        <v>0</v>
      </c>
      <c r="P82" s="360">
        <v>-2534.1745481474577</v>
      </c>
      <c r="Q82" s="360">
        <v>184.91460990580447</v>
      </c>
      <c r="R82" s="360">
        <v>207.80025244312247</v>
      </c>
      <c r="S82" s="360">
        <v>1135.2689213244821</v>
      </c>
      <c r="T82" s="360">
        <v>190.32842987297826</v>
      </c>
      <c r="U82" s="360">
        <v>142.88357024937247</v>
      </c>
      <c r="V82" s="360">
        <v>15.6166008797701</v>
      </c>
      <c r="W82" s="360">
        <v>57.409924285469025</v>
      </c>
      <c r="X82" s="360">
        <v>519.21763211258371</v>
      </c>
      <c r="Y82" s="360">
        <v>230.70504909029697</v>
      </c>
      <c r="Z82" s="360">
        <v>0</v>
      </c>
      <c r="AA82" s="360">
        <v>1306.9930616211616</v>
      </c>
      <c r="AC82" s="420">
        <v>63</v>
      </c>
      <c r="AD82" s="420">
        <v>0</v>
      </c>
    </row>
    <row r="83" spans="1:30" x14ac:dyDescent="0.2">
      <c r="A83" s="359">
        <v>64</v>
      </c>
      <c r="B83" s="360">
        <v>0</v>
      </c>
      <c r="C83" s="360">
        <v>0</v>
      </c>
      <c r="D83" s="360">
        <v>0</v>
      </c>
      <c r="E83" s="360">
        <v>-11.369491803016979</v>
      </c>
      <c r="F83" s="360">
        <v>-41.533899979322449</v>
      </c>
      <c r="G83" s="360">
        <v>-21.057818940856997</v>
      </c>
      <c r="H83" s="360">
        <v>-4942.8173060219979</v>
      </c>
      <c r="I83" s="360">
        <v>-204.97410738755246</v>
      </c>
      <c r="J83" s="360">
        <v>-233.36427401145372</v>
      </c>
      <c r="K83" s="360">
        <v>-1391.0588770614149</v>
      </c>
      <c r="L83" s="360">
        <v>0</v>
      </c>
      <c r="M83" s="360">
        <v>-31.336019443944874</v>
      </c>
      <c r="N83" s="360">
        <v>-1.1474116578393865</v>
      </c>
      <c r="O83" s="360">
        <v>0</v>
      </c>
      <c r="P83" s="360">
        <v>-2534.1745481474582</v>
      </c>
      <c r="Q83" s="360">
        <v>128.79619929438894</v>
      </c>
      <c r="R83" s="360">
        <v>154.03632229087631</v>
      </c>
      <c r="S83" s="360">
        <v>1166.846751460341</v>
      </c>
      <c r="T83" s="360">
        <v>189.33956323302624</v>
      </c>
      <c r="U83" s="360">
        <v>137.1134967666639</v>
      </c>
      <c r="V83" s="360">
        <v>15.84441107357717</v>
      </c>
      <c r="W83" s="360">
        <v>59.458168826664746</v>
      </c>
      <c r="X83" s="360">
        <v>364.75977874007668</v>
      </c>
      <c r="Y83" s="360">
        <v>162.16863287940072</v>
      </c>
      <c r="Z83" s="360">
        <v>0</v>
      </c>
      <c r="AA83" s="360">
        <v>1306.9930616211616</v>
      </c>
      <c r="AC83" s="420">
        <v>64</v>
      </c>
      <c r="AD83" s="420">
        <v>0</v>
      </c>
    </row>
    <row r="84" spans="1:30" x14ac:dyDescent="0.2">
      <c r="A84" s="359">
        <v>65</v>
      </c>
      <c r="B84" s="360">
        <v>0</v>
      </c>
      <c r="C84" s="360">
        <v>0</v>
      </c>
      <c r="D84" s="360">
        <v>0</v>
      </c>
      <c r="E84" s="360">
        <v>-10.427869005051059</v>
      </c>
      <c r="F84" s="360">
        <v>-42.134813673708287</v>
      </c>
      <c r="G84" s="360">
        <v>-20.410309393090767</v>
      </c>
      <c r="H84" s="360">
        <v>-5165.8139311865025</v>
      </c>
      <c r="I84" s="360">
        <v>-172.48970524690242</v>
      </c>
      <c r="J84" s="360">
        <v>-257.98369094958503</v>
      </c>
      <c r="K84" s="360">
        <v>-1443.8682871280914</v>
      </c>
      <c r="L84" s="360">
        <v>0</v>
      </c>
      <c r="M84" s="360">
        <v>-20.605080810420759</v>
      </c>
      <c r="N84" s="360">
        <v>0</v>
      </c>
      <c r="O84" s="360">
        <v>0</v>
      </c>
      <c r="P84" s="360">
        <v>-2534.1745481474582</v>
      </c>
      <c r="Q84" s="360">
        <v>96.451783802262014</v>
      </c>
      <c r="R84" s="360">
        <v>111.69567420336989</v>
      </c>
      <c r="S84" s="360">
        <v>1202.5507606562765</v>
      </c>
      <c r="T84" s="360">
        <v>190.73637570348521</v>
      </c>
      <c r="U84" s="360">
        <v>132.756980669814</v>
      </c>
      <c r="V84" s="360">
        <v>16.027465052902475</v>
      </c>
      <c r="W84" s="360">
        <v>61.442856746811351</v>
      </c>
      <c r="X84" s="360">
        <v>275.53988012574894</v>
      </c>
      <c r="Y84" s="360">
        <v>122.62074532734022</v>
      </c>
      <c r="Z84" s="360">
        <v>0</v>
      </c>
      <c r="AA84" s="360">
        <v>1306.9930616211618</v>
      </c>
      <c r="AC84" s="420">
        <v>65</v>
      </c>
      <c r="AD84" s="420">
        <v>0</v>
      </c>
    </row>
    <row r="85" spans="1:30" x14ac:dyDescent="0.2">
      <c r="A85" s="359">
        <v>66</v>
      </c>
      <c r="B85" s="360">
        <v>0</v>
      </c>
      <c r="C85" s="360">
        <v>0</v>
      </c>
      <c r="D85" s="360">
        <v>0</v>
      </c>
      <c r="E85" s="360">
        <v>-10.840438619172414</v>
      </c>
      <c r="F85" s="360">
        <v>-42.12130171232905</v>
      </c>
      <c r="G85" s="360">
        <v>-19.94514262987968</v>
      </c>
      <c r="H85" s="360">
        <v>-5337.6378127539565</v>
      </c>
      <c r="I85" s="360">
        <v>-127.08792303427101</v>
      </c>
      <c r="J85" s="360">
        <v>-287.55784182050428</v>
      </c>
      <c r="K85" s="360">
        <v>-1492.3740957670311</v>
      </c>
      <c r="L85" s="360">
        <v>0</v>
      </c>
      <c r="M85" s="360">
        <v>-13.303576176125649</v>
      </c>
      <c r="N85" s="360">
        <v>0</v>
      </c>
      <c r="O85" s="360">
        <v>0</v>
      </c>
      <c r="P85" s="360">
        <v>-2534.1745481474577</v>
      </c>
      <c r="Q85" s="360">
        <v>76.629713363502162</v>
      </c>
      <c r="R85" s="360">
        <v>79.821084774476972</v>
      </c>
      <c r="S85" s="360">
        <v>1235.825699385518</v>
      </c>
      <c r="T85" s="360">
        <v>194.7551709183478</v>
      </c>
      <c r="U85" s="360">
        <v>128.27387812247537</v>
      </c>
      <c r="V85" s="360">
        <v>16.14355748951348</v>
      </c>
      <c r="W85" s="360">
        <v>63.166722050262024</v>
      </c>
      <c r="X85" s="360">
        <v>220.58934566088178</v>
      </c>
      <c r="Y85" s="360">
        <v>98.326138807808334</v>
      </c>
      <c r="Z85" s="360">
        <v>0</v>
      </c>
      <c r="AA85" s="360">
        <v>1306.9930616211618</v>
      </c>
      <c r="AC85" s="420">
        <v>66</v>
      </c>
      <c r="AD85" s="420">
        <v>0</v>
      </c>
    </row>
    <row r="86" spans="1:30" x14ac:dyDescent="0.2">
      <c r="A86" s="359">
        <v>67</v>
      </c>
      <c r="B86" s="360">
        <v>0</v>
      </c>
      <c r="C86" s="360">
        <v>0</v>
      </c>
      <c r="D86" s="360">
        <v>0</v>
      </c>
      <c r="E86" s="360">
        <v>-11.637050497207518</v>
      </c>
      <c r="F86" s="360">
        <v>-42.347561814731954</v>
      </c>
      <c r="G86" s="360">
        <v>-19.896718992003283</v>
      </c>
      <c r="H86" s="360">
        <v>-5250.6794238132925</v>
      </c>
      <c r="I86" s="360">
        <v>-79.980585980074025</v>
      </c>
      <c r="J86" s="360">
        <v>-311.24157574955154</v>
      </c>
      <c r="K86" s="360">
        <v>-1538.0281956898111</v>
      </c>
      <c r="L86" s="360">
        <v>0</v>
      </c>
      <c r="M86" s="360">
        <v>-8.4747554359240613</v>
      </c>
      <c r="N86" s="360">
        <v>0</v>
      </c>
      <c r="O86" s="360">
        <v>0</v>
      </c>
      <c r="P86" s="360">
        <v>-2534.1745481474582</v>
      </c>
      <c r="Q86" s="360">
        <v>60.253346134446446</v>
      </c>
      <c r="R86" s="360">
        <v>56.796222789756904</v>
      </c>
      <c r="S86" s="360">
        <v>1254.54629147798</v>
      </c>
      <c r="T86" s="360">
        <v>196.2659294101698</v>
      </c>
      <c r="U86" s="360">
        <v>122.91308616852548</v>
      </c>
      <c r="V86" s="360">
        <v>16.196942159283942</v>
      </c>
      <c r="W86" s="360">
        <v>64.629312417695544</v>
      </c>
      <c r="X86" s="360">
        <v>175.69344905557611</v>
      </c>
      <c r="Y86" s="360">
        <v>78.013427170456865</v>
      </c>
      <c r="Z86" s="360">
        <v>0</v>
      </c>
      <c r="AA86" s="360">
        <v>1306.9930616211616</v>
      </c>
      <c r="AC86" s="420">
        <v>67</v>
      </c>
      <c r="AD86" s="420">
        <v>0</v>
      </c>
    </row>
    <row r="87" spans="1:30" x14ac:dyDescent="0.2">
      <c r="A87" s="359">
        <v>68</v>
      </c>
      <c r="B87" s="360">
        <v>0</v>
      </c>
      <c r="C87" s="360">
        <v>0</v>
      </c>
      <c r="D87" s="360">
        <v>0</v>
      </c>
      <c r="E87" s="360">
        <v>-12.366164199613529</v>
      </c>
      <c r="F87" s="360">
        <v>-43.553574156886555</v>
      </c>
      <c r="G87" s="360">
        <v>-20.180766135551483</v>
      </c>
      <c r="H87" s="360">
        <v>-5053.1956407327298</v>
      </c>
      <c r="I87" s="360">
        <v>-31.740170121905333</v>
      </c>
      <c r="J87" s="360">
        <v>-338.76906915018674</v>
      </c>
      <c r="K87" s="360">
        <v>-1582.8161352323809</v>
      </c>
      <c r="L87" s="360">
        <v>0</v>
      </c>
      <c r="M87" s="360">
        <v>-5.5771424097731463</v>
      </c>
      <c r="N87" s="360">
        <v>0</v>
      </c>
      <c r="O87" s="360">
        <v>0</v>
      </c>
      <c r="P87" s="360">
        <v>-2534.1745481474586</v>
      </c>
      <c r="Q87" s="360">
        <v>45.542545782001703</v>
      </c>
      <c r="R87" s="360">
        <v>41.053173173913244</v>
      </c>
      <c r="S87" s="360">
        <v>1246.4883930860133</v>
      </c>
      <c r="T87" s="360">
        <v>190.78886655740027</v>
      </c>
      <c r="U87" s="360">
        <v>115.81057780037702</v>
      </c>
      <c r="V87" s="360">
        <v>15.957689680891441</v>
      </c>
      <c r="W87" s="360">
        <v>65.454062718579337</v>
      </c>
      <c r="X87" s="360">
        <v>134.69727345834687</v>
      </c>
      <c r="Y87" s="360">
        <v>60.151078741101088</v>
      </c>
      <c r="Z87" s="360">
        <v>0</v>
      </c>
      <c r="AA87" s="360">
        <v>1306.9930616211614</v>
      </c>
      <c r="AC87" s="420">
        <v>68</v>
      </c>
      <c r="AD87" s="420">
        <v>0</v>
      </c>
    </row>
    <row r="88" spans="1:30" x14ac:dyDescent="0.2">
      <c r="A88" s="359">
        <v>69</v>
      </c>
      <c r="B88" s="360">
        <v>0</v>
      </c>
      <c r="C88" s="360">
        <v>0</v>
      </c>
      <c r="D88" s="360">
        <v>0</v>
      </c>
      <c r="E88" s="360">
        <v>-12.91562177967988</v>
      </c>
      <c r="F88" s="360">
        <v>-45.833547636121914</v>
      </c>
      <c r="G88" s="360">
        <v>-20.442027170770793</v>
      </c>
      <c r="H88" s="360">
        <v>-4924.1710290082265</v>
      </c>
      <c r="I88" s="360">
        <v>-7.5296798095965842</v>
      </c>
      <c r="J88" s="360">
        <v>-381.4634778671907</v>
      </c>
      <c r="K88" s="360">
        <v>-1626.8873022194741</v>
      </c>
      <c r="L88" s="360">
        <v>0</v>
      </c>
      <c r="M88" s="360">
        <v>-3.9163241874243044</v>
      </c>
      <c r="N88" s="360">
        <v>0</v>
      </c>
      <c r="O88" s="360">
        <v>0</v>
      </c>
      <c r="P88" s="360">
        <v>-2534.1745481474577</v>
      </c>
      <c r="Q88" s="360">
        <v>36.38794342784351</v>
      </c>
      <c r="R88" s="360">
        <v>30.565383132788348</v>
      </c>
      <c r="S88" s="360">
        <v>1216.6099459778829</v>
      </c>
      <c r="T88" s="360">
        <v>178.3793734302383</v>
      </c>
      <c r="U88" s="360">
        <v>107.1977358898159</v>
      </c>
      <c r="V88" s="360">
        <v>15.424565399183567</v>
      </c>
      <c r="W88" s="360">
        <v>65.43989561408047</v>
      </c>
      <c r="X88" s="360">
        <v>107.82647017930515</v>
      </c>
      <c r="Y88" s="360">
        <v>47.93615622913152</v>
      </c>
      <c r="Z88" s="360">
        <v>0</v>
      </c>
      <c r="AA88" s="360">
        <v>1306.9930616211616</v>
      </c>
      <c r="AC88" s="420">
        <v>69</v>
      </c>
      <c r="AD88" s="420">
        <v>0</v>
      </c>
    </row>
    <row r="89" spans="1:30" x14ac:dyDescent="0.2">
      <c r="A89" s="359">
        <v>70</v>
      </c>
      <c r="B89" s="360">
        <v>0</v>
      </c>
      <c r="C89" s="360">
        <v>0</v>
      </c>
      <c r="D89" s="360">
        <v>0</v>
      </c>
      <c r="E89" s="360">
        <v>-13.249314122548428</v>
      </c>
      <c r="F89" s="360">
        <v>-48.607399282964572</v>
      </c>
      <c r="G89" s="360">
        <v>-20.588990569365883</v>
      </c>
      <c r="H89" s="360">
        <v>-4727.6364089644885</v>
      </c>
      <c r="I89" s="360">
        <v>0</v>
      </c>
      <c r="J89" s="360">
        <v>-420.51891553417738</v>
      </c>
      <c r="K89" s="360">
        <v>-1670.5135503451313</v>
      </c>
      <c r="L89" s="360">
        <v>0</v>
      </c>
      <c r="M89" s="360">
        <v>-3.0212971394770762</v>
      </c>
      <c r="N89" s="360">
        <v>0</v>
      </c>
      <c r="O89" s="360">
        <v>0</v>
      </c>
      <c r="P89" s="360">
        <v>-2534.1745481474577</v>
      </c>
      <c r="Q89" s="360">
        <v>31.35043043260962</v>
      </c>
      <c r="R89" s="360">
        <v>23.471241664960278</v>
      </c>
      <c r="S89" s="360">
        <v>1165.3005977789421</v>
      </c>
      <c r="T89" s="360">
        <v>160.20707229229944</v>
      </c>
      <c r="U89" s="360">
        <v>96.603923188602849</v>
      </c>
      <c r="V89" s="360">
        <v>14.486401621384022</v>
      </c>
      <c r="W89" s="360">
        <v>64.125668393343389</v>
      </c>
      <c r="X89" s="360">
        <v>88.646928469595878</v>
      </c>
      <c r="Y89" s="360">
        <v>39.340711876095689</v>
      </c>
      <c r="Z89" s="360">
        <v>0</v>
      </c>
      <c r="AA89" s="360">
        <v>1306.9930616211618</v>
      </c>
      <c r="AC89" s="420">
        <v>70</v>
      </c>
      <c r="AD89" s="420">
        <v>0</v>
      </c>
    </row>
    <row r="90" spans="1:30" x14ac:dyDescent="0.2">
      <c r="A90" s="359">
        <v>71</v>
      </c>
      <c r="B90" s="360">
        <v>0</v>
      </c>
      <c r="C90" s="360">
        <v>0</v>
      </c>
      <c r="D90" s="360">
        <v>0</v>
      </c>
      <c r="E90" s="360">
        <v>-13.292164058794105</v>
      </c>
      <c r="F90" s="360">
        <v>-50.60138265950755</v>
      </c>
      <c r="G90" s="360">
        <v>-20.108287469607568</v>
      </c>
      <c r="H90" s="360">
        <v>-4572.6992070773967</v>
      </c>
      <c r="I90" s="360">
        <v>0</v>
      </c>
      <c r="J90" s="360">
        <v>-459.97351069942977</v>
      </c>
      <c r="K90" s="360">
        <v>-1712.6432133467945</v>
      </c>
      <c r="L90" s="360">
        <v>0</v>
      </c>
      <c r="M90" s="360">
        <v>-2.5576540161408685</v>
      </c>
      <c r="N90" s="360">
        <v>0</v>
      </c>
      <c r="O90" s="360">
        <v>0</v>
      </c>
      <c r="P90" s="360">
        <v>-2534.1745481474586</v>
      </c>
      <c r="Q90" s="360">
        <v>24.521423904058356</v>
      </c>
      <c r="R90" s="360">
        <v>18.541471792191466</v>
      </c>
      <c r="S90" s="360">
        <v>1101.7130392279773</v>
      </c>
      <c r="T90" s="360">
        <v>141.01105651101</v>
      </c>
      <c r="U90" s="360">
        <v>85.354376819972316</v>
      </c>
      <c r="V90" s="360">
        <v>13.382683489183817</v>
      </c>
      <c r="W90" s="360">
        <v>61.123404703795636</v>
      </c>
      <c r="X90" s="360">
        <v>71.509616117862038</v>
      </c>
      <c r="Y90" s="360">
        <v>31.750868082580457</v>
      </c>
      <c r="Z90" s="360">
        <v>0</v>
      </c>
      <c r="AA90" s="360">
        <v>1306.9930616211618</v>
      </c>
      <c r="AC90" s="420">
        <v>71</v>
      </c>
      <c r="AD90" s="420">
        <v>0</v>
      </c>
    </row>
    <row r="91" spans="1:30" x14ac:dyDescent="0.2">
      <c r="A91" s="359">
        <v>72</v>
      </c>
      <c r="B91" s="360">
        <v>0</v>
      </c>
      <c r="C91" s="360">
        <v>0</v>
      </c>
      <c r="D91" s="360">
        <v>0</v>
      </c>
      <c r="E91" s="360">
        <v>-13.380285396604217</v>
      </c>
      <c r="F91" s="360">
        <v>-52.691241627882604</v>
      </c>
      <c r="G91" s="360">
        <v>-19.124206345569135</v>
      </c>
      <c r="H91" s="360">
        <v>-4503.5101994591314</v>
      </c>
      <c r="I91" s="360">
        <v>0</v>
      </c>
      <c r="J91" s="360">
        <v>-501.10769192982366</v>
      </c>
      <c r="K91" s="360">
        <v>-1749.8448031260004</v>
      </c>
      <c r="L91" s="360">
        <v>0</v>
      </c>
      <c r="M91" s="360">
        <v>-2.3029735561127156</v>
      </c>
      <c r="N91" s="360">
        <v>0</v>
      </c>
      <c r="O91" s="360">
        <v>0</v>
      </c>
      <c r="P91" s="360">
        <v>-2534.1745481474582</v>
      </c>
      <c r="Q91" s="360">
        <v>19.236472012468159</v>
      </c>
      <c r="R91" s="360">
        <v>14.730400308941372</v>
      </c>
      <c r="S91" s="360">
        <v>1036.9413119961359</v>
      </c>
      <c r="T91" s="360">
        <v>121.41122859152976</v>
      </c>
      <c r="U91" s="360">
        <v>74.520911771569487</v>
      </c>
      <c r="V91" s="360">
        <v>12.264884945508951</v>
      </c>
      <c r="W91" s="360">
        <v>57.680326871426594</v>
      </c>
      <c r="X91" s="360">
        <v>57.728316804893694</v>
      </c>
      <c r="Y91" s="360">
        <v>25.71574321980745</v>
      </c>
      <c r="Z91" s="360">
        <v>0</v>
      </c>
      <c r="AA91" s="360">
        <v>1306.9930616211618</v>
      </c>
      <c r="AC91" s="420">
        <v>72</v>
      </c>
      <c r="AD91" s="420">
        <v>0</v>
      </c>
    </row>
    <row r="92" spans="1:30" x14ac:dyDescent="0.2">
      <c r="A92" s="359">
        <v>73</v>
      </c>
      <c r="B92" s="360">
        <v>0</v>
      </c>
      <c r="C92" s="360">
        <v>0</v>
      </c>
      <c r="D92" s="360">
        <v>0</v>
      </c>
      <c r="E92" s="360">
        <v>-13.692201442625322</v>
      </c>
      <c r="F92" s="360">
        <v>-54.837142206482852</v>
      </c>
      <c r="G92" s="360">
        <v>-18.015464778800567</v>
      </c>
      <c r="H92" s="360">
        <v>-4479.0221880071904</v>
      </c>
      <c r="I92" s="360">
        <v>0</v>
      </c>
      <c r="J92" s="360">
        <v>-547.76195439588719</v>
      </c>
      <c r="K92" s="360">
        <v>-1781.0117645615999</v>
      </c>
      <c r="L92" s="360">
        <v>0</v>
      </c>
      <c r="M92" s="360">
        <v>-2.1287222298642687</v>
      </c>
      <c r="N92" s="360">
        <v>0</v>
      </c>
      <c r="O92" s="360">
        <v>0</v>
      </c>
      <c r="P92" s="360">
        <v>-2534.1745481474582</v>
      </c>
      <c r="Q92" s="360">
        <v>14.807198213063641</v>
      </c>
      <c r="R92" s="360">
        <v>11.891123420650455</v>
      </c>
      <c r="S92" s="360">
        <v>976.43837109987408</v>
      </c>
      <c r="T92" s="360">
        <v>104.20564314284447</v>
      </c>
      <c r="U92" s="360">
        <v>64.78928371816275</v>
      </c>
      <c r="V92" s="360">
        <v>11.250090808081287</v>
      </c>
      <c r="W92" s="360">
        <v>54.552344232892267</v>
      </c>
      <c r="X92" s="360">
        <v>47.420316410566137</v>
      </c>
      <c r="Y92" s="360">
        <v>21.160448542384881</v>
      </c>
      <c r="Z92" s="360">
        <v>0</v>
      </c>
      <c r="AA92" s="360">
        <v>1306.9930616211618</v>
      </c>
      <c r="AC92" s="420">
        <v>73</v>
      </c>
      <c r="AD92" s="420">
        <v>0</v>
      </c>
    </row>
    <row r="93" spans="1:30" x14ac:dyDescent="0.2">
      <c r="A93" s="359">
        <v>74</v>
      </c>
      <c r="B93" s="360">
        <v>0</v>
      </c>
      <c r="C93" s="360">
        <v>0</v>
      </c>
      <c r="D93" s="360">
        <v>0</v>
      </c>
      <c r="E93" s="360">
        <v>-14.313184692347663</v>
      </c>
      <c r="F93" s="360">
        <v>-57.266514360146061</v>
      </c>
      <c r="G93" s="360">
        <v>-16.895492502425348</v>
      </c>
      <c r="H93" s="360">
        <v>-4403.6745339618237</v>
      </c>
      <c r="I93" s="360">
        <v>0</v>
      </c>
      <c r="J93" s="360">
        <v>-586.40628463332882</v>
      </c>
      <c r="K93" s="360">
        <v>-1804.592683871195</v>
      </c>
      <c r="L93" s="360">
        <v>0</v>
      </c>
      <c r="M93" s="360">
        <v>-1.9710951914583488</v>
      </c>
      <c r="N93" s="360">
        <v>0</v>
      </c>
      <c r="O93" s="360">
        <v>0</v>
      </c>
      <c r="P93" s="360">
        <v>-2534.1745481474582</v>
      </c>
      <c r="Q93" s="360">
        <v>10.992126936691577</v>
      </c>
      <c r="R93" s="360">
        <v>9.5477169706166283</v>
      </c>
      <c r="S93" s="360">
        <v>921.59534910909827</v>
      </c>
      <c r="T93" s="360">
        <v>89.186843313870554</v>
      </c>
      <c r="U93" s="360">
        <v>56.068251732291685</v>
      </c>
      <c r="V93" s="360">
        <v>10.35833861932057</v>
      </c>
      <c r="W93" s="360">
        <v>51.495926550100705</v>
      </c>
      <c r="X93" s="360">
        <v>38.046884703916184</v>
      </c>
      <c r="Y93" s="360">
        <v>16.884460024456455</v>
      </c>
      <c r="Z93" s="360">
        <v>0</v>
      </c>
      <c r="AA93" s="360">
        <v>1306.9930616211616</v>
      </c>
      <c r="AC93" s="420">
        <v>74</v>
      </c>
      <c r="AD93" s="420">
        <v>0</v>
      </c>
    </row>
    <row r="94" spans="1:30" x14ac:dyDescent="0.2">
      <c r="A94" s="359">
        <v>75</v>
      </c>
      <c r="B94" s="360">
        <v>0</v>
      </c>
      <c r="C94" s="360">
        <v>0</v>
      </c>
      <c r="D94" s="360">
        <v>0</v>
      </c>
      <c r="E94" s="360">
        <v>-15.109290740339762</v>
      </c>
      <c r="F94" s="360">
        <v>-59.933733846456626</v>
      </c>
      <c r="G94" s="360">
        <v>-16.158526759376411</v>
      </c>
      <c r="H94" s="360">
        <v>-4297.364180920933</v>
      </c>
      <c r="I94" s="360">
        <v>0</v>
      </c>
      <c r="J94" s="360">
        <v>-619.1005392457057</v>
      </c>
      <c r="K94" s="360">
        <v>-1823.5414630564276</v>
      </c>
      <c r="L94" s="360">
        <v>0</v>
      </c>
      <c r="M94" s="360">
        <v>-1.8117475998031241</v>
      </c>
      <c r="N94" s="360">
        <v>0</v>
      </c>
      <c r="O94" s="360">
        <v>0</v>
      </c>
      <c r="P94" s="360">
        <v>-2534.1745481474582</v>
      </c>
      <c r="Q94" s="360">
        <v>8.3055060794979774</v>
      </c>
      <c r="R94" s="360">
        <v>7.5786306956916514</v>
      </c>
      <c r="S94" s="360">
        <v>876.28425820478992</v>
      </c>
      <c r="T94" s="360">
        <v>78.59694732321995</v>
      </c>
      <c r="U94" s="360">
        <v>48.020722168482123</v>
      </c>
      <c r="V94" s="360">
        <v>9.7725310114670769</v>
      </c>
      <c r="W94" s="360">
        <v>48.697164176829745</v>
      </c>
      <c r="X94" s="360">
        <v>29.736284183126582</v>
      </c>
      <c r="Y94" s="360">
        <v>13.214320137592139</v>
      </c>
      <c r="Z94" s="360">
        <v>0</v>
      </c>
      <c r="AA94" s="360">
        <v>1306.9930616211618</v>
      </c>
      <c r="AC94" s="420">
        <v>75</v>
      </c>
      <c r="AD94" s="420">
        <v>0</v>
      </c>
    </row>
    <row r="95" spans="1:30" x14ac:dyDescent="0.2">
      <c r="A95" s="359">
        <v>76</v>
      </c>
      <c r="B95" s="360">
        <v>0</v>
      </c>
      <c r="C95" s="360">
        <v>0</v>
      </c>
      <c r="D95" s="360">
        <v>0</v>
      </c>
      <c r="E95" s="360">
        <v>-16.149648390230787</v>
      </c>
      <c r="F95" s="360">
        <v>-63.009428172437964</v>
      </c>
      <c r="G95" s="360">
        <v>-15.355464625833736</v>
      </c>
      <c r="H95" s="360">
        <v>-4159.1181130011955</v>
      </c>
      <c r="I95" s="360">
        <v>0</v>
      </c>
      <c r="J95" s="360">
        <v>-644.82922975737347</v>
      </c>
      <c r="K95" s="360">
        <v>-1837.0937702449362</v>
      </c>
      <c r="L95" s="360">
        <v>0</v>
      </c>
      <c r="M95" s="360">
        <v>-1.6427066239546364</v>
      </c>
      <c r="N95" s="360">
        <v>0</v>
      </c>
      <c r="O95" s="360">
        <v>0</v>
      </c>
      <c r="P95" s="360">
        <v>-2534.1745481474582</v>
      </c>
      <c r="Q95" s="360">
        <v>6.0867681739748454</v>
      </c>
      <c r="R95" s="360">
        <v>5.8994025729233348</v>
      </c>
      <c r="S95" s="360">
        <v>839.479160717431</v>
      </c>
      <c r="T95" s="360">
        <v>72.432995696994894</v>
      </c>
      <c r="U95" s="360">
        <v>41.363188044299271</v>
      </c>
      <c r="V95" s="360">
        <v>9.3142921787382562</v>
      </c>
      <c r="W95" s="360">
        <v>45.961867451544123</v>
      </c>
      <c r="X95" s="360">
        <v>22.788725674390967</v>
      </c>
      <c r="Y95" s="360">
        <v>10.210182797303734</v>
      </c>
      <c r="Z95" s="360">
        <v>0</v>
      </c>
      <c r="AA95" s="360">
        <v>1306.9930616211616</v>
      </c>
      <c r="AC95" s="420">
        <v>76</v>
      </c>
      <c r="AD95" s="420">
        <v>0</v>
      </c>
    </row>
    <row r="96" spans="1:30" x14ac:dyDescent="0.2">
      <c r="A96" s="359">
        <v>77</v>
      </c>
      <c r="B96" s="360">
        <v>0</v>
      </c>
      <c r="C96" s="360">
        <v>0</v>
      </c>
      <c r="D96" s="360">
        <v>0</v>
      </c>
      <c r="E96" s="360">
        <v>-17.392108903005006</v>
      </c>
      <c r="F96" s="360">
        <v>-66.227686960928025</v>
      </c>
      <c r="G96" s="360">
        <v>-14.590872050945052</v>
      </c>
      <c r="H96" s="360">
        <v>-4040.9199143960714</v>
      </c>
      <c r="I96" s="360">
        <v>0</v>
      </c>
      <c r="J96" s="360">
        <v>-668.99145266409585</v>
      </c>
      <c r="K96" s="360">
        <v>-1847.0816412639092</v>
      </c>
      <c r="L96" s="360">
        <v>0</v>
      </c>
      <c r="M96" s="360">
        <v>-1.455414663301609</v>
      </c>
      <c r="N96" s="360">
        <v>0</v>
      </c>
      <c r="O96" s="360">
        <v>0</v>
      </c>
      <c r="P96" s="360">
        <v>-2534.1745481474577</v>
      </c>
      <c r="Q96" s="360">
        <v>4.5761690664759138</v>
      </c>
      <c r="R96" s="360">
        <v>4.5594155477581602</v>
      </c>
      <c r="S96" s="360">
        <v>807.58531867731119</v>
      </c>
      <c r="T96" s="360">
        <v>68.85161472001883</v>
      </c>
      <c r="U96" s="360">
        <v>35.961519120443889</v>
      </c>
      <c r="V96" s="360">
        <v>9.0174045040169517</v>
      </c>
      <c r="W96" s="360">
        <v>43.98712563013374</v>
      </c>
      <c r="X96" s="360">
        <v>18.072456110044097</v>
      </c>
      <c r="Y96" s="360">
        <v>8.0524732415653979</v>
      </c>
      <c r="Z96" s="360">
        <v>0</v>
      </c>
      <c r="AA96" s="360">
        <v>1306.9930616211614</v>
      </c>
      <c r="AC96" s="420">
        <v>77</v>
      </c>
      <c r="AD96" s="420">
        <v>0</v>
      </c>
    </row>
    <row r="97" spans="1:30" x14ac:dyDescent="0.2">
      <c r="A97" s="359">
        <v>78</v>
      </c>
      <c r="B97" s="360">
        <v>0</v>
      </c>
      <c r="C97" s="360">
        <v>0</v>
      </c>
      <c r="D97" s="360">
        <v>0</v>
      </c>
      <c r="E97" s="360">
        <v>-18.84415599534729</v>
      </c>
      <c r="F97" s="360">
        <v>-68.578335563066787</v>
      </c>
      <c r="G97" s="360">
        <v>-13.355167387555186</v>
      </c>
      <c r="H97" s="360">
        <v>-3968.6236226371593</v>
      </c>
      <c r="I97" s="360">
        <v>0</v>
      </c>
      <c r="J97" s="360">
        <v>-711.14235519949432</v>
      </c>
      <c r="K97" s="360">
        <v>-1854.8120937773929</v>
      </c>
      <c r="L97" s="360">
        <v>0</v>
      </c>
      <c r="M97" s="360">
        <v>-1.2451401674818563</v>
      </c>
      <c r="N97" s="360">
        <v>0</v>
      </c>
      <c r="O97" s="360">
        <v>0</v>
      </c>
      <c r="P97" s="360">
        <v>-2534.1745481474582</v>
      </c>
      <c r="Q97" s="360">
        <v>3.316964187534384</v>
      </c>
      <c r="R97" s="360">
        <v>3.5186111324661806</v>
      </c>
      <c r="S97" s="360">
        <v>777.04875034728605</v>
      </c>
      <c r="T97" s="360">
        <v>67.292102263652069</v>
      </c>
      <c r="U97" s="360">
        <v>31.967516780794757</v>
      </c>
      <c r="V97" s="360">
        <v>8.7883715728032463</v>
      </c>
      <c r="W97" s="360">
        <v>43.236486961936542</v>
      </c>
      <c r="X97" s="360">
        <v>14.077729975705159</v>
      </c>
      <c r="Y97" s="360">
        <v>6.3389145976147221</v>
      </c>
      <c r="Z97" s="360">
        <v>0</v>
      </c>
      <c r="AA97" s="360">
        <v>1306.9930616211616</v>
      </c>
      <c r="AC97" s="420">
        <v>78</v>
      </c>
      <c r="AD97" s="420">
        <v>0</v>
      </c>
    </row>
    <row r="98" spans="1:30" x14ac:dyDescent="0.2">
      <c r="A98" s="359">
        <v>79</v>
      </c>
      <c r="B98" s="360">
        <v>0</v>
      </c>
      <c r="C98" s="360">
        <v>0</v>
      </c>
      <c r="D98" s="360">
        <v>0</v>
      </c>
      <c r="E98" s="360">
        <v>-20.72536593616233</v>
      </c>
      <c r="F98" s="360">
        <v>-70.214517300417825</v>
      </c>
      <c r="G98" s="360">
        <v>-12.009511426179158</v>
      </c>
      <c r="H98" s="360">
        <v>-3895.3366767605785</v>
      </c>
      <c r="I98" s="360">
        <v>0</v>
      </c>
      <c r="J98" s="360">
        <v>-750.50256556574959</v>
      </c>
      <c r="K98" s="360">
        <v>-1856.4972417446534</v>
      </c>
      <c r="L98" s="360">
        <v>0</v>
      </c>
      <c r="M98" s="360">
        <v>-1.0291956494285368</v>
      </c>
      <c r="N98" s="360">
        <v>0</v>
      </c>
      <c r="O98" s="360">
        <v>0</v>
      </c>
      <c r="P98" s="360">
        <v>-2534.1745481474582</v>
      </c>
      <c r="Q98" s="360">
        <v>2.6566757226587168</v>
      </c>
      <c r="R98" s="360">
        <v>2.745758508365816</v>
      </c>
      <c r="S98" s="360">
        <v>739.08551700339888</v>
      </c>
      <c r="T98" s="360">
        <v>66.84943286714315</v>
      </c>
      <c r="U98" s="360">
        <v>28.776461055914663</v>
      </c>
      <c r="V98" s="360">
        <v>8.4338807131492572</v>
      </c>
      <c r="W98" s="360">
        <v>43.03196032506667</v>
      </c>
      <c r="X98" s="360">
        <v>11.403078179168807</v>
      </c>
      <c r="Y98" s="360">
        <v>5.0791865901852349</v>
      </c>
      <c r="Z98" s="360">
        <v>0</v>
      </c>
      <c r="AA98" s="360">
        <v>1306.9930616211616</v>
      </c>
      <c r="AC98" s="420">
        <v>79</v>
      </c>
      <c r="AD98" s="420">
        <v>0</v>
      </c>
    </row>
    <row r="99" spans="1:30" x14ac:dyDescent="0.2">
      <c r="A99" s="359">
        <v>80</v>
      </c>
      <c r="B99" s="360">
        <v>0</v>
      </c>
      <c r="C99" s="360">
        <v>0</v>
      </c>
      <c r="D99" s="360">
        <v>0</v>
      </c>
      <c r="E99" s="360">
        <v>-22.79424304970663</v>
      </c>
      <c r="F99" s="360">
        <v>-70.74028825900497</v>
      </c>
      <c r="G99" s="360">
        <v>-10.53396990184384</v>
      </c>
      <c r="H99" s="360">
        <v>-3855.6324618886333</v>
      </c>
      <c r="I99" s="360">
        <v>0</v>
      </c>
      <c r="J99" s="360">
        <v>-794.51814886574141</v>
      </c>
      <c r="K99" s="360">
        <v>-1855.1058435744812</v>
      </c>
      <c r="L99" s="360">
        <v>0</v>
      </c>
      <c r="M99" s="360">
        <v>-0.82392151072412512</v>
      </c>
      <c r="N99" s="360">
        <v>0</v>
      </c>
      <c r="O99" s="360">
        <v>0</v>
      </c>
      <c r="P99" s="360">
        <v>-2534.1745481474577</v>
      </c>
      <c r="Q99" s="360">
        <v>2.479683011080708</v>
      </c>
      <c r="R99" s="360">
        <v>2.1972992679328014</v>
      </c>
      <c r="S99" s="360">
        <v>693.10008556210585</v>
      </c>
      <c r="T99" s="360">
        <v>65.379146673811206</v>
      </c>
      <c r="U99" s="360">
        <v>27.269289038452335</v>
      </c>
      <c r="V99" s="360">
        <v>7.9031439460542314</v>
      </c>
      <c r="W99" s="360">
        <v>43.40508327850123</v>
      </c>
      <c r="X99" s="360">
        <v>9.9457348450072018</v>
      </c>
      <c r="Y99" s="360">
        <v>4.4215492250230932</v>
      </c>
      <c r="Z99" s="360">
        <v>0</v>
      </c>
      <c r="AA99" s="360">
        <v>1306.9930616211616</v>
      </c>
      <c r="AC99" s="420">
        <v>80</v>
      </c>
      <c r="AD99" s="420">
        <v>0</v>
      </c>
    </row>
    <row r="100" spans="1:30" x14ac:dyDescent="0.2">
      <c r="A100" s="359">
        <v>81</v>
      </c>
      <c r="B100" s="360">
        <v>0</v>
      </c>
      <c r="C100" s="360">
        <v>0</v>
      </c>
      <c r="D100" s="360">
        <v>0</v>
      </c>
      <c r="E100" s="360">
        <v>-24.9038478227721</v>
      </c>
      <c r="F100" s="360">
        <v>-70.606649112356337</v>
      </c>
      <c r="G100" s="360">
        <v>-9.0511066408122662</v>
      </c>
      <c r="H100" s="360">
        <v>-3884.1966261227576</v>
      </c>
      <c r="I100" s="360">
        <v>0</v>
      </c>
      <c r="J100" s="360">
        <v>-865.65536337282492</v>
      </c>
      <c r="K100" s="360">
        <v>-1849.9273225821157</v>
      </c>
      <c r="L100" s="360">
        <v>0</v>
      </c>
      <c r="M100" s="360">
        <v>-0.45533798211570048</v>
      </c>
      <c r="N100" s="360">
        <v>0</v>
      </c>
      <c r="O100" s="360">
        <v>0</v>
      </c>
      <c r="P100" s="360">
        <v>-2534.1745481474582</v>
      </c>
      <c r="Q100" s="360">
        <v>2.1330437914088054</v>
      </c>
      <c r="R100" s="360">
        <v>1.7388199247424618</v>
      </c>
      <c r="S100" s="360">
        <v>641.43219169212546</v>
      </c>
      <c r="T100" s="360">
        <v>61.466770281157224</v>
      </c>
      <c r="U100" s="360">
        <v>26.624675165758653</v>
      </c>
      <c r="V100" s="360">
        <v>7.1878599079820455</v>
      </c>
      <c r="W100" s="360">
        <v>42.80328706224941</v>
      </c>
      <c r="X100" s="360">
        <v>8.201348431267979</v>
      </c>
      <c r="Y100" s="360">
        <v>3.6557548812364034</v>
      </c>
      <c r="Z100" s="360">
        <v>0</v>
      </c>
      <c r="AA100" s="360">
        <v>1306.9930616211618</v>
      </c>
      <c r="AC100" s="420">
        <v>81</v>
      </c>
      <c r="AD100" s="420">
        <v>0</v>
      </c>
    </row>
    <row r="101" spans="1:30" x14ac:dyDescent="0.2">
      <c r="A101" s="359">
        <v>82</v>
      </c>
      <c r="B101" s="360">
        <v>0</v>
      </c>
      <c r="C101" s="360">
        <v>0</v>
      </c>
      <c r="D101" s="360">
        <v>0</v>
      </c>
      <c r="E101" s="360">
        <v>-27.128067306240546</v>
      </c>
      <c r="F101" s="360">
        <v>-70.723913233106401</v>
      </c>
      <c r="G101" s="360">
        <v>-8.0721392390380657</v>
      </c>
      <c r="H101" s="360">
        <v>-3892.2702633637632</v>
      </c>
      <c r="I101" s="360">
        <v>0</v>
      </c>
      <c r="J101" s="360">
        <v>-929.63443272934364</v>
      </c>
      <c r="K101" s="360">
        <v>-1838.0430631923803</v>
      </c>
      <c r="L101" s="360">
        <v>0</v>
      </c>
      <c r="M101" s="360">
        <v>-0.33972217937287735</v>
      </c>
      <c r="N101" s="360">
        <v>0</v>
      </c>
      <c r="O101" s="360">
        <v>0</v>
      </c>
      <c r="P101" s="360">
        <v>-2534.1745481474582</v>
      </c>
      <c r="Q101" s="360">
        <v>1.5137780742526468</v>
      </c>
      <c r="R101" s="360">
        <v>1.2144457551206227</v>
      </c>
      <c r="S101" s="360">
        <v>584.53876592416339</v>
      </c>
      <c r="T101" s="360">
        <v>55.486500601089908</v>
      </c>
      <c r="U101" s="360">
        <v>26.684445044920132</v>
      </c>
      <c r="V101" s="360">
        <v>6.3327240528715203</v>
      </c>
      <c r="W101" s="360">
        <v>41.85127830862978</v>
      </c>
      <c r="X101" s="360">
        <v>6.6416702458577728</v>
      </c>
      <c r="Y101" s="360">
        <v>2.9803970805244733</v>
      </c>
      <c r="Z101" s="360">
        <v>0</v>
      </c>
      <c r="AA101" s="360">
        <v>1306.9930616211616</v>
      </c>
      <c r="AC101" s="420">
        <v>82</v>
      </c>
      <c r="AD101" s="420">
        <v>0</v>
      </c>
    </row>
    <row r="102" spans="1:30" x14ac:dyDescent="0.2">
      <c r="A102" s="359">
        <v>83</v>
      </c>
      <c r="B102" s="360">
        <v>0</v>
      </c>
      <c r="C102" s="360">
        <v>0</v>
      </c>
      <c r="D102" s="360">
        <v>0</v>
      </c>
      <c r="E102" s="360">
        <v>-29.500724822094416</v>
      </c>
      <c r="F102" s="360">
        <v>-71.038143489482181</v>
      </c>
      <c r="G102" s="360">
        <v>-7.367303482857591</v>
      </c>
      <c r="H102" s="360">
        <v>-3888.6750268276005</v>
      </c>
      <c r="I102" s="360">
        <v>0</v>
      </c>
      <c r="J102" s="360">
        <v>-990.35867898574543</v>
      </c>
      <c r="K102" s="360">
        <v>-1826.7436174945935</v>
      </c>
      <c r="L102" s="360">
        <v>0</v>
      </c>
      <c r="M102" s="360">
        <v>-0.25188232319842535</v>
      </c>
      <c r="N102" s="360">
        <v>0</v>
      </c>
      <c r="O102" s="360">
        <v>0</v>
      </c>
      <c r="P102" s="360">
        <v>-2534.1745481474582</v>
      </c>
      <c r="Q102" s="360">
        <v>1.1042134480839054</v>
      </c>
      <c r="R102" s="360">
        <v>0.94040594535096556</v>
      </c>
      <c r="S102" s="360">
        <v>524.40357072285906</v>
      </c>
      <c r="T102" s="360">
        <v>47.549709996763845</v>
      </c>
      <c r="U102" s="360">
        <v>25.66424230670124</v>
      </c>
      <c r="V102" s="360">
        <v>5.3869149690384788</v>
      </c>
      <c r="W102" s="360">
        <v>41.003908901593107</v>
      </c>
      <c r="X102" s="360">
        <v>5.170508787238659</v>
      </c>
      <c r="Y102" s="360">
        <v>2.3217415941416379</v>
      </c>
      <c r="Z102" s="360">
        <v>0</v>
      </c>
      <c r="AA102" s="360">
        <v>1306.9930616211616</v>
      </c>
      <c r="AC102" s="420">
        <v>83</v>
      </c>
      <c r="AD102" s="420">
        <v>0</v>
      </c>
    </row>
    <row r="103" spans="1:30" x14ac:dyDescent="0.2">
      <c r="A103" s="359">
        <v>84</v>
      </c>
      <c r="B103" s="360">
        <v>0</v>
      </c>
      <c r="C103" s="360">
        <v>0</v>
      </c>
      <c r="D103" s="360">
        <v>0</v>
      </c>
      <c r="E103" s="360">
        <v>-32.879912058480841</v>
      </c>
      <c r="F103" s="360">
        <v>-71.816617358954531</v>
      </c>
      <c r="G103" s="360">
        <v>-6.2561616150891277</v>
      </c>
      <c r="H103" s="360">
        <v>-3851.011932981281</v>
      </c>
      <c r="I103" s="360">
        <v>0</v>
      </c>
      <c r="J103" s="360">
        <v>-1047.9642478049811</v>
      </c>
      <c r="K103" s="360">
        <v>-1816.9449481415509</v>
      </c>
      <c r="L103" s="360">
        <v>0</v>
      </c>
      <c r="M103" s="360">
        <v>-0.1831271642770432</v>
      </c>
      <c r="N103" s="360">
        <v>0</v>
      </c>
      <c r="O103" s="360">
        <v>0</v>
      </c>
      <c r="P103" s="360">
        <v>-2534.1745481474582</v>
      </c>
      <c r="Q103" s="360">
        <v>0.76278375933572695</v>
      </c>
      <c r="R103" s="360">
        <v>0.70685784531819862</v>
      </c>
      <c r="S103" s="360">
        <v>463.96407151466155</v>
      </c>
      <c r="T103" s="360">
        <v>37.931622095417971</v>
      </c>
      <c r="U103" s="360">
        <v>24.413086171688011</v>
      </c>
      <c r="V103" s="360">
        <v>4.5356602379794033</v>
      </c>
      <c r="W103" s="360">
        <v>40.155788244956483</v>
      </c>
      <c r="X103" s="360">
        <v>4.1441296945277051</v>
      </c>
      <c r="Y103" s="360">
        <v>1.8545675601434481</v>
      </c>
      <c r="Z103" s="360">
        <v>0</v>
      </c>
      <c r="AA103" s="360">
        <v>1306.9930616211618</v>
      </c>
      <c r="AC103" s="420">
        <v>84</v>
      </c>
      <c r="AD103" s="420">
        <v>0</v>
      </c>
    </row>
    <row r="104" spans="1:30" x14ac:dyDescent="0.2">
      <c r="A104" s="359">
        <v>85</v>
      </c>
      <c r="B104" s="360">
        <v>0</v>
      </c>
      <c r="C104" s="360">
        <v>0</v>
      </c>
      <c r="D104" s="360">
        <v>0</v>
      </c>
      <c r="E104" s="360">
        <v>-38.069888491382983</v>
      </c>
      <c r="F104" s="360">
        <v>-74.127600187950321</v>
      </c>
      <c r="G104" s="360">
        <v>-5.0799225861268154</v>
      </c>
      <c r="H104" s="360">
        <v>-3771.5381549332301</v>
      </c>
      <c r="I104" s="360">
        <v>0</v>
      </c>
      <c r="J104" s="360">
        <v>-1101.2692602599232</v>
      </c>
      <c r="K104" s="360">
        <v>-1811.2197797841093</v>
      </c>
      <c r="L104" s="360">
        <v>0</v>
      </c>
      <c r="M104" s="360">
        <v>-0.13484465155667655</v>
      </c>
      <c r="N104" s="360">
        <v>0</v>
      </c>
      <c r="O104" s="360">
        <v>0</v>
      </c>
      <c r="P104" s="360">
        <v>-2534.1745481474582</v>
      </c>
      <c r="Q104" s="360">
        <v>0.48076351129128442</v>
      </c>
      <c r="R104" s="360">
        <v>0.5212603879464468</v>
      </c>
      <c r="S104" s="360">
        <v>410.57493743011531</v>
      </c>
      <c r="T104" s="360">
        <v>28.625079705547869</v>
      </c>
      <c r="U104" s="360">
        <v>23.518857708543759</v>
      </c>
      <c r="V104" s="360">
        <v>3.8161805161305811</v>
      </c>
      <c r="W104" s="360">
        <v>39.310156180436373</v>
      </c>
      <c r="X104" s="360">
        <v>3.4447306903897497</v>
      </c>
      <c r="Y104" s="360">
        <v>1.5439254852808737</v>
      </c>
      <c r="Z104" s="360">
        <v>0</v>
      </c>
      <c r="AA104" s="360">
        <v>1306.9930616211616</v>
      </c>
      <c r="AC104" s="420">
        <v>85</v>
      </c>
      <c r="AD104" s="420">
        <v>0</v>
      </c>
    </row>
    <row r="105" spans="1:30" x14ac:dyDescent="0.2">
      <c r="A105" s="359">
        <v>86</v>
      </c>
      <c r="B105" s="360">
        <v>0</v>
      </c>
      <c r="C105" s="360">
        <v>0</v>
      </c>
      <c r="D105" s="360">
        <v>0</v>
      </c>
      <c r="E105" s="360">
        <v>-45.590275082857161</v>
      </c>
      <c r="F105" s="360">
        <v>-78.699179290884203</v>
      </c>
      <c r="G105" s="360">
        <v>-4.0764728201352556</v>
      </c>
      <c r="H105" s="360">
        <v>-3698.713355453951</v>
      </c>
      <c r="I105" s="360">
        <v>0</v>
      </c>
      <c r="J105" s="360">
        <v>-1148.7580858329811</v>
      </c>
      <c r="K105" s="360">
        <v>-1817.5060460683596</v>
      </c>
      <c r="L105" s="360">
        <v>0</v>
      </c>
      <c r="M105" s="360">
        <v>0</v>
      </c>
      <c r="N105" s="360">
        <v>0</v>
      </c>
      <c r="O105" s="360">
        <v>0</v>
      </c>
      <c r="P105" s="360">
        <v>-2534.1745481474582</v>
      </c>
      <c r="Q105" s="360">
        <v>0.35985982539560429</v>
      </c>
      <c r="R105" s="360">
        <v>0.36877293939788153</v>
      </c>
      <c r="S105" s="360">
        <v>364.45073684581212</v>
      </c>
      <c r="T105" s="360">
        <v>21.825453420411076</v>
      </c>
      <c r="U105" s="360">
        <v>22.360371785757717</v>
      </c>
      <c r="V105" s="360">
        <v>3.1968223291789899</v>
      </c>
      <c r="W105" s="360">
        <v>36.71329188927681</v>
      </c>
      <c r="X105" s="360">
        <v>3.0059608723299553</v>
      </c>
      <c r="Y105" s="360">
        <v>1.3420342767482125</v>
      </c>
      <c r="Z105" s="360">
        <v>0</v>
      </c>
      <c r="AA105" s="360">
        <v>1306.9930616211614</v>
      </c>
      <c r="AC105" s="420">
        <v>86</v>
      </c>
      <c r="AD105" s="420">
        <v>0</v>
      </c>
    </row>
    <row r="106" spans="1:30" x14ac:dyDescent="0.2">
      <c r="A106" s="359">
        <v>87</v>
      </c>
      <c r="B106" s="360">
        <v>0</v>
      </c>
      <c r="C106" s="360">
        <v>0</v>
      </c>
      <c r="D106" s="360">
        <v>0</v>
      </c>
      <c r="E106" s="360">
        <v>-55.706050011915778</v>
      </c>
      <c r="F106" s="360">
        <v>-85.97750243229838</v>
      </c>
      <c r="G106" s="360">
        <v>-3.3863574124167517</v>
      </c>
      <c r="H106" s="360">
        <v>-3612.9586787771373</v>
      </c>
      <c r="I106" s="360">
        <v>0</v>
      </c>
      <c r="J106" s="360">
        <v>-1193.0026803693306</v>
      </c>
      <c r="K106" s="360">
        <v>-1840.547319090942</v>
      </c>
      <c r="L106" s="360">
        <v>0</v>
      </c>
      <c r="M106" s="360">
        <v>0</v>
      </c>
      <c r="N106" s="360">
        <v>0</v>
      </c>
      <c r="O106" s="360">
        <v>0</v>
      </c>
      <c r="P106" s="360">
        <v>-2534.1745481474582</v>
      </c>
      <c r="Q106" s="360">
        <v>0.21741442283360768</v>
      </c>
      <c r="R106" s="360">
        <v>0.25266232743338662</v>
      </c>
      <c r="S106" s="360">
        <v>319.93950720369884</v>
      </c>
      <c r="T106" s="360">
        <v>18.462937320619119</v>
      </c>
      <c r="U106" s="360">
        <v>20.841180364990819</v>
      </c>
      <c r="V106" s="360">
        <v>2.7411162881153288</v>
      </c>
      <c r="W106" s="360">
        <v>31.101154182954446</v>
      </c>
      <c r="X106" s="360">
        <v>2.3976207690959397</v>
      </c>
      <c r="Y106" s="360">
        <v>1.0787007258982773</v>
      </c>
      <c r="Z106" s="360">
        <v>0</v>
      </c>
      <c r="AA106" s="360">
        <v>1306.9930616211614</v>
      </c>
      <c r="AC106" s="420">
        <v>87</v>
      </c>
      <c r="AD106" s="420">
        <v>0</v>
      </c>
    </row>
    <row r="107" spans="1:30" x14ac:dyDescent="0.2">
      <c r="A107" s="359">
        <v>88</v>
      </c>
      <c r="B107" s="360">
        <v>0</v>
      </c>
      <c r="C107" s="360">
        <v>0</v>
      </c>
      <c r="D107" s="360">
        <v>0</v>
      </c>
      <c r="E107" s="360">
        <v>-66.185706624151081</v>
      </c>
      <c r="F107" s="360">
        <v>-95.9689088866605</v>
      </c>
      <c r="G107" s="360">
        <v>-2.9399165277762314</v>
      </c>
      <c r="H107" s="360">
        <v>-3480.7587167890265</v>
      </c>
      <c r="I107" s="360">
        <v>0</v>
      </c>
      <c r="J107" s="360">
        <v>-1206.5029607351305</v>
      </c>
      <c r="K107" s="360">
        <v>-1880.7386648874785</v>
      </c>
      <c r="L107" s="360">
        <v>0</v>
      </c>
      <c r="M107" s="360">
        <v>0</v>
      </c>
      <c r="N107" s="360">
        <v>0</v>
      </c>
      <c r="O107" s="360">
        <v>0</v>
      </c>
      <c r="P107" s="360">
        <v>-2534.1745481474582</v>
      </c>
      <c r="Q107" s="360">
        <v>0.14177759305087898</v>
      </c>
      <c r="R107" s="360">
        <v>0.17129681330344013</v>
      </c>
      <c r="S107" s="360">
        <v>288.56739297427805</v>
      </c>
      <c r="T107" s="360">
        <v>18.536490755256743</v>
      </c>
      <c r="U107" s="360">
        <v>18.873336943436222</v>
      </c>
      <c r="V107" s="360">
        <v>2.4753569856424371</v>
      </c>
      <c r="W107" s="360">
        <v>24.890049139319014</v>
      </c>
      <c r="X107" s="360">
        <v>1.7662604688175407</v>
      </c>
      <c r="Y107" s="360">
        <v>0.79227067457606104</v>
      </c>
      <c r="Z107" s="360">
        <v>0</v>
      </c>
      <c r="AA107" s="360">
        <v>1306.9930616211616</v>
      </c>
      <c r="AC107" s="420">
        <v>88</v>
      </c>
      <c r="AD107" s="420">
        <v>0</v>
      </c>
    </row>
    <row r="108" spans="1:30" x14ac:dyDescent="0.2">
      <c r="A108" s="359">
        <v>89</v>
      </c>
      <c r="B108" s="360">
        <v>0</v>
      </c>
      <c r="C108" s="360">
        <v>0</v>
      </c>
      <c r="D108" s="360">
        <v>0</v>
      </c>
      <c r="E108" s="360">
        <v>-76.19288982995019</v>
      </c>
      <c r="F108" s="360">
        <v>-103.79203881212251</v>
      </c>
      <c r="G108" s="360">
        <v>-2.2618479260283575</v>
      </c>
      <c r="H108" s="360">
        <v>-3413.3582606203254</v>
      </c>
      <c r="I108" s="360">
        <v>0</v>
      </c>
      <c r="J108" s="360">
        <v>-1242.1786064759094</v>
      </c>
      <c r="K108" s="360">
        <v>-1933.2272440587587</v>
      </c>
      <c r="L108" s="360">
        <v>0</v>
      </c>
      <c r="M108" s="360">
        <v>0</v>
      </c>
      <c r="N108" s="360">
        <v>0</v>
      </c>
      <c r="O108" s="360">
        <v>0</v>
      </c>
      <c r="P108" s="360">
        <v>-2534.1745481474582</v>
      </c>
      <c r="Q108" s="360">
        <v>0.11600940855539262</v>
      </c>
      <c r="R108" s="360">
        <v>0.11310195442561097</v>
      </c>
      <c r="S108" s="360">
        <v>274.15278076094876</v>
      </c>
      <c r="T108" s="360">
        <v>21.410120772598969</v>
      </c>
      <c r="U108" s="360">
        <v>16.049863958910272</v>
      </c>
      <c r="V108" s="360">
        <v>2.4882840431526692</v>
      </c>
      <c r="W108" s="360">
        <v>19.275634119799502</v>
      </c>
      <c r="X108" s="360">
        <v>1.4739157866412274</v>
      </c>
      <c r="Y108" s="360">
        <v>0.66484642530041127</v>
      </c>
      <c r="Z108" s="360">
        <v>0</v>
      </c>
      <c r="AA108" s="360">
        <v>1306.9930616211616</v>
      </c>
      <c r="AC108" s="420">
        <v>89</v>
      </c>
      <c r="AD108" s="420">
        <v>0</v>
      </c>
    </row>
    <row r="109" spans="1:30" x14ac:dyDescent="0.2">
      <c r="A109" s="359">
        <v>90</v>
      </c>
      <c r="B109" s="360">
        <v>0</v>
      </c>
      <c r="C109" s="360">
        <v>0</v>
      </c>
      <c r="D109" s="360">
        <v>0</v>
      </c>
      <c r="E109" s="360">
        <v>-82.370569578532994</v>
      </c>
      <c r="F109" s="360">
        <v>-108.66238985251745</v>
      </c>
      <c r="G109" s="360">
        <v>-1.7504704464807677</v>
      </c>
      <c r="H109" s="360">
        <v>-3416.1557689049037</v>
      </c>
      <c r="I109" s="360">
        <v>0</v>
      </c>
      <c r="J109" s="360">
        <v>-1327.2001206891916</v>
      </c>
      <c r="K109" s="360">
        <v>-1979.1795330351579</v>
      </c>
      <c r="L109" s="360">
        <v>0</v>
      </c>
      <c r="M109" s="360">
        <v>0</v>
      </c>
      <c r="N109" s="360">
        <v>0</v>
      </c>
      <c r="O109" s="360">
        <v>0</v>
      </c>
      <c r="P109" s="360">
        <v>-2534.1745481474577</v>
      </c>
      <c r="Q109" s="360">
        <v>0.10181511934493923</v>
      </c>
      <c r="R109" s="360">
        <v>0</v>
      </c>
      <c r="S109" s="360">
        <v>274.50561193804134</v>
      </c>
      <c r="T109" s="360">
        <v>24.942913091328318</v>
      </c>
      <c r="U109" s="360">
        <v>13.577849771043523</v>
      </c>
      <c r="V109" s="360">
        <v>2.8170791228344738</v>
      </c>
      <c r="W109" s="360">
        <v>15.071571817735411</v>
      </c>
      <c r="X109" s="360">
        <v>1.4823506225814331</v>
      </c>
      <c r="Y109" s="360">
        <v>0.66663906810387963</v>
      </c>
      <c r="Z109" s="360">
        <v>0</v>
      </c>
      <c r="AA109" s="360">
        <v>1306.9930616211616</v>
      </c>
      <c r="AC109" s="420">
        <v>90</v>
      </c>
      <c r="AD109" s="420">
        <v>0</v>
      </c>
    </row>
    <row r="110" spans="1:30" x14ac:dyDescent="0.2">
      <c r="A110" s="359">
        <v>91</v>
      </c>
      <c r="B110" s="360">
        <v>0</v>
      </c>
      <c r="C110" s="360">
        <v>0</v>
      </c>
      <c r="D110" s="360">
        <v>0</v>
      </c>
      <c r="E110" s="360">
        <v>-77.23043203653134</v>
      </c>
      <c r="F110" s="360">
        <v>-96.397951193728986</v>
      </c>
      <c r="G110" s="360">
        <v>-1.1330848042765838</v>
      </c>
      <c r="H110" s="360">
        <v>-3542.8361372080349</v>
      </c>
      <c r="I110" s="360">
        <v>0</v>
      </c>
      <c r="J110" s="360">
        <v>-1429.4574323146421</v>
      </c>
      <c r="K110" s="360">
        <v>-1995.5674996979908</v>
      </c>
      <c r="L110" s="360">
        <v>0</v>
      </c>
      <c r="M110" s="360">
        <v>0</v>
      </c>
      <c r="N110" s="360">
        <v>0</v>
      </c>
      <c r="O110" s="360">
        <v>0</v>
      </c>
      <c r="P110" s="360">
        <v>-2534.1745481474577</v>
      </c>
      <c r="Q110" s="360">
        <v>7.6517711358094972E-2</v>
      </c>
      <c r="R110" s="360">
        <v>0</v>
      </c>
      <c r="S110" s="360">
        <v>293.11908009034698</v>
      </c>
      <c r="T110" s="360">
        <v>30.275469015590545</v>
      </c>
      <c r="U110" s="360">
        <v>11.804574905028634</v>
      </c>
      <c r="V110" s="360">
        <v>3.4177057208292534</v>
      </c>
      <c r="W110" s="360">
        <v>12.683214014087588</v>
      </c>
      <c r="X110" s="360">
        <v>1.4849876350692339</v>
      </c>
      <c r="Y110" s="360">
        <v>0.65889619880294026</v>
      </c>
      <c r="Z110" s="360">
        <v>0</v>
      </c>
      <c r="AA110" s="360">
        <v>1306.9930616211616</v>
      </c>
      <c r="AC110" s="420">
        <v>91</v>
      </c>
      <c r="AD110" s="420">
        <v>0</v>
      </c>
    </row>
    <row r="111" spans="1:30" x14ac:dyDescent="0.2">
      <c r="A111" s="359">
        <v>92</v>
      </c>
      <c r="B111" s="360">
        <v>0</v>
      </c>
      <c r="C111" s="360">
        <v>0</v>
      </c>
      <c r="D111" s="360">
        <v>0</v>
      </c>
      <c r="E111" s="360">
        <v>-70.823607401396401</v>
      </c>
      <c r="F111" s="360">
        <v>-83.096419017486681</v>
      </c>
      <c r="G111" s="360">
        <v>-0.95957674451753217</v>
      </c>
      <c r="H111" s="360">
        <v>-3725.1048023666322</v>
      </c>
      <c r="I111" s="360">
        <v>0</v>
      </c>
      <c r="J111" s="360">
        <v>-1599.2048310971393</v>
      </c>
      <c r="K111" s="360">
        <v>-1952.8612298533947</v>
      </c>
      <c r="L111" s="360">
        <v>0</v>
      </c>
      <c r="M111" s="360">
        <v>0</v>
      </c>
      <c r="N111" s="360">
        <v>0</v>
      </c>
      <c r="O111" s="360">
        <v>0</v>
      </c>
      <c r="P111" s="360">
        <v>-2534.1745481474582</v>
      </c>
      <c r="Q111" s="360">
        <v>6.0321589816898315E-2</v>
      </c>
      <c r="R111" s="360">
        <v>0</v>
      </c>
      <c r="S111" s="360">
        <v>335.22265265824279</v>
      </c>
      <c r="T111" s="360">
        <v>38.264313371335895</v>
      </c>
      <c r="U111" s="360">
        <v>9.9492547986380018</v>
      </c>
      <c r="V111" s="360">
        <v>4.137641987804086</v>
      </c>
      <c r="W111" s="360">
        <v>12.736805703789537</v>
      </c>
      <c r="X111" s="360">
        <v>1.3563672437484464</v>
      </c>
      <c r="Y111" s="360">
        <v>0.60891749162820163</v>
      </c>
      <c r="Z111" s="360">
        <v>0</v>
      </c>
      <c r="AA111" s="360">
        <v>1306.9930616211618</v>
      </c>
      <c r="AC111" s="420">
        <v>92</v>
      </c>
      <c r="AD111" s="420">
        <v>0</v>
      </c>
    </row>
    <row r="112" spans="1:30" x14ac:dyDescent="0.2">
      <c r="A112" s="359">
        <v>93</v>
      </c>
      <c r="B112" s="360">
        <v>0</v>
      </c>
      <c r="C112" s="360">
        <v>0</v>
      </c>
      <c r="D112" s="360">
        <v>0</v>
      </c>
      <c r="E112" s="360">
        <v>-66.23657587347509</v>
      </c>
      <c r="F112" s="360">
        <v>-72.105743384975469</v>
      </c>
      <c r="G112" s="360">
        <v>-0.85102339971430352</v>
      </c>
      <c r="H112" s="360">
        <v>-3887.2952542023572</v>
      </c>
      <c r="I112" s="360">
        <v>0</v>
      </c>
      <c r="J112" s="360">
        <v>-1725.4971977826247</v>
      </c>
      <c r="K112" s="360">
        <v>-1848.9580531393053</v>
      </c>
      <c r="L112" s="360">
        <v>0</v>
      </c>
      <c r="M112" s="360">
        <v>0</v>
      </c>
      <c r="N112" s="360">
        <v>0</v>
      </c>
      <c r="O112" s="360">
        <v>0</v>
      </c>
      <c r="P112" s="360">
        <v>-2534.1745481474582</v>
      </c>
      <c r="Q112" s="360">
        <v>0</v>
      </c>
      <c r="R112" s="360">
        <v>0</v>
      </c>
      <c r="S112" s="360">
        <v>387.96994915821557</v>
      </c>
      <c r="T112" s="360">
        <v>46.078440659712591</v>
      </c>
      <c r="U112" s="360">
        <v>7.0835887784658862</v>
      </c>
      <c r="V112" s="360">
        <v>4.6034635590078166</v>
      </c>
      <c r="W112" s="360">
        <v>14.84718895495164</v>
      </c>
      <c r="X112" s="360">
        <v>0.94161740871328814</v>
      </c>
      <c r="Y112" s="360">
        <v>0.41945720753745197</v>
      </c>
      <c r="Z112" s="360">
        <v>0</v>
      </c>
      <c r="AA112" s="360">
        <v>1306.9930616211616</v>
      </c>
      <c r="AC112" s="420">
        <v>93</v>
      </c>
      <c r="AD112" s="420">
        <v>0</v>
      </c>
    </row>
    <row r="113" spans="1:30" x14ac:dyDescent="0.2">
      <c r="A113" s="359">
        <v>94</v>
      </c>
      <c r="B113" s="360">
        <v>0</v>
      </c>
      <c r="C113" s="360">
        <v>0</v>
      </c>
      <c r="D113" s="360">
        <v>0</v>
      </c>
      <c r="E113" s="360">
        <v>-68.595358016364472</v>
      </c>
      <c r="F113" s="360">
        <v>-66.506147175282209</v>
      </c>
      <c r="G113" s="360">
        <v>-0.7477452828923713</v>
      </c>
      <c r="H113" s="360">
        <v>-4026.7873394387443</v>
      </c>
      <c r="I113" s="360">
        <v>0</v>
      </c>
      <c r="J113" s="360">
        <v>-1834.8962018883597</v>
      </c>
      <c r="K113" s="360">
        <v>-1700.8110913561534</v>
      </c>
      <c r="L113" s="360">
        <v>0</v>
      </c>
      <c r="M113" s="360">
        <v>0</v>
      </c>
      <c r="N113" s="360">
        <v>0</v>
      </c>
      <c r="O113" s="360">
        <v>0</v>
      </c>
      <c r="P113" s="360">
        <v>-2534.1745481474577</v>
      </c>
      <c r="Q113" s="360">
        <v>0</v>
      </c>
      <c r="R113" s="360">
        <v>0</v>
      </c>
      <c r="S113" s="360">
        <v>430.13490945477764</v>
      </c>
      <c r="T113" s="360">
        <v>50.67231932248982</v>
      </c>
      <c r="U113" s="360">
        <v>5.2044477942347553</v>
      </c>
      <c r="V113" s="360">
        <v>4.7438831718175081</v>
      </c>
      <c r="W113" s="360">
        <v>18.000689252164054</v>
      </c>
      <c r="X113" s="360">
        <v>0.2901885496888878</v>
      </c>
      <c r="Y113" s="360">
        <v>0.12888315502578498</v>
      </c>
      <c r="Z113" s="360">
        <v>0</v>
      </c>
      <c r="AA113" s="360">
        <v>1306.9930616211616</v>
      </c>
      <c r="AC113" s="420">
        <v>94</v>
      </c>
      <c r="AD113" s="420">
        <v>0</v>
      </c>
    </row>
    <row r="114" spans="1:30" x14ac:dyDescent="0.2">
      <c r="A114" s="359">
        <v>95</v>
      </c>
      <c r="B114" s="360">
        <v>0</v>
      </c>
      <c r="C114" s="360">
        <v>0</v>
      </c>
      <c r="D114" s="360">
        <v>0</v>
      </c>
      <c r="E114" s="360">
        <v>-73.973245554660579</v>
      </c>
      <c r="F114" s="360">
        <v>-66.747973932928645</v>
      </c>
      <c r="G114" s="360">
        <v>-0.61060316812977899</v>
      </c>
      <c r="H114" s="360">
        <v>-3196.0931370260951</v>
      </c>
      <c r="I114" s="360">
        <v>0</v>
      </c>
      <c r="J114" s="360">
        <v>-1501.2166530882673</v>
      </c>
      <c r="K114" s="360">
        <v>-1543.493325829352</v>
      </c>
      <c r="L114" s="360">
        <v>0</v>
      </c>
      <c r="M114" s="360">
        <v>0</v>
      </c>
      <c r="N114" s="360">
        <v>0</v>
      </c>
      <c r="O114" s="360">
        <v>0</v>
      </c>
      <c r="P114" s="360">
        <v>-2534.1745481474582</v>
      </c>
      <c r="Q114" s="360">
        <v>0</v>
      </c>
      <c r="R114" s="360">
        <v>0</v>
      </c>
      <c r="S114" s="360">
        <v>420.39531710309456</v>
      </c>
      <c r="T114" s="360">
        <v>45.827442340764868</v>
      </c>
      <c r="U114" s="360">
        <v>3.3431730898052763</v>
      </c>
      <c r="V114" s="360">
        <v>4.1003103534028806</v>
      </c>
      <c r="W114" s="360">
        <v>19.843023047933197</v>
      </c>
      <c r="X114" s="360">
        <v>0.11581764958371203</v>
      </c>
      <c r="Y114" s="360">
        <v>5.3147593689041886E-2</v>
      </c>
      <c r="Z114" s="360">
        <v>0</v>
      </c>
      <c r="AA114" s="360">
        <v>1306.9930616211614</v>
      </c>
      <c r="AC114" s="420">
        <v>95</v>
      </c>
      <c r="AD114" s="420">
        <v>0</v>
      </c>
    </row>
    <row r="115" spans="1:30" x14ac:dyDescent="0.2">
      <c r="A115" s="359">
        <v>96</v>
      </c>
      <c r="B115" s="360">
        <v>0</v>
      </c>
      <c r="C115" s="360">
        <v>0</v>
      </c>
      <c r="D115" s="360">
        <v>0</v>
      </c>
      <c r="E115" s="360">
        <v>-78.920005538277806</v>
      </c>
      <c r="F115" s="360">
        <v>-65.976860396394116</v>
      </c>
      <c r="G115" s="360">
        <v>-0.26439201809607826</v>
      </c>
      <c r="H115" s="360">
        <v>-2484.8458165792745</v>
      </c>
      <c r="I115" s="360">
        <v>0</v>
      </c>
      <c r="J115" s="360">
        <v>-1190.2503107667808</v>
      </c>
      <c r="K115" s="360">
        <v>-1391.7136173374588</v>
      </c>
      <c r="L115" s="360">
        <v>0</v>
      </c>
      <c r="M115" s="360">
        <v>0</v>
      </c>
      <c r="N115" s="360">
        <v>0</v>
      </c>
      <c r="O115" s="360">
        <v>0</v>
      </c>
      <c r="P115" s="360">
        <v>-2534.1745481474577</v>
      </c>
      <c r="Q115" s="360">
        <v>0</v>
      </c>
      <c r="R115" s="360">
        <v>0</v>
      </c>
      <c r="S115" s="360">
        <v>387.67269484757901</v>
      </c>
      <c r="T115" s="360">
        <v>34.19404312764415</v>
      </c>
      <c r="U115" s="360">
        <v>1.8882089135332478</v>
      </c>
      <c r="V115" s="360">
        <v>3.0700777011960638</v>
      </c>
      <c r="W115" s="360">
        <v>21.403298543151461</v>
      </c>
      <c r="X115" s="360">
        <v>0</v>
      </c>
      <c r="Y115" s="360">
        <v>0</v>
      </c>
      <c r="Z115" s="360">
        <v>0</v>
      </c>
      <c r="AA115" s="360">
        <v>1306.9930616211616</v>
      </c>
      <c r="AC115" s="420">
        <v>96</v>
      </c>
      <c r="AD115" s="420">
        <v>0</v>
      </c>
    </row>
    <row r="116" spans="1:30" x14ac:dyDescent="0.2">
      <c r="A116" s="359">
        <v>97</v>
      </c>
      <c r="B116" s="360">
        <v>0</v>
      </c>
      <c r="C116" s="360">
        <v>0</v>
      </c>
      <c r="D116" s="360">
        <v>0</v>
      </c>
      <c r="E116" s="360">
        <v>-82.758574071849935</v>
      </c>
      <c r="F116" s="360">
        <v>-62.42484374687016</v>
      </c>
      <c r="G116" s="360">
        <v>-6.8259171260618201E-2</v>
      </c>
      <c r="H116" s="360">
        <v>-2003.2326158660628</v>
      </c>
      <c r="I116" s="360">
        <v>0</v>
      </c>
      <c r="J116" s="360">
        <v>-1018.2066537142721</v>
      </c>
      <c r="K116" s="360">
        <v>-1236.4208629252948</v>
      </c>
      <c r="L116" s="360">
        <v>0</v>
      </c>
      <c r="M116" s="360">
        <v>0</v>
      </c>
      <c r="N116" s="360">
        <v>0</v>
      </c>
      <c r="O116" s="360">
        <v>0</v>
      </c>
      <c r="P116" s="360">
        <v>-2534.1745481474582</v>
      </c>
      <c r="Q116" s="360">
        <v>0</v>
      </c>
      <c r="R116" s="360">
        <v>0</v>
      </c>
      <c r="S116" s="360">
        <v>358.35961542956306</v>
      </c>
      <c r="T116" s="360">
        <v>21.708536069197084</v>
      </c>
      <c r="U116" s="360">
        <v>0.81517693421878323</v>
      </c>
      <c r="V116" s="360">
        <v>1.9747543695367227</v>
      </c>
      <c r="W116" s="360">
        <v>23.840413397257553</v>
      </c>
      <c r="X116" s="360">
        <v>0</v>
      </c>
      <c r="Y116" s="360">
        <v>0</v>
      </c>
      <c r="Z116" s="360">
        <v>0</v>
      </c>
      <c r="AA116" s="360">
        <v>1306.9930616211618</v>
      </c>
      <c r="AC116" s="420">
        <v>97</v>
      </c>
      <c r="AD116" s="420">
        <v>0</v>
      </c>
    </row>
    <row r="117" spans="1:30" x14ac:dyDescent="0.2">
      <c r="A117" s="359">
        <v>98</v>
      </c>
      <c r="B117" s="360">
        <v>0</v>
      </c>
      <c r="C117" s="360">
        <v>0</v>
      </c>
      <c r="D117" s="360">
        <v>0</v>
      </c>
      <c r="E117" s="360">
        <v>-79.441993039078412</v>
      </c>
      <c r="F117" s="360">
        <v>-56.449466508123294</v>
      </c>
      <c r="G117" s="360">
        <v>0</v>
      </c>
      <c r="H117" s="360">
        <v>-1816.6145562785084</v>
      </c>
      <c r="I117" s="360">
        <v>0</v>
      </c>
      <c r="J117" s="360">
        <v>-937.72891975934033</v>
      </c>
      <c r="K117" s="360">
        <v>-1062.5470966735006</v>
      </c>
      <c r="L117" s="360">
        <v>0</v>
      </c>
      <c r="M117" s="360">
        <v>0</v>
      </c>
      <c r="N117" s="360">
        <v>0</v>
      </c>
      <c r="O117" s="360">
        <v>0</v>
      </c>
      <c r="P117" s="360">
        <v>-2534.1745481474582</v>
      </c>
      <c r="Q117" s="360">
        <v>0</v>
      </c>
      <c r="R117" s="360">
        <v>0</v>
      </c>
      <c r="S117" s="360">
        <v>339.70460145560435</v>
      </c>
      <c r="T117" s="360">
        <v>10.73630943254966</v>
      </c>
      <c r="U117" s="360">
        <v>0</v>
      </c>
      <c r="V117" s="360">
        <v>0.95817063253322465</v>
      </c>
      <c r="W117" s="360">
        <v>26.784103302634893</v>
      </c>
      <c r="X117" s="360">
        <v>0</v>
      </c>
      <c r="Y117" s="360">
        <v>0</v>
      </c>
      <c r="Z117" s="360">
        <v>0</v>
      </c>
      <c r="AA117" s="360">
        <v>1306.9930616211618</v>
      </c>
      <c r="AC117" s="420">
        <v>98</v>
      </c>
      <c r="AD117" s="420">
        <v>0</v>
      </c>
    </row>
    <row r="118" spans="1:30" x14ac:dyDescent="0.2">
      <c r="A118" s="359">
        <v>99</v>
      </c>
      <c r="B118" s="360">
        <v>0</v>
      </c>
      <c r="C118" s="360">
        <v>0</v>
      </c>
      <c r="D118" s="360">
        <v>0</v>
      </c>
      <c r="E118" s="360">
        <v>-68.811779256699069</v>
      </c>
      <c r="F118" s="360">
        <v>-45.505408537942671</v>
      </c>
      <c r="G118" s="360">
        <v>0</v>
      </c>
      <c r="H118" s="360">
        <v>-1604.8008346338879</v>
      </c>
      <c r="I118" s="360">
        <v>0</v>
      </c>
      <c r="J118" s="360">
        <v>-873.19159872091791</v>
      </c>
      <c r="K118" s="360">
        <v>-855.69158034570955</v>
      </c>
      <c r="L118" s="360">
        <v>0</v>
      </c>
      <c r="M118" s="360">
        <v>0</v>
      </c>
      <c r="N118" s="360">
        <v>0</v>
      </c>
      <c r="O118" s="360">
        <v>0</v>
      </c>
      <c r="P118" s="360">
        <v>-2534.1745481474582</v>
      </c>
      <c r="Q118" s="360">
        <v>0</v>
      </c>
      <c r="R118" s="360">
        <v>0</v>
      </c>
      <c r="S118" s="360">
        <v>310.18410278191271</v>
      </c>
      <c r="T118" s="360">
        <v>1.1313545251208568</v>
      </c>
      <c r="U118" s="360">
        <v>0</v>
      </c>
      <c r="V118" s="360">
        <v>0.15109288494012857</v>
      </c>
      <c r="W118" s="360">
        <v>28.521064145851902</v>
      </c>
      <c r="X118" s="360">
        <v>0</v>
      </c>
      <c r="Y118" s="360">
        <v>0</v>
      </c>
      <c r="Z118" s="360">
        <v>0</v>
      </c>
      <c r="AA118" s="360">
        <v>1306.9930616211616</v>
      </c>
      <c r="AC118" s="420">
        <v>99</v>
      </c>
      <c r="AD118" s="420">
        <v>0</v>
      </c>
    </row>
    <row r="119" spans="1:30" x14ac:dyDescent="0.2">
      <c r="A119" s="359">
        <v>100</v>
      </c>
      <c r="B119" s="360">
        <v>0</v>
      </c>
      <c r="C119" s="360">
        <v>0</v>
      </c>
      <c r="D119" s="360">
        <v>0</v>
      </c>
      <c r="E119" s="360">
        <v>-49.7004984504443</v>
      </c>
      <c r="F119" s="360">
        <v>-27.419387592327695</v>
      </c>
      <c r="G119" s="360">
        <v>0</v>
      </c>
      <c r="H119" s="360">
        <v>-962.45623837677488</v>
      </c>
      <c r="I119" s="360">
        <v>0</v>
      </c>
      <c r="J119" s="360">
        <v>-552.82931303305918</v>
      </c>
      <c r="K119" s="360">
        <v>-615.87728612761168</v>
      </c>
      <c r="L119" s="360">
        <v>0</v>
      </c>
      <c r="M119" s="360">
        <v>0</v>
      </c>
      <c r="N119" s="360">
        <v>0</v>
      </c>
      <c r="O119" s="360">
        <v>0</v>
      </c>
      <c r="P119" s="360">
        <v>-2534.1745481474582</v>
      </c>
      <c r="Q119" s="360">
        <v>0</v>
      </c>
      <c r="R119" s="360">
        <v>0</v>
      </c>
      <c r="S119" s="360">
        <v>259.99410238120521</v>
      </c>
      <c r="T119" s="360">
        <v>0</v>
      </c>
      <c r="U119" s="360">
        <v>0</v>
      </c>
      <c r="V119" s="360">
        <v>0</v>
      </c>
      <c r="W119" s="360">
        <v>28.608765397036379</v>
      </c>
      <c r="X119" s="360">
        <v>0</v>
      </c>
      <c r="Y119" s="360">
        <v>0</v>
      </c>
      <c r="Z119" s="360">
        <v>0</v>
      </c>
      <c r="AA119" s="360">
        <v>1306.9930616211618</v>
      </c>
      <c r="AC119" s="420">
        <v>100</v>
      </c>
      <c r="AD119" s="420">
        <v>0</v>
      </c>
    </row>
    <row r="121" spans="1:30" x14ac:dyDescent="0.2">
      <c r="A121" s="354" t="s">
        <v>471</v>
      </c>
    </row>
    <row r="122" spans="1:30" x14ac:dyDescent="0.2">
      <c r="A122" s="362" t="s">
        <v>472</v>
      </c>
      <c r="B122" s="362" t="s">
        <v>473</v>
      </c>
      <c r="C122" s="363"/>
      <c r="D122" s="363"/>
      <c r="E122" s="363"/>
      <c r="F122" s="363"/>
    </row>
    <row r="123" spans="1:30" x14ac:dyDescent="0.2">
      <c r="A123" s="364">
        <v>1</v>
      </c>
      <c r="B123" s="364" t="s">
        <v>474</v>
      </c>
    </row>
    <row r="124" spans="1:30" x14ac:dyDescent="0.2">
      <c r="A124" s="364">
        <f>1+A123</f>
        <v>2</v>
      </c>
      <c r="B124" s="364" t="s">
        <v>475</v>
      </c>
    </row>
    <row r="125" spans="1:30" x14ac:dyDescent="0.2">
      <c r="A125" s="364">
        <f>1+A124</f>
        <v>3</v>
      </c>
      <c r="B125" s="364" t="s">
        <v>476</v>
      </c>
    </row>
    <row r="126" spans="1:30" x14ac:dyDescent="0.2">
      <c r="A126" s="364">
        <f>1+A125</f>
        <v>4</v>
      </c>
      <c r="B126" s="364" t="s">
        <v>477</v>
      </c>
    </row>
    <row r="127" spans="1:30" x14ac:dyDescent="0.2">
      <c r="A127" s="364">
        <f>A126+1</f>
        <v>5</v>
      </c>
      <c r="B127" s="364" t="s">
        <v>478</v>
      </c>
    </row>
    <row r="128" spans="1:30" x14ac:dyDescent="0.2">
      <c r="A128" s="364">
        <f t="shared" ref="A128:A148" si="0">A127+1</f>
        <v>6</v>
      </c>
      <c r="B128" s="364" t="s">
        <v>479</v>
      </c>
    </row>
    <row r="129" spans="1:6" x14ac:dyDescent="0.2">
      <c r="A129" s="364">
        <f t="shared" si="0"/>
        <v>7</v>
      </c>
      <c r="B129" s="364" t="s">
        <v>480</v>
      </c>
    </row>
    <row r="130" spans="1:6" x14ac:dyDescent="0.2">
      <c r="A130" s="364">
        <f t="shared" si="0"/>
        <v>8</v>
      </c>
      <c r="B130" s="364" t="s">
        <v>481</v>
      </c>
    </row>
    <row r="131" spans="1:6" x14ac:dyDescent="0.2">
      <c r="A131" s="364">
        <f t="shared" si="0"/>
        <v>9</v>
      </c>
      <c r="B131" s="364" t="s">
        <v>482</v>
      </c>
    </row>
    <row r="132" spans="1:6" x14ac:dyDescent="0.2">
      <c r="A132" s="364">
        <f t="shared" si="0"/>
        <v>10</v>
      </c>
      <c r="B132" s="364" t="s">
        <v>483</v>
      </c>
    </row>
    <row r="133" spans="1:6" x14ac:dyDescent="0.2">
      <c r="A133" s="364">
        <f t="shared" si="0"/>
        <v>11</v>
      </c>
      <c r="B133" s="364" t="s">
        <v>484</v>
      </c>
    </row>
    <row r="134" spans="1:6" x14ac:dyDescent="0.2">
      <c r="A134" s="364">
        <f t="shared" si="0"/>
        <v>12</v>
      </c>
      <c r="B134" s="364" t="s">
        <v>485</v>
      </c>
    </row>
    <row r="135" spans="1:6" x14ac:dyDescent="0.2">
      <c r="A135" s="364">
        <f t="shared" si="0"/>
        <v>13</v>
      </c>
      <c r="B135" s="361" t="s">
        <v>486</v>
      </c>
    </row>
    <row r="136" spans="1:6" x14ac:dyDescent="0.2">
      <c r="A136" s="364">
        <f t="shared" si="0"/>
        <v>14</v>
      </c>
      <c r="B136" s="361" t="s">
        <v>487</v>
      </c>
    </row>
    <row r="137" spans="1:6" x14ac:dyDescent="0.2">
      <c r="A137" s="365">
        <f t="shared" si="0"/>
        <v>15</v>
      </c>
      <c r="B137" s="365" t="s">
        <v>488</v>
      </c>
      <c r="C137" s="365"/>
      <c r="D137" s="365"/>
      <c r="E137" s="365"/>
      <c r="F137" s="365"/>
    </row>
    <row r="138" spans="1:6" x14ac:dyDescent="0.2">
      <c r="A138" s="364">
        <f t="shared" si="0"/>
        <v>16</v>
      </c>
      <c r="B138" s="361" t="s">
        <v>489</v>
      </c>
    </row>
    <row r="139" spans="1:6" x14ac:dyDescent="0.2">
      <c r="A139" s="364">
        <f t="shared" si="0"/>
        <v>17</v>
      </c>
      <c r="B139" s="361" t="s">
        <v>490</v>
      </c>
    </row>
    <row r="140" spans="1:6" x14ac:dyDescent="0.2">
      <c r="A140" s="364">
        <f t="shared" si="0"/>
        <v>18</v>
      </c>
      <c r="B140" s="361" t="s">
        <v>491</v>
      </c>
    </row>
    <row r="141" spans="1:6" x14ac:dyDescent="0.2">
      <c r="A141" s="364">
        <f t="shared" si="0"/>
        <v>19</v>
      </c>
      <c r="B141" s="364" t="s">
        <v>492</v>
      </c>
    </row>
    <row r="142" spans="1:6" x14ac:dyDescent="0.2">
      <c r="A142" s="364">
        <f t="shared" si="0"/>
        <v>20</v>
      </c>
      <c r="B142" s="361" t="s">
        <v>493</v>
      </c>
    </row>
    <row r="143" spans="1:6" x14ac:dyDescent="0.2">
      <c r="A143" s="364">
        <f t="shared" si="0"/>
        <v>21</v>
      </c>
      <c r="B143" s="361" t="s">
        <v>494</v>
      </c>
    </row>
    <row r="144" spans="1:6" x14ac:dyDescent="0.2">
      <c r="A144" s="364">
        <f t="shared" si="0"/>
        <v>22</v>
      </c>
      <c r="B144" s="364" t="s">
        <v>495</v>
      </c>
    </row>
    <row r="145" spans="1:6" x14ac:dyDescent="0.2">
      <c r="A145" s="364">
        <f t="shared" si="0"/>
        <v>23</v>
      </c>
      <c r="B145" s="364" t="s">
        <v>496</v>
      </c>
    </row>
    <row r="146" spans="1:6" x14ac:dyDescent="0.2">
      <c r="A146" s="364">
        <f t="shared" si="0"/>
        <v>24</v>
      </c>
      <c r="B146" s="364" t="s">
        <v>497</v>
      </c>
    </row>
    <row r="147" spans="1:6" x14ac:dyDescent="0.2">
      <c r="A147" s="364">
        <f t="shared" si="0"/>
        <v>25</v>
      </c>
      <c r="B147" s="364" t="s">
        <v>498</v>
      </c>
    </row>
    <row r="148" spans="1:6" x14ac:dyDescent="0.2">
      <c r="A148" s="365">
        <f t="shared" si="0"/>
        <v>26</v>
      </c>
      <c r="B148" s="365" t="s">
        <v>499</v>
      </c>
      <c r="C148" s="365"/>
      <c r="D148" s="365"/>
      <c r="E148" s="365"/>
      <c r="F148" s="365"/>
    </row>
  </sheetData>
  <mergeCells count="1">
    <mergeCell ref="A17:H1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3"/>
  <sheetViews>
    <sheetView workbookViewId="0">
      <selection sqref="A1:D1"/>
    </sheetView>
  </sheetViews>
  <sheetFormatPr defaultRowHeight="12.75" x14ac:dyDescent="0.2"/>
  <cols>
    <col min="1" max="1" width="10" style="364" customWidth="1"/>
    <col min="2" max="4" width="16" style="364" customWidth="1"/>
    <col min="5" max="6" width="9.140625" style="364"/>
    <col min="7" max="7" width="5.28515625" style="364" customWidth="1"/>
    <col min="8" max="16384" width="9.140625" style="364"/>
  </cols>
  <sheetData>
    <row r="1" spans="1:22" s="366" customFormat="1" x14ac:dyDescent="0.2">
      <c r="A1" s="707" t="s">
        <v>500</v>
      </c>
      <c r="B1" s="707"/>
      <c r="C1" s="707"/>
      <c r="D1" s="707"/>
    </row>
    <row r="2" spans="1:22" s="366" customFormat="1" x14ac:dyDescent="0.2">
      <c r="A2" s="367" t="s">
        <v>443</v>
      </c>
      <c r="B2" s="367" t="s">
        <v>501</v>
      </c>
      <c r="C2" s="367" t="s">
        <v>502</v>
      </c>
      <c r="D2" s="367" t="s">
        <v>503</v>
      </c>
    </row>
    <row r="3" spans="1:22" x14ac:dyDescent="0.2">
      <c r="A3" s="368">
        <v>0</v>
      </c>
      <c r="B3" s="369">
        <v>-4537.8525925603371</v>
      </c>
      <c r="C3" s="369">
        <v>-4549.9080278206857</v>
      </c>
      <c r="D3" s="369">
        <v>-4525.0086256854756</v>
      </c>
      <c r="E3" s="369"/>
      <c r="G3" s="370">
        <v>0</v>
      </c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x14ac:dyDescent="0.2">
      <c r="A4" s="368">
        <v>1</v>
      </c>
      <c r="B4" s="369">
        <v>-3882.4878540350046</v>
      </c>
      <c r="C4" s="369">
        <v>-3883.6062792912699</v>
      </c>
      <c r="D4" s="369">
        <v>-3881.3178471872243</v>
      </c>
      <c r="E4" s="369"/>
      <c r="G4" s="370">
        <v>0</v>
      </c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</row>
    <row r="5" spans="1:22" x14ac:dyDescent="0.2">
      <c r="A5" s="368">
        <v>2</v>
      </c>
      <c r="B5" s="369">
        <v>-4304.7336001942422</v>
      </c>
      <c r="C5" s="369">
        <v>-4294.7586767654229</v>
      </c>
      <c r="D5" s="369">
        <v>-4314.9735021643783</v>
      </c>
      <c r="E5" s="369"/>
      <c r="G5" s="370">
        <v>0</v>
      </c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</row>
    <row r="6" spans="1:22" x14ac:dyDescent="0.2">
      <c r="A6" s="368">
        <v>3</v>
      </c>
      <c r="B6" s="369">
        <v>-2920.4292467834894</v>
      </c>
      <c r="C6" s="369">
        <v>-2906.4468930620196</v>
      </c>
      <c r="D6" s="369">
        <v>-2935.3486545216847</v>
      </c>
      <c r="E6" s="369"/>
      <c r="G6" s="370">
        <v>0</v>
      </c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</row>
    <row r="7" spans="1:22" x14ac:dyDescent="0.2">
      <c r="A7" s="368">
        <v>4</v>
      </c>
      <c r="B7" s="369">
        <v>-3377.0115860976398</v>
      </c>
      <c r="C7" s="369">
        <v>-3369.0162049063911</v>
      </c>
      <c r="D7" s="369">
        <v>-3385.4596283389114</v>
      </c>
      <c r="E7" s="369"/>
      <c r="G7" s="370">
        <v>0</v>
      </c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</row>
    <row r="8" spans="1:22" x14ac:dyDescent="0.2">
      <c r="A8" s="368">
        <v>5</v>
      </c>
      <c r="B8" s="369">
        <v>-3765.8982856967523</v>
      </c>
      <c r="C8" s="369">
        <v>-3765.4972329010861</v>
      </c>
      <c r="D8" s="369">
        <v>-3766.3206868505395</v>
      </c>
      <c r="E8" s="369"/>
      <c r="G8" s="370">
        <v>0</v>
      </c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</row>
    <row r="9" spans="1:22" x14ac:dyDescent="0.2">
      <c r="A9" s="368">
        <v>6</v>
      </c>
      <c r="B9" s="369">
        <v>-4171.0633072240589</v>
      </c>
      <c r="C9" s="369">
        <v>-4175.9533726290756</v>
      </c>
      <c r="D9" s="369">
        <v>-4165.883726681458</v>
      </c>
      <c r="E9" s="369"/>
      <c r="G9" s="370">
        <v>0</v>
      </c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</row>
    <row r="10" spans="1:22" x14ac:dyDescent="0.2">
      <c r="A10" s="368">
        <v>7</v>
      </c>
      <c r="B10" s="369">
        <v>-4479.8026369958525</v>
      </c>
      <c r="C10" s="369">
        <v>-4491.2164546731556</v>
      </c>
      <c r="D10" s="369">
        <v>-4467.7048096893714</v>
      </c>
      <c r="E10" s="369"/>
      <c r="G10" s="370">
        <v>0</v>
      </c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</row>
    <row r="11" spans="1:22" x14ac:dyDescent="0.2">
      <c r="A11" s="368">
        <v>8</v>
      </c>
      <c r="B11" s="369">
        <v>-4581.5194397714658</v>
      </c>
      <c r="C11" s="369">
        <v>-4596.6955278021533</v>
      </c>
      <c r="D11" s="369">
        <v>-4565.4720333674841</v>
      </c>
      <c r="E11" s="369"/>
      <c r="G11" s="370">
        <v>0</v>
      </c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</row>
    <row r="12" spans="1:22" x14ac:dyDescent="0.2">
      <c r="A12" s="368">
        <v>9</v>
      </c>
      <c r="B12" s="369">
        <v>-4518.8479845715965</v>
      </c>
      <c r="C12" s="369">
        <v>-4537.0111838264593</v>
      </c>
      <c r="D12" s="369">
        <v>-4499.6902439864516</v>
      </c>
      <c r="E12" s="369"/>
      <c r="G12" s="370">
        <v>0</v>
      </c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</row>
    <row r="13" spans="1:22" x14ac:dyDescent="0.2">
      <c r="A13" s="368">
        <v>10</v>
      </c>
      <c r="B13" s="369">
        <v>-4374.0533186989051</v>
      </c>
      <c r="C13" s="369">
        <v>-4404.1565361994226</v>
      </c>
      <c r="D13" s="369">
        <v>-4342.5072692114609</v>
      </c>
      <c r="E13" s="369"/>
      <c r="G13" s="370">
        <v>0</v>
      </c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</row>
    <row r="14" spans="1:22" x14ac:dyDescent="0.2">
      <c r="A14" s="368">
        <v>11</v>
      </c>
      <c r="B14" s="369">
        <v>-4266.3925331703213</v>
      </c>
      <c r="C14" s="369">
        <v>-4294.3371808998991</v>
      </c>
      <c r="D14" s="369">
        <v>-4236.4649124873758</v>
      </c>
      <c r="E14" s="369"/>
      <c r="G14" s="370">
        <v>0</v>
      </c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</row>
    <row r="15" spans="1:22" x14ac:dyDescent="0.2">
      <c r="A15" s="368">
        <v>12</v>
      </c>
      <c r="B15" s="369">
        <v>-4222.0702886136105</v>
      </c>
      <c r="C15" s="369">
        <v>-4238.6998495134376</v>
      </c>
      <c r="D15" s="369">
        <v>-4204.5571930998995</v>
      </c>
      <c r="E15" s="369"/>
      <c r="G15" s="370">
        <v>0</v>
      </c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</row>
    <row r="16" spans="1:22" x14ac:dyDescent="0.2">
      <c r="A16" s="368">
        <v>13</v>
      </c>
      <c r="B16" s="369">
        <v>-4231.2323148522437</v>
      </c>
      <c r="C16" s="369">
        <v>-4237.3632584714678</v>
      </c>
      <c r="D16" s="369">
        <v>-4224.8687966281213</v>
      </c>
      <c r="E16" s="369"/>
      <c r="G16" s="370">
        <v>0</v>
      </c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</row>
    <row r="17" spans="1:22" x14ac:dyDescent="0.2">
      <c r="A17" s="368">
        <v>14</v>
      </c>
      <c r="B17" s="369">
        <v>-4289.3765453971455</v>
      </c>
      <c r="C17" s="369">
        <v>-4283.4143242389655</v>
      </c>
      <c r="D17" s="369">
        <v>-4295.6777918514945</v>
      </c>
      <c r="E17" s="369"/>
      <c r="G17" s="370">
        <v>0</v>
      </c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</row>
    <row r="18" spans="1:22" x14ac:dyDescent="0.2">
      <c r="A18" s="368">
        <v>15</v>
      </c>
      <c r="B18" s="369">
        <v>-4371.9340310054895</v>
      </c>
      <c r="C18" s="369">
        <v>-4355.9936380793797</v>
      </c>
      <c r="D18" s="369">
        <v>-4388.7897529322063</v>
      </c>
      <c r="E18" s="369"/>
      <c r="G18" s="370">
        <v>0</v>
      </c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</row>
    <row r="19" spans="1:22" x14ac:dyDescent="0.2">
      <c r="A19" s="368">
        <v>16</v>
      </c>
      <c r="B19" s="369">
        <v>-4377.8816066613317</v>
      </c>
      <c r="C19" s="369">
        <v>-4338.7460381719802</v>
      </c>
      <c r="D19" s="369">
        <v>-4419.6620574507542</v>
      </c>
      <c r="E19" s="369"/>
      <c r="G19" s="370">
        <v>0</v>
      </c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</row>
    <row r="20" spans="1:22" x14ac:dyDescent="0.2">
      <c r="A20" s="368">
        <v>17</v>
      </c>
      <c r="B20" s="369">
        <v>-4281.584159676795</v>
      </c>
      <c r="C20" s="369">
        <v>-4209.18491521332</v>
      </c>
      <c r="D20" s="369">
        <v>-4357.4285541943846</v>
      </c>
      <c r="E20" s="369"/>
      <c r="G20" s="370">
        <v>0</v>
      </c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</row>
    <row r="21" spans="1:22" x14ac:dyDescent="0.2">
      <c r="A21" s="368">
        <v>18</v>
      </c>
      <c r="B21" s="369">
        <v>-4022.163751127393</v>
      </c>
      <c r="C21" s="369">
        <v>-3878.5314020103824</v>
      </c>
      <c r="D21" s="369">
        <v>-4170.8883094730463</v>
      </c>
      <c r="E21" s="369"/>
      <c r="G21" s="370">
        <v>0</v>
      </c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</row>
    <row r="22" spans="1:22" x14ac:dyDescent="0.2">
      <c r="A22" s="368">
        <v>19</v>
      </c>
      <c r="B22" s="369">
        <v>-3487.1708520353823</v>
      </c>
      <c r="C22" s="369">
        <v>-3219.5213470582503</v>
      </c>
      <c r="D22" s="369">
        <v>-3768.9047714927565</v>
      </c>
      <c r="E22" s="369"/>
      <c r="G22" s="370">
        <v>0</v>
      </c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</row>
    <row r="23" spans="1:22" x14ac:dyDescent="0.2">
      <c r="A23" s="368">
        <v>20</v>
      </c>
      <c r="B23" s="369">
        <v>-2821.5283340313058</v>
      </c>
      <c r="C23" s="369">
        <v>-2392.6154685248489</v>
      </c>
      <c r="D23" s="369">
        <v>-3269.124881295706</v>
      </c>
      <c r="E23" s="369"/>
      <c r="G23" s="370">
        <v>0</v>
      </c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</row>
    <row r="24" spans="1:22" x14ac:dyDescent="0.2">
      <c r="A24" s="368">
        <v>21</v>
      </c>
      <c r="B24" s="369">
        <v>-2183.3937575441337</v>
      </c>
      <c r="C24" s="369">
        <v>-1618.7572530497271</v>
      </c>
      <c r="D24" s="369">
        <v>-2769.1145340241392</v>
      </c>
      <c r="E24" s="369"/>
      <c r="G24" s="370">
        <v>0</v>
      </c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</row>
    <row r="25" spans="1:22" x14ac:dyDescent="0.2">
      <c r="A25" s="368">
        <v>22</v>
      </c>
      <c r="B25" s="369">
        <v>-1582.6183356057452</v>
      </c>
      <c r="C25" s="369">
        <v>-947.00157863455229</v>
      </c>
      <c r="D25" s="369">
        <v>-2249.3640840234139</v>
      </c>
      <c r="E25" s="369"/>
      <c r="G25" s="370">
        <v>0</v>
      </c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</row>
    <row r="26" spans="1:22" x14ac:dyDescent="0.2">
      <c r="A26" s="368">
        <v>23</v>
      </c>
      <c r="B26" s="369">
        <v>-970.34736706019896</v>
      </c>
      <c r="C26" s="369">
        <v>-316.82752979795396</v>
      </c>
      <c r="D26" s="369">
        <v>-1645.4969429250591</v>
      </c>
      <c r="E26" s="369"/>
      <c r="G26" s="370">
        <v>0</v>
      </c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</row>
    <row r="27" spans="1:22" x14ac:dyDescent="0.2">
      <c r="A27" s="368">
        <v>24</v>
      </c>
      <c r="B27" s="369">
        <v>-245.34971065357382</v>
      </c>
      <c r="C27" s="369">
        <v>375.749266250343</v>
      </c>
      <c r="D27" s="369">
        <v>-889.47725161758603</v>
      </c>
      <c r="E27" s="369"/>
      <c r="G27" s="370">
        <v>0</v>
      </c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</row>
    <row r="28" spans="1:22" x14ac:dyDescent="0.2">
      <c r="A28" s="368">
        <v>25</v>
      </c>
      <c r="B28" s="369">
        <v>518.686616023032</v>
      </c>
      <c r="C28" s="369">
        <v>1119.6536106177687</v>
      </c>
      <c r="D28" s="369">
        <v>-100.06382173631732</v>
      </c>
      <c r="E28" s="369"/>
      <c r="G28" s="370">
        <v>0</v>
      </c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</row>
    <row r="29" spans="1:22" x14ac:dyDescent="0.2">
      <c r="A29" s="368">
        <v>26</v>
      </c>
      <c r="B29" s="369">
        <v>1187.400037388001</v>
      </c>
      <c r="C29" s="369">
        <v>1808.964429016512</v>
      </c>
      <c r="D29" s="369">
        <v>540.08787749936471</v>
      </c>
      <c r="E29" s="369"/>
      <c r="G29" s="370">
        <v>0</v>
      </c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</row>
    <row r="30" spans="1:22" x14ac:dyDescent="0.2">
      <c r="A30" s="368">
        <v>27</v>
      </c>
      <c r="B30" s="369">
        <v>1699.1314691790169</v>
      </c>
      <c r="C30" s="369">
        <v>2408.3768837212856</v>
      </c>
      <c r="D30" s="369">
        <v>958.36994017976258</v>
      </c>
      <c r="E30" s="369"/>
      <c r="G30" s="370">
        <v>0</v>
      </c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</row>
    <row r="31" spans="1:22" x14ac:dyDescent="0.2">
      <c r="A31" s="368">
        <v>28</v>
      </c>
      <c r="B31" s="369">
        <v>2088.2335277961602</v>
      </c>
      <c r="C31" s="369">
        <v>2952.5475846350173</v>
      </c>
      <c r="D31" s="369">
        <v>1187.016446341489</v>
      </c>
      <c r="E31" s="369"/>
      <c r="G31" s="370">
        <v>0</v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</row>
    <row r="32" spans="1:22" x14ac:dyDescent="0.2">
      <c r="A32" s="368">
        <v>29</v>
      </c>
      <c r="B32" s="369">
        <v>2393.6268057591001</v>
      </c>
      <c r="C32" s="369">
        <v>3440.4560391706882</v>
      </c>
      <c r="D32" s="369">
        <v>1291.8494398011244</v>
      </c>
      <c r="E32" s="369"/>
      <c r="G32" s="370">
        <v>0</v>
      </c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</row>
    <row r="33" spans="1:22" x14ac:dyDescent="0.2">
      <c r="A33" s="368">
        <v>30</v>
      </c>
      <c r="B33" s="369">
        <v>2637.183731585339</v>
      </c>
      <c r="C33" s="369">
        <v>3873.173039997766</v>
      </c>
      <c r="D33" s="369">
        <v>1321.628514944819</v>
      </c>
      <c r="E33" s="369"/>
      <c r="G33" s="370">
        <v>0</v>
      </c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</row>
    <row r="34" spans="1:22" x14ac:dyDescent="0.2">
      <c r="A34" s="368">
        <v>31</v>
      </c>
      <c r="B34" s="369">
        <v>2806.4874041115031</v>
      </c>
      <c r="C34" s="369">
        <v>4217.2235647768275</v>
      </c>
      <c r="D34" s="369">
        <v>1329.1999819394478</v>
      </c>
      <c r="E34" s="369"/>
      <c r="G34" s="370">
        <v>0</v>
      </c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</row>
    <row r="35" spans="1:22" x14ac:dyDescent="0.2">
      <c r="A35" s="368">
        <v>32</v>
      </c>
      <c r="B35" s="369">
        <v>2981.0993229180672</v>
      </c>
      <c r="C35" s="369">
        <v>4503.3606263990296</v>
      </c>
      <c r="D35" s="369">
        <v>1355.3014769784324</v>
      </c>
      <c r="E35" s="369"/>
      <c r="G35" s="370">
        <v>0</v>
      </c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</row>
    <row r="36" spans="1:22" x14ac:dyDescent="0.2">
      <c r="A36" s="368">
        <v>33</v>
      </c>
      <c r="B36" s="369">
        <v>3153.1921231239721</v>
      </c>
      <c r="C36" s="369">
        <v>4783.11658542429</v>
      </c>
      <c r="D36" s="369">
        <v>1448.3130890769576</v>
      </c>
      <c r="E36" s="369"/>
      <c r="G36" s="370">
        <v>0</v>
      </c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</row>
    <row r="37" spans="1:22" x14ac:dyDescent="0.2">
      <c r="A37" s="368">
        <v>34</v>
      </c>
      <c r="B37" s="369">
        <v>3406.6724352702017</v>
      </c>
      <c r="C37" s="369">
        <v>5076.468927608159</v>
      </c>
      <c r="D37" s="369">
        <v>1649.5793226591338</v>
      </c>
      <c r="E37" s="369"/>
      <c r="G37" s="370">
        <v>0</v>
      </c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</row>
    <row r="38" spans="1:22" x14ac:dyDescent="0.2">
      <c r="A38" s="368">
        <v>35</v>
      </c>
      <c r="B38" s="369">
        <v>3661.8858712693909</v>
      </c>
      <c r="C38" s="369">
        <v>5325.8689522933164</v>
      </c>
      <c r="D38" s="369">
        <v>1890.3325413752623</v>
      </c>
      <c r="E38" s="369"/>
      <c r="G38" s="370">
        <v>0</v>
      </c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</row>
    <row r="39" spans="1:22" x14ac:dyDescent="0.2">
      <c r="A39" s="368">
        <v>36</v>
      </c>
      <c r="B39" s="369">
        <v>3874.0071013106353</v>
      </c>
      <c r="C39" s="369">
        <v>5503.2377847226417</v>
      </c>
      <c r="D39" s="369">
        <v>2138.8826310436648</v>
      </c>
      <c r="E39" s="369"/>
      <c r="G39" s="370">
        <v>0</v>
      </c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</row>
    <row r="40" spans="1:22" x14ac:dyDescent="0.2">
      <c r="A40" s="368">
        <v>37</v>
      </c>
      <c r="B40" s="369">
        <v>4032.3157498974556</v>
      </c>
      <c r="C40" s="369">
        <v>5595.615299230737</v>
      </c>
      <c r="D40" s="369">
        <v>2400.1461918348696</v>
      </c>
      <c r="E40" s="369"/>
      <c r="G40" s="370">
        <v>0</v>
      </c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</row>
    <row r="41" spans="1:22" x14ac:dyDescent="0.2">
      <c r="A41" s="368">
        <v>38</v>
      </c>
      <c r="B41" s="369">
        <v>4190.4732443802432</v>
      </c>
      <c r="C41" s="369">
        <v>5628.7887972211793</v>
      </c>
      <c r="D41" s="369">
        <v>2674.8204344225355</v>
      </c>
      <c r="E41" s="369"/>
      <c r="G41" s="370">
        <v>0</v>
      </c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</row>
    <row r="42" spans="1:22" x14ac:dyDescent="0.2">
      <c r="A42" s="368">
        <v>39</v>
      </c>
      <c r="B42" s="369">
        <v>4335.4028314682846</v>
      </c>
      <c r="C42" s="369">
        <v>5650.3435510376476</v>
      </c>
      <c r="D42" s="369">
        <v>2976.6234271971143</v>
      </c>
      <c r="E42" s="369"/>
      <c r="G42" s="370">
        <v>0</v>
      </c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</row>
    <row r="43" spans="1:22" x14ac:dyDescent="0.2">
      <c r="A43" s="368">
        <v>40</v>
      </c>
      <c r="B43" s="369">
        <v>4463.8925780939862</v>
      </c>
      <c r="C43" s="369">
        <v>5628.4846711556384</v>
      </c>
      <c r="D43" s="369">
        <v>3262.6104411064834</v>
      </c>
      <c r="E43" s="369"/>
      <c r="G43" s="370">
        <v>0</v>
      </c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</row>
    <row r="44" spans="1:22" x14ac:dyDescent="0.2">
      <c r="A44" s="368">
        <v>41</v>
      </c>
      <c r="B44" s="369">
        <v>4556.7036685743278</v>
      </c>
      <c r="C44" s="369">
        <v>5591.0763297528902</v>
      </c>
      <c r="D44" s="369">
        <v>3488.3697673850147</v>
      </c>
      <c r="E44" s="369"/>
      <c r="G44" s="370">
        <v>0</v>
      </c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</row>
    <row r="45" spans="1:22" x14ac:dyDescent="0.2">
      <c r="A45" s="368">
        <v>42</v>
      </c>
      <c r="B45" s="369">
        <v>4576.4685516977597</v>
      </c>
      <c r="C45" s="369">
        <v>5522.3526708757872</v>
      </c>
      <c r="D45" s="369">
        <v>3600.3846598779619</v>
      </c>
      <c r="E45" s="369"/>
      <c r="G45" s="370">
        <v>0</v>
      </c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</row>
    <row r="46" spans="1:22" x14ac:dyDescent="0.2">
      <c r="A46" s="368">
        <v>43</v>
      </c>
      <c r="B46" s="369">
        <v>4524.26049004164</v>
      </c>
      <c r="C46" s="369">
        <v>5398.4990157455204</v>
      </c>
      <c r="D46" s="369">
        <v>3626.9543372735743</v>
      </c>
      <c r="E46" s="369"/>
      <c r="G46" s="370">
        <v>0</v>
      </c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</row>
    <row r="47" spans="1:22" x14ac:dyDescent="0.2">
      <c r="A47" s="368">
        <v>44</v>
      </c>
      <c r="B47" s="369">
        <v>4424.5602233408463</v>
      </c>
      <c r="C47" s="369">
        <v>5230.6542198428879</v>
      </c>
      <c r="D47" s="369">
        <v>3607.7919874757372</v>
      </c>
      <c r="E47" s="369"/>
      <c r="G47" s="370">
        <v>0</v>
      </c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</row>
    <row r="48" spans="1:22" x14ac:dyDescent="0.2">
      <c r="A48" s="368">
        <v>45</v>
      </c>
      <c r="B48" s="369">
        <v>4280.5394121014415</v>
      </c>
      <c r="C48" s="369">
        <v>5016.846539680605</v>
      </c>
      <c r="D48" s="369">
        <v>3531.3665300651901</v>
      </c>
      <c r="E48" s="369"/>
      <c r="G48" s="370">
        <v>0</v>
      </c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</row>
    <row r="49" spans="1:22" x14ac:dyDescent="0.2">
      <c r="A49" s="368">
        <v>46</v>
      </c>
      <c r="B49" s="369">
        <v>4116.3470024256067</v>
      </c>
      <c r="C49" s="369">
        <v>4831.3761239618916</v>
      </c>
      <c r="D49" s="369">
        <v>3402.7505258524661</v>
      </c>
      <c r="E49" s="369"/>
      <c r="G49" s="370">
        <v>0</v>
      </c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</row>
    <row r="50" spans="1:22" x14ac:dyDescent="0.2">
      <c r="A50" s="368">
        <v>47</v>
      </c>
      <c r="B50" s="369">
        <v>3982.9444299669349</v>
      </c>
      <c r="C50" s="369">
        <v>4713.3303386236912</v>
      </c>
      <c r="D50" s="369">
        <v>3254.7646491896166</v>
      </c>
      <c r="E50" s="369"/>
      <c r="G50" s="370">
        <v>0</v>
      </c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</row>
    <row r="51" spans="1:22" x14ac:dyDescent="0.2">
      <c r="A51" s="368">
        <v>48</v>
      </c>
      <c r="B51" s="369">
        <v>3886.9467537130831</v>
      </c>
      <c r="C51" s="369">
        <v>4626.0162140289467</v>
      </c>
      <c r="D51" s="369">
        <v>3147.6648449674103</v>
      </c>
      <c r="E51" s="369"/>
      <c r="G51" s="370">
        <v>0</v>
      </c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</row>
    <row r="52" spans="1:22" x14ac:dyDescent="0.2">
      <c r="A52" s="368">
        <v>49</v>
      </c>
      <c r="B52" s="369">
        <v>3832.8718440995076</v>
      </c>
      <c r="C52" s="369">
        <v>4576.9886593624597</v>
      </c>
      <c r="D52" s="369">
        <v>3087.6891003004876</v>
      </c>
      <c r="E52" s="369"/>
      <c r="G52" s="370">
        <v>0</v>
      </c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</row>
    <row r="53" spans="1:22" x14ac:dyDescent="0.2">
      <c r="A53" s="368">
        <v>50</v>
      </c>
      <c r="B53" s="369">
        <v>3730.4637141534222</v>
      </c>
      <c r="C53" s="369">
        <v>4456.4017144053141</v>
      </c>
      <c r="D53" s="369">
        <v>3010.5313025689607</v>
      </c>
      <c r="E53" s="369"/>
      <c r="G53" s="370">
        <v>0</v>
      </c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</row>
    <row r="54" spans="1:22" x14ac:dyDescent="0.2">
      <c r="A54" s="368">
        <v>51</v>
      </c>
      <c r="B54" s="369">
        <v>3509.6502295547189</v>
      </c>
      <c r="C54" s="369">
        <v>4194.5321176851749</v>
      </c>
      <c r="D54" s="369">
        <v>2839.0212251138109</v>
      </c>
      <c r="E54" s="369"/>
      <c r="G54" s="370">
        <v>0</v>
      </c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</row>
    <row r="55" spans="1:22" x14ac:dyDescent="0.2">
      <c r="A55" s="368">
        <v>52</v>
      </c>
      <c r="B55" s="369">
        <v>3281.3023470656062</v>
      </c>
      <c r="C55" s="369">
        <v>3908.3441379383794</v>
      </c>
      <c r="D55" s="369">
        <v>2664.0252223180678</v>
      </c>
      <c r="E55" s="369"/>
      <c r="G55" s="370">
        <v>0</v>
      </c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</row>
    <row r="56" spans="1:22" x14ac:dyDescent="0.2">
      <c r="A56" s="368">
        <v>53</v>
      </c>
      <c r="B56" s="369">
        <v>3025.2141445565294</v>
      </c>
      <c r="C56" s="369">
        <v>3626.6600168219611</v>
      </c>
      <c r="D56" s="369">
        <v>2432.6063747900816</v>
      </c>
      <c r="E56" s="369"/>
      <c r="G56" s="370">
        <v>0</v>
      </c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</row>
    <row r="57" spans="1:22" x14ac:dyDescent="0.2">
      <c r="A57" s="368">
        <v>54</v>
      </c>
      <c r="B57" s="369">
        <v>2752.4432689462683</v>
      </c>
      <c r="C57" s="369">
        <v>3362.1630461223785</v>
      </c>
      <c r="D57" s="369">
        <v>2164.680116202253</v>
      </c>
      <c r="E57" s="369"/>
      <c r="G57" s="370">
        <v>0</v>
      </c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</row>
    <row r="58" spans="1:22" x14ac:dyDescent="0.2">
      <c r="A58" s="368">
        <v>55</v>
      </c>
      <c r="B58" s="369">
        <v>2527.7145691152973</v>
      </c>
      <c r="C58" s="369">
        <v>3133.6673824528471</v>
      </c>
      <c r="D58" s="369">
        <v>1947.2930926086142</v>
      </c>
      <c r="E58" s="369"/>
      <c r="G58" s="370">
        <v>0</v>
      </c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</row>
    <row r="59" spans="1:22" x14ac:dyDescent="0.2">
      <c r="A59" s="368">
        <v>56</v>
      </c>
      <c r="B59" s="369">
        <v>2341.2785461654407</v>
      </c>
      <c r="C59" s="369">
        <v>2955.4128982324719</v>
      </c>
      <c r="D59" s="369">
        <v>1772.6306710111494</v>
      </c>
      <c r="E59" s="369"/>
      <c r="G59" s="370">
        <v>0</v>
      </c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69"/>
      <c r="U59" s="369"/>
      <c r="V59" s="369"/>
    </row>
    <row r="60" spans="1:22" x14ac:dyDescent="0.2">
      <c r="A60" s="368">
        <v>57</v>
      </c>
      <c r="B60" s="369">
        <v>2045.9039306391765</v>
      </c>
      <c r="C60" s="369">
        <v>2766.3918012041036</v>
      </c>
      <c r="D60" s="369">
        <v>1381.6909772798631</v>
      </c>
      <c r="E60" s="369"/>
      <c r="G60" s="370">
        <v>0</v>
      </c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69"/>
    </row>
    <row r="61" spans="1:22" x14ac:dyDescent="0.2">
      <c r="A61" s="368">
        <v>58</v>
      </c>
      <c r="B61" s="369">
        <v>1452.4646880653768</v>
      </c>
      <c r="C61" s="369">
        <v>2500.8269578012359</v>
      </c>
      <c r="D61" s="369">
        <v>486.09708557457407</v>
      </c>
      <c r="E61" s="369"/>
      <c r="G61" s="370">
        <v>0</v>
      </c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</row>
    <row r="62" spans="1:22" x14ac:dyDescent="0.2">
      <c r="A62" s="368">
        <v>59</v>
      </c>
      <c r="B62" s="369">
        <v>404.04385032752356</v>
      </c>
      <c r="C62" s="369">
        <v>1893.1462407617105</v>
      </c>
      <c r="D62" s="369">
        <v>-958.00682432851795</v>
      </c>
      <c r="E62" s="369"/>
      <c r="G62" s="370">
        <v>0</v>
      </c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</row>
    <row r="63" spans="1:22" x14ac:dyDescent="0.2">
      <c r="A63" s="368">
        <v>60</v>
      </c>
      <c r="B63" s="369">
        <v>-1029.0264032677917</v>
      </c>
      <c r="C63" s="369">
        <v>697.62361869563586</v>
      </c>
      <c r="D63" s="369">
        <v>-2575.0167379678896</v>
      </c>
      <c r="E63" s="369"/>
      <c r="G63" s="370">
        <v>0</v>
      </c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</row>
    <row r="64" spans="1:22" x14ac:dyDescent="0.2">
      <c r="A64" s="368">
        <v>61</v>
      </c>
      <c r="B64" s="369">
        <v>-2581.2670457867334</v>
      </c>
      <c r="C64" s="369">
        <v>-1095.4678185795917</v>
      </c>
      <c r="D64" s="369">
        <v>-3883.1827052561166</v>
      </c>
      <c r="E64" s="369"/>
      <c r="G64" s="370">
        <v>0</v>
      </c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</row>
    <row r="65" spans="1:22" x14ac:dyDescent="0.2">
      <c r="A65" s="368">
        <v>62</v>
      </c>
      <c r="B65" s="369">
        <v>-4042.3288521843488</v>
      </c>
      <c r="C65" s="369">
        <v>-3189.6283160607072</v>
      </c>
      <c r="D65" s="369">
        <v>-4777.9623380867224</v>
      </c>
      <c r="E65" s="369"/>
      <c r="G65" s="370">
        <v>0</v>
      </c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</row>
    <row r="66" spans="1:22" x14ac:dyDescent="0.2">
      <c r="A66" s="368">
        <v>63</v>
      </c>
      <c r="B66" s="369">
        <v>-5118.1916879770233</v>
      </c>
      <c r="C66" s="369">
        <v>-4881.6083927672707</v>
      </c>
      <c r="D66" s="369">
        <v>-5318.2180919415605</v>
      </c>
      <c r="E66" s="369"/>
      <c r="G66" s="370">
        <v>0</v>
      </c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</row>
    <row r="67" spans="1:22" x14ac:dyDescent="0.2">
      <c r="A67" s="368">
        <v>64</v>
      </c>
      <c r="B67" s="369">
        <v>-5734.9357205068027</v>
      </c>
      <c r="C67" s="369">
        <v>-5860.6751464532535</v>
      </c>
      <c r="D67" s="369">
        <v>-5630.1322757365151</v>
      </c>
      <c r="E67" s="369"/>
      <c r="G67" s="370">
        <v>0</v>
      </c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</row>
    <row r="68" spans="1:22" x14ac:dyDescent="0.2">
      <c r="A68" s="368">
        <v>65</v>
      </c>
      <c r="B68" s="369">
        <v>-6149.4255101041863</v>
      </c>
      <c r="C68" s="369">
        <v>-6483.5093129441047</v>
      </c>
      <c r="D68" s="369">
        <v>-5881.0512198762262</v>
      </c>
      <c r="E68" s="369"/>
      <c r="G68" s="370">
        <v>0</v>
      </c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</row>
    <row r="69" spans="1:22" x14ac:dyDescent="0.2">
      <c r="A69" s="368">
        <v>66</v>
      </c>
      <c r="B69" s="369">
        <v>-6438.05964413112</v>
      </c>
      <c r="C69" s="369">
        <v>-6907.919451312885</v>
      </c>
      <c r="D69" s="369">
        <v>-6071.8006180250286</v>
      </c>
      <c r="E69" s="369"/>
      <c r="G69" s="370">
        <v>0</v>
      </c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</row>
    <row r="70" spans="1:22" x14ac:dyDescent="0.2">
      <c r="A70" s="368">
        <v>67</v>
      </c>
      <c r="B70" s="369">
        <v>-6453.531327290797</v>
      </c>
      <c r="C70" s="369">
        <v>-7009.3602345331083</v>
      </c>
      <c r="D70" s="369">
        <v>-6038.2218385267479</v>
      </c>
      <c r="E70" s="369"/>
      <c r="G70" s="370">
        <v>0</v>
      </c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</row>
    <row r="71" spans="1:22" x14ac:dyDescent="0.2">
      <c r="A71" s="368">
        <v>68</v>
      </c>
      <c r="B71" s="369">
        <v>-6384.6158533202461</v>
      </c>
      <c r="C71" s="369">
        <v>-6964.4034504812726</v>
      </c>
      <c r="D71" s="369">
        <v>-5966.2448724127107</v>
      </c>
      <c r="E71" s="369"/>
      <c r="G71" s="370">
        <v>0</v>
      </c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</row>
    <row r="72" spans="1:22" x14ac:dyDescent="0.2">
      <c r="A72" s="368">
        <v>69</v>
      </c>
      <c r="B72" s="369">
        <v>-6436.0842695741421</v>
      </c>
      <c r="C72" s="369">
        <v>-6967.3546871896606</v>
      </c>
      <c r="D72" s="369">
        <v>-6055.814686555369</v>
      </c>
      <c r="E72" s="369"/>
      <c r="G72" s="370">
        <v>0</v>
      </c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</row>
    <row r="73" spans="1:22" x14ac:dyDescent="0.2">
      <c r="A73" s="368">
        <v>70</v>
      </c>
      <c r="B73" s="369">
        <v>-6439.2671140838684</v>
      </c>
      <c r="C73" s="369">
        <v>-6901.664311623942</v>
      </c>
      <c r="D73" s="369">
        <v>-6120.3482127473744</v>
      </c>
      <c r="E73" s="369"/>
      <c r="G73" s="370">
        <v>0</v>
      </c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</row>
    <row r="74" spans="1:22" x14ac:dyDescent="0.2">
      <c r="A74" s="368">
        <v>71</v>
      </c>
      <c r="B74" s="369">
        <v>-6510.0688171162737</v>
      </c>
      <c r="C74" s="369">
        <v>-6936.6727999852064</v>
      </c>
      <c r="D74" s="369">
        <v>-6221.9860032879442</v>
      </c>
      <c r="E74" s="369"/>
      <c r="G74" s="370">
        <v>0</v>
      </c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</row>
    <row r="75" spans="1:22" x14ac:dyDescent="0.2">
      <c r="A75" s="368">
        <v>72</v>
      </c>
      <c r="B75" s="369">
        <v>-6653.9088317496771</v>
      </c>
      <c r="C75" s="369">
        <v>-7090.9292070583815</v>
      </c>
      <c r="D75" s="369">
        <v>-6363.7301062038823</v>
      </c>
      <c r="E75" s="369"/>
      <c r="G75" s="370">
        <v>0</v>
      </c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</row>
    <row r="76" spans="1:22" x14ac:dyDescent="0.2">
      <c r="A76" s="368">
        <v>73</v>
      </c>
      <c r="B76" s="369">
        <v>-6818.469093786005</v>
      </c>
      <c r="C76" s="369">
        <v>-7302.1995511451969</v>
      </c>
      <c r="D76" s="369">
        <v>-6516.9159456039024</v>
      </c>
      <c r="E76" s="369"/>
      <c r="G76" s="370">
        <v>0</v>
      </c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</row>
    <row r="77" spans="1:22" x14ac:dyDescent="0.2">
      <c r="A77" s="368">
        <v>74</v>
      </c>
      <c r="B77" s="369">
        <v>-6912.855660053694</v>
      </c>
      <c r="C77" s="369">
        <v>-7382.7351765756375</v>
      </c>
      <c r="D77" s="369">
        <v>-6628.0852797334928</v>
      </c>
      <c r="E77" s="369"/>
      <c r="G77" s="370">
        <v>0</v>
      </c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</row>
    <row r="78" spans="1:22" x14ac:dyDescent="0.2">
      <c r="A78" s="368">
        <v>75</v>
      </c>
      <c r="B78" s="369">
        <v>-6937.9371052414626</v>
      </c>
      <c r="C78" s="369">
        <v>-7346.5648238698659</v>
      </c>
      <c r="D78" s="369">
        <v>-6696.7819388642183</v>
      </c>
      <c r="E78" s="369"/>
      <c r="G78" s="370">
        <v>0</v>
      </c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</row>
    <row r="79" spans="1:22" x14ac:dyDescent="0.2">
      <c r="A79" s="368">
        <v>76</v>
      </c>
      <c r="B79" s="369">
        <v>-6912.8496974459458</v>
      </c>
      <c r="C79" s="369">
        <v>-7248.4280193991844</v>
      </c>
      <c r="D79" s="369">
        <v>-6722.7101330356527</v>
      </c>
      <c r="E79" s="369"/>
      <c r="G79" s="370">
        <v>0</v>
      </c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</row>
    <row r="80" spans="1:22" x14ac:dyDescent="0.2">
      <c r="A80" s="368">
        <v>77</v>
      </c>
      <c r="B80" s="369">
        <v>-6891.6885362435341</v>
      </c>
      <c r="C80" s="369">
        <v>-7149.1672582270248</v>
      </c>
      <c r="D80" s="369">
        <v>-6748.5409318766187</v>
      </c>
      <c r="E80" s="369"/>
      <c r="G80" s="370">
        <v>0</v>
      </c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</row>
    <row r="81" spans="1:22" x14ac:dyDescent="0.2">
      <c r="A81" s="368">
        <v>78</v>
      </c>
      <c r="B81" s="369">
        <v>-6913.4723234444455</v>
      </c>
      <c r="C81" s="369">
        <v>-7117.1089531267417</v>
      </c>
      <c r="D81" s="369">
        <v>-6801.7994237118055</v>
      </c>
      <c r="E81" s="369"/>
      <c r="G81" s="370">
        <v>0</v>
      </c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</row>
    <row r="82" spans="1:22" x14ac:dyDescent="0.2">
      <c r="A82" s="368">
        <v>79</v>
      </c>
      <c r="B82" s="369">
        <v>-6941.3333756726233</v>
      </c>
      <c r="C82" s="369">
        <v>-7144.874286696001</v>
      </c>
      <c r="D82" s="369">
        <v>-6835.0094897702429</v>
      </c>
      <c r="E82" s="369"/>
      <c r="G82" s="370">
        <v>0</v>
      </c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</row>
    <row r="83" spans="1:22" x14ac:dyDescent="0.2">
      <c r="A83" s="368">
        <v>80</v>
      </c>
      <c r="B83" s="369">
        <v>-6997.0803860207279</v>
      </c>
      <c r="C83" s="369">
        <v>-7224.6759468520659</v>
      </c>
      <c r="D83" s="369">
        <v>-6882.4350443148041</v>
      </c>
      <c r="E83" s="369"/>
      <c r="G83" s="370">
        <v>0</v>
      </c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</row>
    <row r="84" spans="1:22" x14ac:dyDescent="0.2">
      <c r="A84" s="368">
        <v>81</v>
      </c>
      <c r="B84" s="369">
        <v>-7141.0443852096778</v>
      </c>
      <c r="C84" s="369">
        <v>-7415.7842586678435</v>
      </c>
      <c r="D84" s="369">
        <v>-7008.3146848653505</v>
      </c>
      <c r="E84" s="369"/>
      <c r="G84" s="370">
        <v>0</v>
      </c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</row>
    <row r="85" spans="1:22" x14ac:dyDescent="0.2">
      <c r="A85" s="368">
        <v>82</v>
      </c>
      <c r="B85" s="369">
        <v>-7272.9480152682809</v>
      </c>
      <c r="C85" s="369">
        <v>-7587.2520639834283</v>
      </c>
      <c r="D85" s="369">
        <v>-7128.2769954749847</v>
      </c>
      <c r="E85" s="369"/>
      <c r="G85" s="370">
        <v>0</v>
      </c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</row>
    <row r="86" spans="1:22" x14ac:dyDescent="0.2">
      <c r="A86" s="368">
        <v>83</v>
      </c>
      <c r="B86" s="369">
        <v>-7394.0725033466815</v>
      </c>
      <c r="C86" s="369">
        <v>-7735.4702192375453</v>
      </c>
      <c r="D86" s="369">
        <v>-7237.0774736067278</v>
      </c>
      <c r="E86" s="369"/>
      <c r="G86" s="370">
        <v>0</v>
      </c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</row>
    <row r="87" spans="1:22" x14ac:dyDescent="0.2">
      <c r="A87" s="368">
        <v>84</v>
      </c>
      <c r="B87" s="369">
        <v>-7466.7719137976947</v>
      </c>
      <c r="C87" s="369">
        <v>-7856.4604336963575</v>
      </c>
      <c r="D87" s="369">
        <v>-7302.9806087112993</v>
      </c>
      <c r="E87" s="369"/>
      <c r="G87" s="370">
        <v>0</v>
      </c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</row>
    <row r="88" spans="1:22" x14ac:dyDescent="0.2">
      <c r="A88" s="368">
        <v>85</v>
      </c>
      <c r="B88" s="369">
        <v>-7520.8717195446025</v>
      </c>
      <c r="C88" s="369">
        <v>-7881.0539679011081</v>
      </c>
      <c r="D88" s="369">
        <v>-7368.8246557753946</v>
      </c>
      <c r="E88" s="369"/>
      <c r="G88" s="370">
        <v>0</v>
      </c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</row>
    <row r="89" spans="1:22" x14ac:dyDescent="0.2">
      <c r="A89" s="368">
        <v>86</v>
      </c>
      <c r="B89" s="369">
        <v>-7574.675440410243</v>
      </c>
      <c r="C89" s="369">
        <v>-7890.7837502129887</v>
      </c>
      <c r="D89" s="369">
        <v>-7448.5037970385192</v>
      </c>
      <c r="E89" s="369"/>
      <c r="G89" s="370">
        <v>0</v>
      </c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</row>
    <row r="90" spans="1:22" x14ac:dyDescent="0.2">
      <c r="A90" s="368">
        <v>87</v>
      </c>
      <c r="B90" s="369">
        <v>-7626.6451972188124</v>
      </c>
      <c r="C90" s="369">
        <v>-7896.3372413352199</v>
      </c>
      <c r="D90" s="369">
        <v>-7522.2188452143355</v>
      </c>
      <c r="E90" s="369"/>
      <c r="G90" s="370">
        <v>0</v>
      </c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</row>
    <row r="91" spans="1:22" x14ac:dyDescent="0.2">
      <c r="A91" s="368">
        <v>88</v>
      </c>
      <c r="B91" s="369">
        <v>-7614.3000611179004</v>
      </c>
      <c r="C91" s="369">
        <v>-7856.6687683558566</v>
      </c>
      <c r="D91" s="369">
        <v>-7520.9362400418004</v>
      </c>
      <c r="E91" s="369"/>
      <c r="G91" s="370">
        <v>0</v>
      </c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</row>
    <row r="92" spans="1:22" x14ac:dyDescent="0.2">
      <c r="A92" s="368">
        <v>89</v>
      </c>
      <c r="B92" s="369">
        <v>-7655.8215084653248</v>
      </c>
      <c r="C92" s="369">
        <v>-7936.3734669977612</v>
      </c>
      <c r="D92" s="369">
        <v>-7555.4678537609534</v>
      </c>
      <c r="E92" s="369"/>
      <c r="G92" s="370">
        <v>0</v>
      </c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</row>
    <row r="93" spans="1:22" x14ac:dyDescent="0.2">
      <c r="A93" s="368">
        <v>90</v>
      </c>
      <c r="B93" s="369">
        <v>-7820.4539749152373</v>
      </c>
      <c r="C93" s="369">
        <v>-8125.9043197473902</v>
      </c>
      <c r="D93" s="369">
        <v>-7707.3388149580396</v>
      </c>
      <c r="E93" s="369"/>
      <c r="G93" s="370">
        <v>0</v>
      </c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</row>
    <row r="94" spans="1:22" x14ac:dyDescent="0.2">
      <c r="A94" s="368">
        <v>91</v>
      </c>
      <c r="B94" s="369">
        <v>-8015.7702620872433</v>
      </c>
      <c r="C94" s="369">
        <v>-8430.0358452317359</v>
      </c>
      <c r="D94" s="369">
        <v>-7874.1806422966647</v>
      </c>
      <c r="E94" s="369"/>
      <c r="G94" s="370">
        <v>0</v>
      </c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</row>
    <row r="95" spans="1:22" x14ac:dyDescent="0.2">
      <c r="A95" s="368">
        <v>92</v>
      </c>
      <c r="B95" s="369">
        <v>-8255.4422309794809</v>
      </c>
      <c r="C95" s="369">
        <v>-8685.8994506433555</v>
      </c>
      <c r="D95" s="369">
        <v>-8100.7679297093209</v>
      </c>
      <c r="E95" s="369"/>
      <c r="G95" s="370">
        <v>0</v>
      </c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</row>
    <row r="96" spans="1:22" x14ac:dyDescent="0.2">
      <c r="A96" s="368">
        <v>93</v>
      </c>
      <c r="B96" s="369">
        <v>-8384.3962507934866</v>
      </c>
      <c r="C96" s="369">
        <v>-8820.0265746505902</v>
      </c>
      <c r="D96" s="369">
        <v>-8220.0420332372996</v>
      </c>
      <c r="E96" s="369"/>
      <c r="G96" s="370">
        <v>0</v>
      </c>
      <c r="H96" s="369"/>
      <c r="I96" s="369"/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</row>
    <row r="97" spans="1:22" x14ac:dyDescent="0.2">
      <c r="A97" s="368">
        <v>94</v>
      </c>
      <c r="B97" s="369">
        <v>-8422.0655293553937</v>
      </c>
      <c r="C97" s="369">
        <v>-8949.3717490510626</v>
      </c>
      <c r="D97" s="369">
        <v>-8224.5763177963709</v>
      </c>
      <c r="E97" s="369"/>
      <c r="G97" s="370">
        <v>0</v>
      </c>
      <c r="H97" s="369"/>
      <c r="I97" s="369"/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</row>
    <row r="98" spans="1:22" x14ac:dyDescent="0.2">
      <c r="A98" s="368">
        <v>95</v>
      </c>
      <c r="B98" s="369">
        <v>-7145.8617219549051</v>
      </c>
      <c r="C98" s="369">
        <v>-7616.6890847985333</v>
      </c>
      <c r="D98" s="369">
        <v>-6958.4450047064702</v>
      </c>
      <c r="E98" s="369"/>
      <c r="G98" s="370">
        <v>0</v>
      </c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</row>
    <row r="99" spans="1:22" x14ac:dyDescent="0.2">
      <c r="A99" s="368">
        <v>96</v>
      </c>
      <c r="B99" s="369">
        <v>-6012.4626446943348</v>
      </c>
      <c r="C99" s="369">
        <v>-6440.4821264668808</v>
      </c>
      <c r="D99" s="369">
        <v>-5846.0106240050118</v>
      </c>
      <c r="E99" s="369"/>
      <c r="G99" s="370">
        <v>0</v>
      </c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</row>
    <row r="100" spans="1:22" x14ac:dyDescent="0.2">
      <c r="A100" s="368">
        <v>97</v>
      </c>
      <c r="B100" s="369">
        <v>-5241.6562437592211</v>
      </c>
      <c r="C100" s="369">
        <v>-5566.6007575361928</v>
      </c>
      <c r="D100" s="369">
        <v>-5120.6424248353833</v>
      </c>
      <c r="E100" s="369"/>
      <c r="G100" s="370">
        <v>0</v>
      </c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</row>
    <row r="101" spans="1:22" x14ac:dyDescent="0.2">
      <c r="A101" s="368">
        <v>98</v>
      </c>
      <c r="B101" s="369">
        <v>-4808.0172336861033</v>
      </c>
      <c r="C101" s="369">
        <v>-4928.0446611551188</v>
      </c>
      <c r="D101" s="369">
        <v>-4769.4037589576983</v>
      </c>
      <c r="E101" s="369"/>
      <c r="G101" s="370">
        <v>0</v>
      </c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</row>
    <row r="102" spans="1:22" x14ac:dyDescent="0.2">
      <c r="A102" s="371">
        <v>99</v>
      </c>
      <c r="B102" s="360">
        <v>-4318.3576926960513</v>
      </c>
      <c r="C102" s="360">
        <v>-4176.9101155985118</v>
      </c>
      <c r="D102" s="360">
        <v>-4375.9248662896425</v>
      </c>
      <c r="E102" s="369"/>
      <c r="G102" s="370">
        <v>0</v>
      </c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</row>
    <row r="103" spans="1:22" x14ac:dyDescent="0.2">
      <c r="A103" s="372">
        <v>100</v>
      </c>
      <c r="B103" s="373">
        <v>-3131.5530968681005</v>
      </c>
      <c r="C103" s="373">
        <v>-2968.4506891027868</v>
      </c>
      <c r="D103" s="373">
        <v>-3204.1757139987144</v>
      </c>
      <c r="E103" s="369"/>
      <c r="G103" s="370">
        <v>0</v>
      </c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</row>
    <row r="104" spans="1:22" x14ac:dyDescent="0.2">
      <c r="B104" s="369"/>
      <c r="C104" s="369"/>
      <c r="D104" s="369"/>
    </row>
    <row r="105" spans="1:22" x14ac:dyDescent="0.2">
      <c r="B105" s="369"/>
      <c r="C105" s="369"/>
      <c r="D105" s="369"/>
    </row>
    <row r="106" spans="1:22" x14ac:dyDescent="0.2">
      <c r="B106" s="369"/>
      <c r="C106" s="369"/>
      <c r="D106" s="369"/>
    </row>
    <row r="107" spans="1:22" x14ac:dyDescent="0.2">
      <c r="B107" s="369"/>
      <c r="C107" s="369"/>
      <c r="D107" s="369"/>
    </row>
    <row r="108" spans="1:22" x14ac:dyDescent="0.2">
      <c r="B108" s="369"/>
      <c r="C108" s="369"/>
      <c r="D108" s="369"/>
    </row>
    <row r="109" spans="1:22" x14ac:dyDescent="0.2">
      <c r="B109" s="369"/>
      <c r="C109" s="369"/>
      <c r="D109" s="369"/>
    </row>
    <row r="110" spans="1:22" x14ac:dyDescent="0.2">
      <c r="B110" s="369"/>
      <c r="C110" s="369"/>
      <c r="D110" s="369"/>
    </row>
    <row r="111" spans="1:22" x14ac:dyDescent="0.2">
      <c r="B111" s="369"/>
      <c r="C111" s="369"/>
      <c r="D111" s="369"/>
    </row>
    <row r="112" spans="1:22" x14ac:dyDescent="0.2">
      <c r="B112" s="369"/>
      <c r="C112" s="369"/>
      <c r="D112" s="369"/>
    </row>
    <row r="113" spans="2:4" x14ac:dyDescent="0.2">
      <c r="B113" s="369"/>
      <c r="C113" s="369"/>
      <c r="D113" s="369"/>
    </row>
    <row r="114" spans="2:4" x14ac:dyDescent="0.2">
      <c r="B114" s="369"/>
      <c r="C114" s="369"/>
      <c r="D114" s="369"/>
    </row>
    <row r="115" spans="2:4" x14ac:dyDescent="0.2">
      <c r="B115" s="369"/>
      <c r="C115" s="369"/>
      <c r="D115" s="369"/>
    </row>
    <row r="116" spans="2:4" x14ac:dyDescent="0.2">
      <c r="B116" s="369"/>
      <c r="C116" s="369"/>
      <c r="D116" s="369"/>
    </row>
    <row r="117" spans="2:4" x14ac:dyDescent="0.2">
      <c r="B117" s="369"/>
      <c r="C117" s="369"/>
      <c r="D117" s="369"/>
    </row>
    <row r="118" spans="2:4" x14ac:dyDescent="0.2">
      <c r="B118" s="369"/>
      <c r="C118" s="369"/>
      <c r="D118" s="369"/>
    </row>
    <row r="119" spans="2:4" x14ac:dyDescent="0.2">
      <c r="B119" s="369"/>
      <c r="C119" s="369"/>
      <c r="D119" s="369"/>
    </row>
    <row r="120" spans="2:4" x14ac:dyDescent="0.2">
      <c r="B120" s="369"/>
      <c r="C120" s="369"/>
      <c r="D120" s="369"/>
    </row>
    <row r="121" spans="2:4" x14ac:dyDescent="0.2">
      <c r="B121" s="369"/>
      <c r="C121" s="369"/>
      <c r="D121" s="369"/>
    </row>
    <row r="122" spans="2:4" x14ac:dyDescent="0.2">
      <c r="B122" s="369"/>
      <c r="C122" s="369"/>
      <c r="D122" s="369"/>
    </row>
    <row r="123" spans="2:4" x14ac:dyDescent="0.2">
      <c r="B123" s="369"/>
      <c r="C123" s="369"/>
      <c r="D123" s="369"/>
    </row>
    <row r="124" spans="2:4" x14ac:dyDescent="0.2">
      <c r="B124" s="369"/>
      <c r="C124" s="369"/>
      <c r="D124" s="369"/>
    </row>
    <row r="125" spans="2:4" x14ac:dyDescent="0.2">
      <c r="B125" s="369"/>
      <c r="C125" s="369"/>
      <c r="D125" s="369"/>
    </row>
    <row r="126" spans="2:4" x14ac:dyDescent="0.2">
      <c r="B126" s="369"/>
      <c r="C126" s="369"/>
      <c r="D126" s="369"/>
    </row>
    <row r="127" spans="2:4" x14ac:dyDescent="0.2">
      <c r="B127" s="369"/>
      <c r="C127" s="369"/>
      <c r="D127" s="369"/>
    </row>
    <row r="128" spans="2:4" x14ac:dyDescent="0.2">
      <c r="B128" s="369"/>
      <c r="C128" s="369"/>
      <c r="D128" s="369"/>
    </row>
    <row r="129" spans="2:4" x14ac:dyDescent="0.2">
      <c r="B129" s="369"/>
      <c r="C129" s="369"/>
      <c r="D129" s="369"/>
    </row>
    <row r="130" spans="2:4" x14ac:dyDescent="0.2">
      <c r="B130" s="369"/>
      <c r="C130" s="369"/>
      <c r="D130" s="369"/>
    </row>
    <row r="131" spans="2:4" x14ac:dyDescent="0.2">
      <c r="B131" s="369"/>
      <c r="C131" s="369"/>
      <c r="D131" s="369"/>
    </row>
    <row r="132" spans="2:4" x14ac:dyDescent="0.2">
      <c r="B132" s="369"/>
      <c r="C132" s="369"/>
      <c r="D132" s="369"/>
    </row>
    <row r="133" spans="2:4" x14ac:dyDescent="0.2">
      <c r="B133" s="369"/>
      <c r="C133" s="369"/>
      <c r="D133" s="369"/>
    </row>
    <row r="134" spans="2:4" x14ac:dyDescent="0.2">
      <c r="B134" s="369"/>
      <c r="C134" s="369"/>
      <c r="D134" s="369"/>
    </row>
    <row r="135" spans="2:4" x14ac:dyDescent="0.2">
      <c r="B135" s="369"/>
      <c r="C135" s="369"/>
      <c r="D135" s="369"/>
    </row>
    <row r="136" spans="2:4" x14ac:dyDescent="0.2">
      <c r="B136" s="369"/>
      <c r="C136" s="369"/>
      <c r="D136" s="369"/>
    </row>
    <row r="137" spans="2:4" x14ac:dyDescent="0.2">
      <c r="B137" s="369"/>
      <c r="C137" s="369"/>
      <c r="D137" s="369"/>
    </row>
    <row r="138" spans="2:4" x14ac:dyDescent="0.2">
      <c r="B138" s="369"/>
      <c r="C138" s="369"/>
      <c r="D138" s="369"/>
    </row>
    <row r="139" spans="2:4" x14ac:dyDescent="0.2">
      <c r="B139" s="369"/>
      <c r="C139" s="369"/>
      <c r="D139" s="369"/>
    </row>
    <row r="140" spans="2:4" x14ac:dyDescent="0.2">
      <c r="B140" s="369"/>
      <c r="C140" s="369"/>
      <c r="D140" s="369"/>
    </row>
    <row r="141" spans="2:4" x14ac:dyDescent="0.2">
      <c r="B141" s="369"/>
      <c r="C141" s="369"/>
      <c r="D141" s="369"/>
    </row>
    <row r="142" spans="2:4" x14ac:dyDescent="0.2">
      <c r="B142" s="369"/>
      <c r="C142" s="369"/>
      <c r="D142" s="369"/>
    </row>
    <row r="143" spans="2:4" x14ac:dyDescent="0.2">
      <c r="B143" s="369"/>
      <c r="C143" s="369"/>
      <c r="D143" s="369"/>
    </row>
    <row r="144" spans="2:4" x14ac:dyDescent="0.2">
      <c r="B144" s="369"/>
      <c r="C144" s="369"/>
      <c r="D144" s="369"/>
    </row>
    <row r="145" spans="2:4" x14ac:dyDescent="0.2">
      <c r="B145" s="369"/>
      <c r="C145" s="369"/>
      <c r="D145" s="369"/>
    </row>
    <row r="146" spans="2:4" x14ac:dyDescent="0.2">
      <c r="B146" s="369"/>
      <c r="C146" s="369"/>
      <c r="D146" s="369"/>
    </row>
    <row r="147" spans="2:4" x14ac:dyDescent="0.2">
      <c r="B147" s="369"/>
      <c r="C147" s="369"/>
      <c r="D147" s="369"/>
    </row>
    <row r="148" spans="2:4" x14ac:dyDescent="0.2">
      <c r="B148" s="369"/>
      <c r="C148" s="369"/>
      <c r="D148" s="369"/>
    </row>
    <row r="149" spans="2:4" x14ac:dyDescent="0.2">
      <c r="B149" s="369"/>
      <c r="C149" s="369"/>
      <c r="D149" s="369"/>
    </row>
    <row r="150" spans="2:4" x14ac:dyDescent="0.2">
      <c r="B150" s="369"/>
      <c r="C150" s="369"/>
      <c r="D150" s="369"/>
    </row>
    <row r="151" spans="2:4" x14ac:dyDescent="0.2">
      <c r="B151" s="369"/>
      <c r="C151" s="369"/>
      <c r="D151" s="369"/>
    </row>
    <row r="152" spans="2:4" x14ac:dyDescent="0.2">
      <c r="B152" s="369"/>
      <c r="C152" s="369"/>
      <c r="D152" s="369"/>
    </row>
    <row r="153" spans="2:4" x14ac:dyDescent="0.2">
      <c r="B153" s="369"/>
      <c r="C153" s="369"/>
      <c r="D153" s="369"/>
    </row>
    <row r="154" spans="2:4" x14ac:dyDescent="0.2">
      <c r="B154" s="369"/>
      <c r="C154" s="369"/>
      <c r="D154" s="369"/>
    </row>
    <row r="155" spans="2:4" x14ac:dyDescent="0.2">
      <c r="B155" s="369"/>
      <c r="C155" s="369"/>
      <c r="D155" s="369"/>
    </row>
    <row r="156" spans="2:4" x14ac:dyDescent="0.2">
      <c r="B156" s="369"/>
      <c r="C156" s="369"/>
      <c r="D156" s="369"/>
    </row>
    <row r="157" spans="2:4" x14ac:dyDescent="0.2">
      <c r="B157" s="369"/>
      <c r="C157" s="369"/>
      <c r="D157" s="369"/>
    </row>
    <row r="158" spans="2:4" x14ac:dyDescent="0.2">
      <c r="B158" s="369"/>
      <c r="C158" s="369"/>
      <c r="D158" s="369"/>
    </row>
    <row r="159" spans="2:4" x14ac:dyDescent="0.2">
      <c r="B159" s="369"/>
      <c r="C159" s="369"/>
      <c r="D159" s="369"/>
    </row>
    <row r="160" spans="2:4" x14ac:dyDescent="0.2">
      <c r="B160" s="369"/>
      <c r="C160" s="369"/>
      <c r="D160" s="369"/>
    </row>
    <row r="161" spans="2:4" x14ac:dyDescent="0.2">
      <c r="B161" s="369"/>
      <c r="C161" s="369"/>
      <c r="D161" s="369"/>
    </row>
    <row r="162" spans="2:4" x14ac:dyDescent="0.2">
      <c r="B162" s="369"/>
      <c r="C162" s="369"/>
      <c r="D162" s="369"/>
    </row>
    <row r="163" spans="2:4" x14ac:dyDescent="0.2">
      <c r="B163" s="369"/>
      <c r="C163" s="369"/>
      <c r="D163" s="369"/>
    </row>
    <row r="164" spans="2:4" x14ac:dyDescent="0.2">
      <c r="B164" s="369"/>
      <c r="C164" s="369"/>
      <c r="D164" s="369"/>
    </row>
    <row r="165" spans="2:4" x14ac:dyDescent="0.2">
      <c r="B165" s="369"/>
      <c r="C165" s="369"/>
      <c r="D165" s="369"/>
    </row>
    <row r="166" spans="2:4" x14ac:dyDescent="0.2">
      <c r="B166" s="369"/>
      <c r="C166" s="369"/>
      <c r="D166" s="369"/>
    </row>
    <row r="167" spans="2:4" x14ac:dyDescent="0.2">
      <c r="B167" s="369"/>
      <c r="C167" s="369"/>
      <c r="D167" s="369"/>
    </row>
    <row r="168" spans="2:4" x14ac:dyDescent="0.2">
      <c r="B168" s="369"/>
      <c r="C168" s="369"/>
      <c r="D168" s="369"/>
    </row>
    <row r="169" spans="2:4" x14ac:dyDescent="0.2">
      <c r="B169" s="369"/>
      <c r="C169" s="369"/>
      <c r="D169" s="369"/>
    </row>
    <row r="170" spans="2:4" x14ac:dyDescent="0.2">
      <c r="B170" s="369"/>
      <c r="C170" s="369"/>
      <c r="D170" s="369"/>
    </row>
    <row r="171" spans="2:4" x14ac:dyDescent="0.2">
      <c r="B171" s="369"/>
      <c r="C171" s="369"/>
      <c r="D171" s="369"/>
    </row>
    <row r="172" spans="2:4" x14ac:dyDescent="0.2">
      <c r="B172" s="369"/>
      <c r="C172" s="369"/>
      <c r="D172" s="369"/>
    </row>
    <row r="173" spans="2:4" x14ac:dyDescent="0.2">
      <c r="B173" s="369"/>
      <c r="C173" s="369"/>
      <c r="D173" s="369"/>
    </row>
    <row r="174" spans="2:4" x14ac:dyDescent="0.2">
      <c r="B174" s="369"/>
      <c r="C174" s="369"/>
      <c r="D174" s="369"/>
    </row>
    <row r="175" spans="2:4" x14ac:dyDescent="0.2">
      <c r="B175" s="369"/>
      <c r="C175" s="369"/>
      <c r="D175" s="369"/>
    </row>
    <row r="176" spans="2:4" x14ac:dyDescent="0.2">
      <c r="B176" s="369"/>
      <c r="C176" s="369"/>
      <c r="D176" s="369"/>
    </row>
    <row r="177" spans="2:4" x14ac:dyDescent="0.2">
      <c r="B177" s="369"/>
      <c r="C177" s="369"/>
      <c r="D177" s="369"/>
    </row>
    <row r="178" spans="2:4" x14ac:dyDescent="0.2">
      <c r="B178" s="369"/>
      <c r="C178" s="369"/>
      <c r="D178" s="369"/>
    </row>
    <row r="179" spans="2:4" x14ac:dyDescent="0.2">
      <c r="B179" s="369"/>
      <c r="C179" s="369"/>
      <c r="D179" s="369"/>
    </row>
    <row r="180" spans="2:4" x14ac:dyDescent="0.2">
      <c r="B180" s="369"/>
      <c r="C180" s="369"/>
      <c r="D180" s="369"/>
    </row>
    <row r="181" spans="2:4" x14ac:dyDescent="0.2">
      <c r="B181" s="369"/>
      <c r="C181" s="369"/>
      <c r="D181" s="369"/>
    </row>
    <row r="182" spans="2:4" x14ac:dyDescent="0.2">
      <c r="B182" s="369"/>
      <c r="C182" s="369"/>
      <c r="D182" s="369"/>
    </row>
    <row r="183" spans="2:4" x14ac:dyDescent="0.2">
      <c r="B183" s="369"/>
      <c r="C183" s="369"/>
      <c r="D183" s="369"/>
    </row>
    <row r="184" spans="2:4" x14ac:dyDescent="0.2">
      <c r="B184" s="369"/>
      <c r="C184" s="369"/>
      <c r="D184" s="369"/>
    </row>
    <row r="185" spans="2:4" x14ac:dyDescent="0.2">
      <c r="B185" s="369"/>
      <c r="C185" s="369"/>
      <c r="D185" s="369"/>
    </row>
    <row r="186" spans="2:4" x14ac:dyDescent="0.2">
      <c r="B186" s="369"/>
      <c r="C186" s="369"/>
      <c r="D186" s="369"/>
    </row>
    <row r="187" spans="2:4" x14ac:dyDescent="0.2">
      <c r="B187" s="369"/>
      <c r="C187" s="369"/>
      <c r="D187" s="369"/>
    </row>
    <row r="188" spans="2:4" x14ac:dyDescent="0.2">
      <c r="B188" s="369"/>
      <c r="C188" s="369"/>
      <c r="D188" s="369"/>
    </row>
    <row r="189" spans="2:4" x14ac:dyDescent="0.2">
      <c r="B189" s="369"/>
      <c r="C189" s="369"/>
      <c r="D189" s="369"/>
    </row>
    <row r="190" spans="2:4" x14ac:dyDescent="0.2">
      <c r="B190" s="369"/>
      <c r="C190" s="369"/>
      <c r="D190" s="369"/>
    </row>
    <row r="191" spans="2:4" x14ac:dyDescent="0.2">
      <c r="B191" s="369"/>
      <c r="C191" s="369"/>
      <c r="D191" s="369"/>
    </row>
    <row r="192" spans="2:4" x14ac:dyDescent="0.2">
      <c r="B192" s="369"/>
      <c r="C192" s="369"/>
      <c r="D192" s="369"/>
    </row>
    <row r="193" spans="2:4" x14ac:dyDescent="0.2">
      <c r="B193" s="369"/>
      <c r="C193" s="369"/>
      <c r="D193" s="369"/>
    </row>
    <row r="194" spans="2:4" x14ac:dyDescent="0.2">
      <c r="B194" s="369"/>
      <c r="C194" s="369"/>
      <c r="D194" s="369"/>
    </row>
    <row r="195" spans="2:4" x14ac:dyDescent="0.2">
      <c r="B195" s="369"/>
      <c r="C195" s="369"/>
      <c r="D195" s="369"/>
    </row>
    <row r="196" spans="2:4" x14ac:dyDescent="0.2">
      <c r="B196" s="369"/>
      <c r="C196" s="369"/>
      <c r="D196" s="369"/>
    </row>
    <row r="197" spans="2:4" x14ac:dyDescent="0.2">
      <c r="B197" s="369"/>
      <c r="C197" s="369"/>
      <c r="D197" s="369"/>
    </row>
    <row r="198" spans="2:4" x14ac:dyDescent="0.2">
      <c r="B198" s="369"/>
      <c r="C198" s="369"/>
      <c r="D198" s="369"/>
    </row>
    <row r="199" spans="2:4" x14ac:dyDescent="0.2">
      <c r="B199" s="369"/>
      <c r="C199" s="369"/>
      <c r="D199" s="369"/>
    </row>
    <row r="200" spans="2:4" x14ac:dyDescent="0.2">
      <c r="B200" s="369"/>
      <c r="C200" s="369"/>
      <c r="D200" s="369"/>
    </row>
    <row r="201" spans="2:4" x14ac:dyDescent="0.2">
      <c r="B201" s="369"/>
      <c r="C201" s="369"/>
      <c r="D201" s="369"/>
    </row>
    <row r="202" spans="2:4" x14ac:dyDescent="0.2">
      <c r="B202" s="369"/>
      <c r="C202" s="369"/>
      <c r="D202" s="369"/>
    </row>
    <row r="203" spans="2:4" x14ac:dyDescent="0.2">
      <c r="B203" s="369"/>
      <c r="C203" s="369"/>
      <c r="D203" s="369"/>
    </row>
    <row r="204" spans="2:4" x14ac:dyDescent="0.2">
      <c r="B204" s="369"/>
      <c r="C204" s="369"/>
      <c r="D204" s="369"/>
    </row>
    <row r="205" spans="2:4" x14ac:dyDescent="0.2">
      <c r="B205" s="369"/>
      <c r="C205" s="369"/>
      <c r="D205" s="369"/>
    </row>
    <row r="206" spans="2:4" x14ac:dyDescent="0.2">
      <c r="B206" s="369"/>
      <c r="C206" s="369"/>
      <c r="D206" s="369"/>
    </row>
    <row r="207" spans="2:4" x14ac:dyDescent="0.2">
      <c r="B207" s="369"/>
      <c r="C207" s="369"/>
      <c r="D207" s="369"/>
    </row>
    <row r="208" spans="2:4" x14ac:dyDescent="0.2">
      <c r="B208" s="369"/>
      <c r="C208" s="369"/>
      <c r="D208" s="369"/>
    </row>
    <row r="209" spans="2:4" x14ac:dyDescent="0.2">
      <c r="B209" s="369"/>
      <c r="C209" s="369"/>
      <c r="D209" s="369"/>
    </row>
    <row r="210" spans="2:4" x14ac:dyDescent="0.2">
      <c r="B210" s="369"/>
      <c r="C210" s="369"/>
      <c r="D210" s="369"/>
    </row>
    <row r="211" spans="2:4" x14ac:dyDescent="0.2">
      <c r="B211" s="369"/>
      <c r="C211" s="369"/>
      <c r="D211" s="369"/>
    </row>
    <row r="212" spans="2:4" x14ac:dyDescent="0.2">
      <c r="B212" s="369"/>
      <c r="C212" s="369"/>
      <c r="D212" s="369"/>
    </row>
    <row r="213" spans="2:4" x14ac:dyDescent="0.2">
      <c r="B213" s="369"/>
      <c r="C213" s="369"/>
      <c r="D213" s="369"/>
    </row>
    <row r="214" spans="2:4" x14ac:dyDescent="0.2">
      <c r="B214" s="369"/>
      <c r="C214" s="369"/>
      <c r="D214" s="369"/>
    </row>
    <row r="215" spans="2:4" x14ac:dyDescent="0.2">
      <c r="B215" s="369"/>
      <c r="C215" s="369"/>
      <c r="D215" s="369"/>
    </row>
    <row r="216" spans="2:4" x14ac:dyDescent="0.2">
      <c r="B216" s="369"/>
      <c r="C216" s="369"/>
      <c r="D216" s="369"/>
    </row>
    <row r="217" spans="2:4" x14ac:dyDescent="0.2">
      <c r="B217" s="369"/>
      <c r="C217" s="369"/>
      <c r="D217" s="369"/>
    </row>
    <row r="218" spans="2:4" x14ac:dyDescent="0.2">
      <c r="B218" s="369"/>
      <c r="C218" s="369"/>
      <c r="D218" s="369"/>
    </row>
    <row r="219" spans="2:4" x14ac:dyDescent="0.2">
      <c r="B219" s="369"/>
      <c r="C219" s="369"/>
      <c r="D219" s="369"/>
    </row>
    <row r="220" spans="2:4" x14ac:dyDescent="0.2">
      <c r="B220" s="369"/>
      <c r="C220" s="369"/>
      <c r="D220" s="369"/>
    </row>
    <row r="221" spans="2:4" x14ac:dyDescent="0.2">
      <c r="B221" s="369"/>
      <c r="C221" s="369"/>
      <c r="D221" s="369"/>
    </row>
    <row r="222" spans="2:4" x14ac:dyDescent="0.2">
      <c r="B222" s="369"/>
      <c r="C222" s="369"/>
      <c r="D222" s="369"/>
    </row>
    <row r="223" spans="2:4" x14ac:dyDescent="0.2">
      <c r="B223" s="369"/>
      <c r="C223" s="369"/>
      <c r="D223" s="369"/>
    </row>
    <row r="224" spans="2:4" x14ac:dyDescent="0.2">
      <c r="B224" s="369"/>
      <c r="C224" s="369"/>
      <c r="D224" s="369"/>
    </row>
    <row r="225" spans="2:4" x14ac:dyDescent="0.2">
      <c r="B225" s="369"/>
      <c r="C225" s="369"/>
      <c r="D225" s="369"/>
    </row>
    <row r="226" spans="2:4" x14ac:dyDescent="0.2">
      <c r="B226" s="369"/>
      <c r="C226" s="369"/>
      <c r="D226" s="369"/>
    </row>
    <row r="227" spans="2:4" x14ac:dyDescent="0.2">
      <c r="B227" s="369"/>
      <c r="C227" s="369"/>
      <c r="D227" s="369"/>
    </row>
    <row r="228" spans="2:4" x14ac:dyDescent="0.2">
      <c r="B228" s="369"/>
      <c r="C228" s="369"/>
      <c r="D228" s="369"/>
    </row>
    <row r="229" spans="2:4" x14ac:dyDescent="0.2">
      <c r="B229" s="369"/>
      <c r="C229" s="369"/>
      <c r="D229" s="369"/>
    </row>
    <row r="230" spans="2:4" x14ac:dyDescent="0.2">
      <c r="B230" s="369"/>
      <c r="C230" s="369"/>
      <c r="D230" s="369"/>
    </row>
    <row r="231" spans="2:4" x14ac:dyDescent="0.2">
      <c r="B231" s="369"/>
      <c r="C231" s="369"/>
      <c r="D231" s="369"/>
    </row>
    <row r="232" spans="2:4" x14ac:dyDescent="0.2">
      <c r="B232" s="369"/>
      <c r="C232" s="369"/>
      <c r="D232" s="369"/>
    </row>
    <row r="233" spans="2:4" x14ac:dyDescent="0.2">
      <c r="B233" s="369"/>
      <c r="C233" s="369"/>
      <c r="D233" s="369"/>
    </row>
    <row r="234" spans="2:4" x14ac:dyDescent="0.2">
      <c r="B234" s="369"/>
      <c r="C234" s="369"/>
      <c r="D234" s="369"/>
    </row>
    <row r="235" spans="2:4" x14ac:dyDescent="0.2">
      <c r="B235" s="369"/>
      <c r="C235" s="369"/>
      <c r="D235" s="369"/>
    </row>
    <row r="236" spans="2:4" x14ac:dyDescent="0.2">
      <c r="B236" s="369"/>
      <c r="C236" s="369"/>
      <c r="D236" s="369"/>
    </row>
    <row r="237" spans="2:4" x14ac:dyDescent="0.2">
      <c r="B237" s="369"/>
      <c r="C237" s="369"/>
      <c r="D237" s="369"/>
    </row>
    <row r="238" spans="2:4" x14ac:dyDescent="0.2">
      <c r="B238" s="369"/>
      <c r="C238" s="369"/>
      <c r="D238" s="369"/>
    </row>
    <row r="239" spans="2:4" x14ac:dyDescent="0.2">
      <c r="B239" s="369"/>
      <c r="C239" s="369"/>
      <c r="D239" s="369"/>
    </row>
    <row r="240" spans="2:4" x14ac:dyDescent="0.2">
      <c r="B240" s="369"/>
      <c r="C240" s="369"/>
      <c r="D240" s="369"/>
    </row>
    <row r="243" spans="2:4" x14ac:dyDescent="0.2">
      <c r="B243" s="374">
        <v>2013</v>
      </c>
      <c r="C243" s="374">
        <v>2014</v>
      </c>
      <c r="D243" s="374">
        <v>2015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9"/>
  <sheetViews>
    <sheetView zoomScaleNormal="100" workbookViewId="0">
      <pane xSplit="1" ySplit="1" topLeftCell="B2" activePane="bottomRight" state="frozen"/>
      <selection activeCell="E35" sqref="E35"/>
      <selection pane="topRight" activeCell="E35" sqref="E35"/>
      <selection pane="bottomLeft" activeCell="E35" sqref="E35"/>
      <selection pane="bottomRight"/>
    </sheetView>
  </sheetViews>
  <sheetFormatPr defaultRowHeight="12.75" x14ac:dyDescent="0.2"/>
  <cols>
    <col min="1" max="1" width="38.28515625" style="392" bestFit="1" customWidth="1"/>
    <col min="2" max="64" width="9.28515625" style="392" bestFit="1" customWidth="1"/>
    <col min="65" max="66" width="9.85546875" style="392" bestFit="1" customWidth="1"/>
    <col min="67" max="67" width="9.7109375" style="392" bestFit="1" customWidth="1"/>
    <col min="68" max="69" width="9.85546875" style="392" bestFit="1" customWidth="1"/>
    <col min="70" max="70" width="10.28515625" style="392" bestFit="1" customWidth="1"/>
    <col min="71" max="71" width="9.42578125" style="392" bestFit="1" customWidth="1"/>
    <col min="72" max="72" width="9.7109375" style="392" bestFit="1" customWidth="1"/>
    <col min="73" max="73" width="10.28515625" style="392" bestFit="1" customWidth="1"/>
    <col min="74" max="74" width="9.28515625" style="392" bestFit="1" customWidth="1"/>
    <col min="75" max="76" width="9.42578125" style="392" bestFit="1" customWidth="1"/>
    <col min="77" max="77" width="9.28515625" style="392" bestFit="1" customWidth="1"/>
    <col min="78" max="78" width="9.42578125" style="392" bestFit="1" customWidth="1"/>
    <col min="79" max="79" width="9.28515625" style="392" bestFit="1" customWidth="1"/>
    <col min="80" max="80" width="9.42578125" style="392" bestFit="1" customWidth="1"/>
    <col min="81" max="81" width="9.28515625" style="392" bestFit="1" customWidth="1"/>
    <col min="82" max="83" width="9.85546875" style="392" bestFit="1" customWidth="1"/>
    <col min="84" max="84" width="9.28515625" style="392" bestFit="1" customWidth="1"/>
    <col min="85" max="85" width="9.7109375" style="392" bestFit="1" customWidth="1"/>
    <col min="86" max="86" width="9.85546875" style="392" bestFit="1" customWidth="1"/>
    <col min="87" max="87" width="9.5703125" style="392" bestFit="1" customWidth="1"/>
    <col min="88" max="88" width="10" style="392" bestFit="1" customWidth="1"/>
    <col min="89" max="89" width="9.5703125" style="392" bestFit="1" customWidth="1"/>
    <col min="90" max="90" width="9.28515625" style="392" bestFit="1" customWidth="1"/>
    <col min="91" max="91" width="10.28515625" style="392" bestFit="1" customWidth="1"/>
    <col min="92" max="92" width="9.28515625" style="392" bestFit="1" customWidth="1"/>
    <col min="93" max="93" width="9.85546875" style="392" bestFit="1" customWidth="1"/>
    <col min="94" max="95" width="9.7109375" style="392" bestFit="1" customWidth="1"/>
    <col min="96" max="96" width="9.85546875" style="392" bestFit="1" customWidth="1"/>
    <col min="97" max="98" width="9.42578125" style="392" bestFit="1" customWidth="1"/>
    <col min="99" max="99" width="10" style="392" bestFit="1" customWidth="1"/>
    <col min="100" max="100" width="10.42578125" style="392" bestFit="1" customWidth="1"/>
    <col min="101" max="101" width="9.28515625" style="392" bestFit="1" customWidth="1"/>
    <col min="102" max="103" width="9.5703125" style="392" bestFit="1" customWidth="1"/>
    <col min="104" max="104" width="9.7109375" style="392" bestFit="1" customWidth="1"/>
    <col min="105" max="105" width="10" style="392" bestFit="1" customWidth="1"/>
    <col min="106" max="106" width="9.5703125" style="392" bestFit="1" customWidth="1"/>
    <col min="107" max="107" width="9.85546875" style="392" bestFit="1" customWidth="1"/>
    <col min="108" max="108" width="9.7109375" style="392" bestFit="1" customWidth="1"/>
    <col min="109" max="109" width="9.5703125" style="392" bestFit="1" customWidth="1"/>
    <col min="110" max="111" width="9.85546875" style="392" bestFit="1" customWidth="1"/>
    <col min="112" max="112" width="14.5703125" style="392" bestFit="1" customWidth="1"/>
    <col min="113" max="113" width="10.28515625" style="392" bestFit="1" customWidth="1"/>
    <col min="114" max="114" width="9.28515625" style="392" bestFit="1" customWidth="1"/>
    <col min="115" max="115" width="10.42578125" style="392" bestFit="1" customWidth="1"/>
    <col min="116" max="116" width="10" style="392" bestFit="1" customWidth="1"/>
    <col min="117" max="117" width="10.42578125" style="392" bestFit="1" customWidth="1"/>
    <col min="118" max="118" width="9.5703125" style="392" bestFit="1" customWidth="1"/>
    <col min="119" max="119" width="10" style="392" bestFit="1" customWidth="1"/>
    <col min="120" max="120" width="10.42578125" style="392" bestFit="1" customWidth="1"/>
    <col min="121" max="121" width="9.85546875" style="392" bestFit="1" customWidth="1"/>
    <col min="122" max="122" width="9.42578125" style="392" bestFit="1" customWidth="1"/>
    <col min="123" max="123" width="10" style="392" bestFit="1" customWidth="1"/>
    <col min="124" max="125" width="9.85546875" style="392" bestFit="1" customWidth="1"/>
    <col min="126" max="126" width="10.28515625" style="392" bestFit="1" customWidth="1"/>
    <col min="127" max="127" width="10.42578125" style="392" bestFit="1" customWidth="1"/>
    <col min="128" max="128" width="9.85546875" style="392" bestFit="1" customWidth="1"/>
    <col min="129" max="129" width="10.42578125" style="392" bestFit="1" customWidth="1"/>
    <col min="130" max="131" width="9.5703125" style="392" bestFit="1" customWidth="1"/>
    <col min="132" max="132" width="9.42578125" style="392" bestFit="1" customWidth="1"/>
    <col min="133" max="133" width="9.7109375" style="392" bestFit="1" customWidth="1"/>
    <col min="134" max="134" width="9.42578125" style="392" bestFit="1" customWidth="1"/>
    <col min="135" max="135" width="9.7109375" style="392" bestFit="1" customWidth="1"/>
    <col min="136" max="136" width="10.5703125" style="392" bestFit="1" customWidth="1"/>
    <col min="137" max="137" width="10" style="392" bestFit="1" customWidth="1"/>
    <col min="138" max="139" width="10.28515625" style="392" bestFit="1" customWidth="1"/>
    <col min="140" max="140" width="10.5703125" style="392" bestFit="1" customWidth="1"/>
    <col min="141" max="141" width="10.28515625" style="392" bestFit="1" customWidth="1"/>
    <col min="142" max="142" width="9.85546875" style="392" bestFit="1" customWidth="1"/>
    <col min="143" max="143" width="10.28515625" style="392" bestFit="1" customWidth="1"/>
    <col min="144" max="144" width="9.28515625" style="392" bestFit="1" customWidth="1"/>
    <col min="145" max="145" width="10.28515625" style="392" bestFit="1" customWidth="1"/>
    <col min="146" max="146" width="9.42578125" style="392" bestFit="1" customWidth="1"/>
    <col min="147" max="147" width="9.7109375" style="392" bestFit="1" customWidth="1"/>
    <col min="148" max="148" width="9.42578125" style="392" bestFit="1" customWidth="1"/>
    <col min="149" max="149" width="10.28515625" style="392" bestFit="1" customWidth="1"/>
    <col min="150" max="150" width="9.7109375" style="392" bestFit="1" customWidth="1"/>
    <col min="151" max="151" width="9.5703125" style="392" bestFit="1" customWidth="1"/>
    <col min="152" max="152" width="10.28515625" style="392" bestFit="1" customWidth="1"/>
    <col min="153" max="154" width="9.5703125" style="392" bestFit="1" customWidth="1"/>
    <col min="155" max="155" width="9.85546875" style="392" bestFit="1" customWidth="1"/>
    <col min="156" max="156" width="9.42578125" style="392" bestFit="1" customWidth="1"/>
    <col min="157" max="157" width="10.28515625" style="392" bestFit="1" customWidth="1"/>
    <col min="158" max="158" width="10" style="392" bestFit="1" customWidth="1"/>
    <col min="159" max="159" width="9.5703125" style="392" bestFit="1" customWidth="1"/>
    <col min="160" max="160" width="10" style="392" bestFit="1" customWidth="1"/>
    <col min="161" max="161" width="9.42578125" style="392" bestFit="1" customWidth="1"/>
    <col min="162" max="162" width="9.7109375" style="392" bestFit="1" customWidth="1"/>
    <col min="163" max="163" width="9.28515625" style="392" bestFit="1" customWidth="1"/>
    <col min="164" max="164" width="9.5703125" style="392" bestFit="1" customWidth="1"/>
    <col min="165" max="166" width="9.85546875" style="392" bestFit="1" customWidth="1"/>
    <col min="167" max="167" width="10" style="392" bestFit="1" customWidth="1"/>
    <col min="168" max="168" width="10.28515625" style="392" bestFit="1" customWidth="1"/>
    <col min="169" max="169" width="9.7109375" style="392" bestFit="1" customWidth="1"/>
    <col min="170" max="170" width="10.5703125" style="392" bestFit="1" customWidth="1"/>
    <col min="171" max="171" width="9.85546875" style="392" bestFit="1" customWidth="1"/>
    <col min="172" max="172" width="10.28515625" style="392" bestFit="1" customWidth="1"/>
    <col min="173" max="174" width="10" style="392" bestFit="1" customWidth="1"/>
    <col min="175" max="176" width="9.42578125" style="392" bestFit="1" customWidth="1"/>
    <col min="177" max="177" width="9.7109375" style="392" bestFit="1" customWidth="1"/>
    <col min="178" max="179" width="10" style="392" bestFit="1" customWidth="1"/>
    <col min="180" max="180" width="9.85546875" style="392" bestFit="1" customWidth="1"/>
    <col min="181" max="181" width="9.5703125" style="392" bestFit="1" customWidth="1"/>
    <col min="182" max="182" width="9.28515625" style="392" bestFit="1" customWidth="1"/>
    <col min="183" max="183" width="10.28515625" style="392" bestFit="1" customWidth="1"/>
    <col min="184" max="184" width="10" style="392" bestFit="1" customWidth="1"/>
    <col min="185" max="185" width="10.28515625" style="392" bestFit="1" customWidth="1"/>
    <col min="186" max="186" width="9.5703125" style="392" bestFit="1" customWidth="1"/>
    <col min="187" max="188" width="9.28515625" style="392" bestFit="1" customWidth="1"/>
    <col min="189" max="190" width="10.42578125" style="392" bestFit="1" customWidth="1"/>
    <col min="191" max="191" width="9.28515625" style="392" bestFit="1" customWidth="1"/>
    <col min="192" max="192" width="9.7109375" style="392" bestFit="1" customWidth="1"/>
    <col min="193" max="193" width="9.85546875" style="392" bestFit="1" customWidth="1"/>
    <col min="194" max="194" width="9.28515625" style="392" bestFit="1" customWidth="1"/>
    <col min="195" max="195" width="10.5703125" style="392" bestFit="1" customWidth="1"/>
    <col min="196" max="197" width="10" style="392" bestFit="1" customWidth="1"/>
    <col min="198" max="198" width="9.7109375" style="392" bestFit="1" customWidth="1"/>
    <col min="199" max="199" width="10.28515625" style="392" bestFit="1" customWidth="1"/>
    <col min="200" max="200" width="9.7109375" style="392" bestFit="1" customWidth="1"/>
    <col min="201" max="201" width="9.85546875" style="392" bestFit="1" customWidth="1"/>
    <col min="202" max="202" width="9.42578125" style="392" bestFit="1" customWidth="1"/>
    <col min="203" max="16384" width="9.140625" style="392"/>
  </cols>
  <sheetData>
    <row r="1" spans="1:202" s="376" customFormat="1" ht="15" customHeight="1" x14ac:dyDescent="0.25">
      <c r="A1" s="375" t="s">
        <v>504</v>
      </c>
      <c r="B1" s="375">
        <v>1950</v>
      </c>
      <c r="C1" s="375">
        <v>1951</v>
      </c>
      <c r="D1" s="375">
        <v>1952</v>
      </c>
      <c r="E1" s="375">
        <v>1953</v>
      </c>
      <c r="F1" s="375">
        <v>1954</v>
      </c>
      <c r="G1" s="375">
        <v>1955</v>
      </c>
      <c r="H1" s="375">
        <v>1956</v>
      </c>
      <c r="I1" s="375">
        <v>1957</v>
      </c>
      <c r="J1" s="375">
        <v>1958</v>
      </c>
      <c r="K1" s="375">
        <v>1959</v>
      </c>
      <c r="L1" s="375">
        <v>1960</v>
      </c>
      <c r="M1" s="375">
        <v>1961</v>
      </c>
      <c r="N1" s="375">
        <v>1962</v>
      </c>
      <c r="O1" s="375">
        <v>1963</v>
      </c>
      <c r="P1" s="375">
        <v>1964</v>
      </c>
      <c r="Q1" s="375">
        <v>1965</v>
      </c>
      <c r="R1" s="375">
        <v>1966</v>
      </c>
      <c r="S1" s="375">
        <v>1967</v>
      </c>
      <c r="T1" s="375">
        <v>1968</v>
      </c>
      <c r="U1" s="375">
        <v>1969</v>
      </c>
      <c r="V1" s="375">
        <v>1970</v>
      </c>
      <c r="W1" s="375">
        <v>1971</v>
      </c>
      <c r="X1" s="375">
        <v>1972</v>
      </c>
      <c r="Y1" s="375">
        <v>1973</v>
      </c>
      <c r="Z1" s="375">
        <v>1974</v>
      </c>
      <c r="AA1" s="375">
        <v>1975</v>
      </c>
      <c r="AB1" s="375">
        <v>1976</v>
      </c>
      <c r="AC1" s="375">
        <v>1977</v>
      </c>
      <c r="AD1" s="375">
        <v>1978</v>
      </c>
      <c r="AE1" s="375">
        <v>1979</v>
      </c>
      <c r="AF1" s="375">
        <v>1980</v>
      </c>
      <c r="AG1" s="375">
        <v>1981</v>
      </c>
      <c r="AH1" s="375">
        <v>1982</v>
      </c>
      <c r="AI1" s="375">
        <v>1983</v>
      </c>
      <c r="AJ1" s="375">
        <v>1984</v>
      </c>
      <c r="AK1" s="375">
        <v>1985</v>
      </c>
      <c r="AL1" s="375">
        <v>1986</v>
      </c>
      <c r="AM1" s="375">
        <v>1987</v>
      </c>
      <c r="AN1" s="375">
        <v>1988</v>
      </c>
      <c r="AO1" s="375">
        <v>1989</v>
      </c>
      <c r="AP1" s="375">
        <v>1990</v>
      </c>
      <c r="AQ1" s="375">
        <v>1991</v>
      </c>
      <c r="AR1" s="375">
        <v>1992</v>
      </c>
      <c r="AS1" s="375">
        <v>1993</v>
      </c>
      <c r="AT1" s="375">
        <v>1994</v>
      </c>
      <c r="AU1" s="375">
        <v>1995</v>
      </c>
      <c r="AV1" s="375">
        <v>1996</v>
      </c>
      <c r="AW1" s="375">
        <v>1997</v>
      </c>
      <c r="AX1" s="375">
        <v>1998</v>
      </c>
      <c r="AY1" s="375">
        <v>1999</v>
      </c>
      <c r="AZ1" s="375">
        <v>2000</v>
      </c>
      <c r="BA1" s="375">
        <v>2001</v>
      </c>
      <c r="BB1" s="375">
        <v>2002</v>
      </c>
      <c r="BC1" s="375">
        <v>2003</v>
      </c>
      <c r="BD1" s="375">
        <v>2004</v>
      </c>
      <c r="BE1" s="375">
        <v>2005</v>
      </c>
      <c r="BF1" s="375">
        <v>2006</v>
      </c>
      <c r="BG1" s="375">
        <v>2007</v>
      </c>
      <c r="BH1" s="375">
        <v>2008</v>
      </c>
      <c r="BI1" s="375">
        <v>2009</v>
      </c>
      <c r="BJ1" s="375">
        <v>2010</v>
      </c>
      <c r="BK1" s="375">
        <v>2011</v>
      </c>
      <c r="BL1" s="375">
        <v>2012</v>
      </c>
      <c r="BM1" s="375">
        <v>2013</v>
      </c>
      <c r="BN1" s="375">
        <v>2014</v>
      </c>
      <c r="BO1" s="375">
        <v>2015</v>
      </c>
      <c r="BP1" s="375">
        <v>2016</v>
      </c>
      <c r="BQ1" s="375">
        <v>2017</v>
      </c>
      <c r="BR1" s="375">
        <v>2018</v>
      </c>
      <c r="BS1" s="375">
        <v>2019</v>
      </c>
      <c r="BT1" s="375">
        <v>2020</v>
      </c>
      <c r="BU1" s="375">
        <v>2021</v>
      </c>
      <c r="BV1" s="375">
        <v>2022</v>
      </c>
      <c r="BW1" s="375">
        <v>2023</v>
      </c>
      <c r="BX1" s="375">
        <v>2024</v>
      </c>
      <c r="BY1" s="375">
        <v>2025</v>
      </c>
      <c r="BZ1" s="375">
        <v>2026</v>
      </c>
      <c r="CA1" s="375">
        <v>2027</v>
      </c>
      <c r="CB1" s="375">
        <v>2028</v>
      </c>
      <c r="CC1" s="375">
        <v>2029</v>
      </c>
      <c r="CD1" s="375">
        <v>2030</v>
      </c>
      <c r="CE1" s="375">
        <v>2031</v>
      </c>
      <c r="CF1" s="375">
        <v>2032</v>
      </c>
      <c r="CG1" s="375">
        <v>2033</v>
      </c>
      <c r="CH1" s="375">
        <v>2034</v>
      </c>
      <c r="CI1" s="375">
        <v>2035</v>
      </c>
      <c r="CJ1" s="375">
        <v>2036</v>
      </c>
      <c r="CK1" s="375">
        <v>2037</v>
      </c>
      <c r="CL1" s="375">
        <v>2038</v>
      </c>
      <c r="CM1" s="375">
        <v>2039</v>
      </c>
      <c r="CN1" s="375">
        <v>2040</v>
      </c>
      <c r="CO1" s="375">
        <v>2041</v>
      </c>
      <c r="CP1" s="375">
        <v>2042</v>
      </c>
      <c r="CQ1" s="375">
        <v>2043</v>
      </c>
      <c r="CR1" s="375">
        <v>2044</v>
      </c>
      <c r="CS1" s="375">
        <v>2045</v>
      </c>
      <c r="CT1" s="375">
        <v>2046</v>
      </c>
      <c r="CU1" s="375">
        <v>2047</v>
      </c>
      <c r="CV1" s="375">
        <v>2048</v>
      </c>
      <c r="CW1" s="375">
        <v>2049</v>
      </c>
      <c r="CX1" s="375">
        <v>2050</v>
      </c>
      <c r="CY1" s="375">
        <v>2051</v>
      </c>
      <c r="CZ1" s="375">
        <v>2052</v>
      </c>
      <c r="DA1" s="375">
        <v>2053</v>
      </c>
      <c r="DB1" s="375">
        <v>2054</v>
      </c>
      <c r="DC1" s="375">
        <v>2055</v>
      </c>
      <c r="DD1" s="375">
        <v>2056</v>
      </c>
      <c r="DE1" s="375">
        <v>2057</v>
      </c>
      <c r="DF1" s="375">
        <v>2058</v>
      </c>
      <c r="DG1" s="375">
        <v>2059</v>
      </c>
      <c r="DH1" s="375">
        <v>2060</v>
      </c>
      <c r="DI1" s="375">
        <v>2061</v>
      </c>
      <c r="DJ1" s="375">
        <v>2062</v>
      </c>
      <c r="DK1" s="375">
        <v>2063</v>
      </c>
      <c r="DL1" s="375">
        <v>2064</v>
      </c>
      <c r="DM1" s="375">
        <v>2065</v>
      </c>
      <c r="DN1" s="375">
        <v>2066</v>
      </c>
      <c r="DO1" s="375">
        <v>2067</v>
      </c>
      <c r="DP1" s="375">
        <v>2068</v>
      </c>
      <c r="DQ1" s="375">
        <v>2069</v>
      </c>
      <c r="DR1" s="375">
        <v>2070</v>
      </c>
      <c r="DS1" s="375">
        <v>2071</v>
      </c>
      <c r="DT1" s="375">
        <v>2072</v>
      </c>
      <c r="DU1" s="375">
        <v>2073</v>
      </c>
      <c r="DV1" s="375">
        <v>2074</v>
      </c>
      <c r="DW1" s="375">
        <v>2075</v>
      </c>
      <c r="DX1" s="375">
        <v>2076</v>
      </c>
      <c r="DY1" s="375">
        <v>2077</v>
      </c>
      <c r="DZ1" s="375">
        <v>2078</v>
      </c>
      <c r="EA1" s="375">
        <v>2079</v>
      </c>
      <c r="EB1" s="375">
        <v>2080</v>
      </c>
      <c r="EC1" s="375">
        <v>2081</v>
      </c>
      <c r="ED1" s="375">
        <v>2082</v>
      </c>
      <c r="EE1" s="375">
        <v>2083</v>
      </c>
      <c r="EF1" s="375">
        <v>2084</v>
      </c>
      <c r="EG1" s="375">
        <v>2085</v>
      </c>
      <c r="EH1" s="375">
        <v>2086</v>
      </c>
      <c r="EI1" s="375">
        <v>2087</v>
      </c>
      <c r="EJ1" s="375">
        <v>2088</v>
      </c>
      <c r="EK1" s="375">
        <v>2089</v>
      </c>
      <c r="EL1" s="375">
        <v>2090</v>
      </c>
      <c r="EM1" s="375">
        <v>2091</v>
      </c>
      <c r="EN1" s="375">
        <v>2092</v>
      </c>
      <c r="EO1" s="375">
        <v>2093</v>
      </c>
      <c r="EP1" s="375">
        <v>2094</v>
      </c>
      <c r="EQ1" s="375">
        <v>2095</v>
      </c>
      <c r="ER1" s="375">
        <v>2096</v>
      </c>
      <c r="ES1" s="375">
        <v>2097</v>
      </c>
      <c r="ET1" s="375">
        <v>2098</v>
      </c>
      <c r="EU1" s="375">
        <v>2099</v>
      </c>
      <c r="EV1" s="375">
        <v>2100</v>
      </c>
      <c r="EW1" s="375">
        <v>2101</v>
      </c>
      <c r="EX1" s="375">
        <v>2102</v>
      </c>
      <c r="EY1" s="375">
        <v>2103</v>
      </c>
      <c r="EZ1" s="375">
        <v>2104</v>
      </c>
      <c r="FA1" s="375">
        <v>2105</v>
      </c>
      <c r="FB1" s="375">
        <v>2106</v>
      </c>
      <c r="FC1" s="375">
        <v>2107</v>
      </c>
      <c r="FD1" s="375">
        <v>2108</v>
      </c>
      <c r="FE1" s="375">
        <v>2109</v>
      </c>
      <c r="FF1" s="375">
        <v>2110</v>
      </c>
      <c r="FG1" s="375">
        <v>2111</v>
      </c>
      <c r="FH1" s="375">
        <v>2112</v>
      </c>
      <c r="FI1" s="375">
        <v>2113</v>
      </c>
      <c r="FJ1" s="375">
        <v>2114</v>
      </c>
      <c r="FK1" s="375">
        <v>2115</v>
      </c>
      <c r="FL1" s="375">
        <v>2116</v>
      </c>
      <c r="FM1" s="375">
        <v>2117</v>
      </c>
      <c r="FN1" s="375">
        <v>2118</v>
      </c>
      <c r="FO1" s="375">
        <v>2119</v>
      </c>
      <c r="FP1" s="375">
        <v>2120</v>
      </c>
      <c r="FQ1" s="375">
        <v>2121</v>
      </c>
      <c r="FR1" s="375">
        <v>2122</v>
      </c>
      <c r="FS1" s="375">
        <v>2123</v>
      </c>
      <c r="FT1" s="375">
        <v>2124</v>
      </c>
      <c r="FU1" s="375">
        <v>2125</v>
      </c>
      <c r="FV1" s="375">
        <v>2126</v>
      </c>
      <c r="FW1" s="375">
        <v>2127</v>
      </c>
      <c r="FX1" s="375">
        <v>2128</v>
      </c>
      <c r="FY1" s="375">
        <v>2129</v>
      </c>
      <c r="FZ1" s="375">
        <v>2130</v>
      </c>
      <c r="GA1" s="375">
        <v>2131</v>
      </c>
      <c r="GB1" s="375">
        <v>2132</v>
      </c>
      <c r="GC1" s="375">
        <v>2133</v>
      </c>
      <c r="GD1" s="375">
        <v>2134</v>
      </c>
      <c r="GE1" s="375">
        <v>2135</v>
      </c>
      <c r="GF1" s="375">
        <v>2136</v>
      </c>
      <c r="GG1" s="375">
        <v>2137</v>
      </c>
      <c r="GH1" s="375">
        <v>2138</v>
      </c>
      <c r="GI1" s="375">
        <v>2139</v>
      </c>
      <c r="GJ1" s="375">
        <v>2140</v>
      </c>
      <c r="GK1" s="375">
        <v>2141</v>
      </c>
      <c r="GL1" s="375">
        <v>2142</v>
      </c>
      <c r="GM1" s="375">
        <v>2143</v>
      </c>
      <c r="GN1" s="375">
        <v>2144</v>
      </c>
      <c r="GO1" s="375">
        <v>2145</v>
      </c>
      <c r="GP1" s="375">
        <v>2146</v>
      </c>
      <c r="GQ1" s="375">
        <v>2147</v>
      </c>
      <c r="GR1" s="375">
        <v>2148</v>
      </c>
      <c r="GS1" s="375">
        <v>2149</v>
      </c>
      <c r="GT1" s="375">
        <v>2150</v>
      </c>
    </row>
    <row r="2" spans="1:202" s="381" customFormat="1" x14ac:dyDescent="0.2">
      <c r="A2" s="377" t="s">
        <v>505</v>
      </c>
      <c r="B2" s="378">
        <v>3447085</v>
      </c>
      <c r="C2" s="378">
        <v>3485530</v>
      </c>
      <c r="D2" s="378">
        <v>3533282</v>
      </c>
      <c r="E2" s="378">
        <v>3576852</v>
      </c>
      <c r="F2" s="378">
        <v>3629425</v>
      </c>
      <c r="G2" s="378">
        <v>3694560</v>
      </c>
      <c r="H2" s="378">
        <v>3756495</v>
      </c>
      <c r="I2" s="378">
        <v>3816037</v>
      </c>
      <c r="J2" s="378">
        <v>3870481</v>
      </c>
      <c r="K2" s="378">
        <v>3924851</v>
      </c>
      <c r="L2" s="378">
        <v>3969682</v>
      </c>
      <c r="M2" s="378">
        <v>4018405</v>
      </c>
      <c r="N2" s="378">
        <v>4216827</v>
      </c>
      <c r="O2" s="378">
        <v>4259549</v>
      </c>
      <c r="P2" s="378">
        <v>4304484</v>
      </c>
      <c r="Q2" s="378">
        <v>4350198</v>
      </c>
      <c r="R2" s="378">
        <v>4391768</v>
      </c>
      <c r="S2" s="378">
        <v>4431564</v>
      </c>
      <c r="T2" s="378">
        <v>4467170</v>
      </c>
      <c r="U2" s="378">
        <v>4500659</v>
      </c>
      <c r="V2" s="378">
        <v>4536555</v>
      </c>
      <c r="W2" s="378">
        <v>4539890</v>
      </c>
      <c r="X2" s="378">
        <v>4575007</v>
      </c>
      <c r="Y2" s="378">
        <v>4618236</v>
      </c>
      <c r="Z2" s="378">
        <v>4664653</v>
      </c>
      <c r="AA2" s="378">
        <v>4714593</v>
      </c>
      <c r="AB2" s="378">
        <v>4763617</v>
      </c>
      <c r="AC2" s="378">
        <v>4815396</v>
      </c>
      <c r="AD2" s="378">
        <v>4865605</v>
      </c>
      <c r="AE2" s="378">
        <v>4914644</v>
      </c>
      <c r="AF2" s="378">
        <v>4963301</v>
      </c>
      <c r="AG2" s="378">
        <v>4996329</v>
      </c>
      <c r="AH2" s="378">
        <v>5035881</v>
      </c>
      <c r="AI2" s="378">
        <v>5074316</v>
      </c>
      <c r="AJ2" s="378">
        <v>5109626</v>
      </c>
      <c r="AK2" s="378">
        <v>5144568</v>
      </c>
      <c r="AL2" s="378">
        <v>5178967</v>
      </c>
      <c r="AM2" s="378">
        <v>5208708</v>
      </c>
      <c r="AN2" s="378">
        <v>5236972</v>
      </c>
      <c r="AO2" s="378">
        <v>5264220</v>
      </c>
      <c r="AP2" s="378">
        <v>5287663</v>
      </c>
      <c r="AQ2" s="378">
        <v>5310711</v>
      </c>
      <c r="AR2" s="378">
        <v>5295877</v>
      </c>
      <c r="AS2" s="378">
        <v>5314155</v>
      </c>
      <c r="AT2" s="378">
        <v>5336455</v>
      </c>
      <c r="AU2" s="378">
        <v>5356207</v>
      </c>
      <c r="AV2" s="378">
        <v>5367790</v>
      </c>
      <c r="AW2" s="378">
        <v>5378932</v>
      </c>
      <c r="AX2" s="378">
        <v>5387650</v>
      </c>
      <c r="AY2" s="378">
        <v>5393382</v>
      </c>
      <c r="AZ2" s="378">
        <v>5398657</v>
      </c>
      <c r="BA2" s="378">
        <v>5378783</v>
      </c>
      <c r="BB2" s="378">
        <v>5378951</v>
      </c>
      <c r="BC2" s="378">
        <v>5379161</v>
      </c>
      <c r="BD2" s="378">
        <v>5380053</v>
      </c>
      <c r="BE2" s="378">
        <v>5384822</v>
      </c>
      <c r="BF2" s="378">
        <v>5389180</v>
      </c>
      <c r="BG2" s="378">
        <v>5393637</v>
      </c>
      <c r="BH2" s="378">
        <v>5400998</v>
      </c>
      <c r="BI2" s="379">
        <v>5412254</v>
      </c>
      <c r="BJ2" s="378">
        <v>5424925</v>
      </c>
      <c r="BK2" s="378">
        <v>5392446</v>
      </c>
      <c r="BL2" s="378">
        <v>5404292</v>
      </c>
      <c r="BM2" s="380">
        <v>5410836</v>
      </c>
      <c r="BN2" s="380">
        <v>5425540.6766372621</v>
      </c>
      <c r="BO2" s="380">
        <v>5439916.7393473666</v>
      </c>
      <c r="BP2" s="380">
        <v>5453975.0282964818</v>
      </c>
      <c r="BQ2" s="380">
        <v>5467633.3073108261</v>
      </c>
      <c r="BR2" s="380">
        <v>5480300.5097395321</v>
      </c>
      <c r="BS2" s="380">
        <v>5491527.2040116759</v>
      </c>
      <c r="BT2" s="380">
        <v>5501248.9304911783</v>
      </c>
      <c r="BU2" s="380">
        <v>5509426.4231737638</v>
      </c>
      <c r="BV2" s="380">
        <v>5516355.1251222696</v>
      </c>
      <c r="BW2" s="380">
        <v>5521536.8995157685</v>
      </c>
      <c r="BX2" s="380">
        <v>5524724.0508228932</v>
      </c>
      <c r="BY2" s="380">
        <v>5525701.6628002841</v>
      </c>
      <c r="BZ2" s="380">
        <v>5525223.4904036392</v>
      </c>
      <c r="CA2" s="380">
        <v>5523187.4574034465</v>
      </c>
      <c r="CB2" s="380">
        <v>5519423.5484059704</v>
      </c>
      <c r="CC2" s="380">
        <v>5514439.1250000652</v>
      </c>
      <c r="CD2" s="380">
        <v>5508189.6362012643</v>
      </c>
      <c r="CE2" s="380">
        <v>5500502.2844264675</v>
      </c>
      <c r="CF2" s="380">
        <v>5491515.0156085137</v>
      </c>
      <c r="CG2" s="380">
        <v>5481242.3910133783</v>
      </c>
      <c r="CH2" s="380">
        <v>5470027.1762239663</v>
      </c>
      <c r="CI2" s="380">
        <v>5458361.2374106226</v>
      </c>
      <c r="CJ2" s="380">
        <v>5446169.5889457921</v>
      </c>
      <c r="CK2" s="380">
        <v>5433643.059219515</v>
      </c>
      <c r="CL2" s="380">
        <v>5421111.2966252491</v>
      </c>
      <c r="CM2" s="380">
        <v>5408596.6547014229</v>
      </c>
      <c r="CN2" s="380">
        <v>5396165.0696016159</v>
      </c>
      <c r="CO2" s="380">
        <v>5383487.2379806265</v>
      </c>
      <c r="CP2" s="380">
        <v>5370758.1532974523</v>
      </c>
      <c r="CQ2" s="380">
        <v>5357803.2752323309</v>
      </c>
      <c r="CR2" s="380">
        <v>5344684.0679436047</v>
      </c>
      <c r="CS2" s="380">
        <v>5331429.6748344749</v>
      </c>
      <c r="CT2" s="380">
        <v>5317530.9284333847</v>
      </c>
      <c r="CU2" s="380">
        <v>5303284.9140298748</v>
      </c>
      <c r="CV2" s="380">
        <v>5288648.7626909185</v>
      </c>
      <c r="CW2" s="380">
        <v>5273413.4917440787</v>
      </c>
      <c r="CX2" s="380">
        <v>5257753.7977959309</v>
      </c>
      <c r="CY2" s="380">
        <v>5241667.3407778684</v>
      </c>
      <c r="CZ2" s="380">
        <v>5224795.4586493373</v>
      </c>
      <c r="DA2" s="380">
        <v>5207074.4080642592</v>
      </c>
      <c r="DB2" s="380">
        <v>5188774.7378469426</v>
      </c>
      <c r="DC2" s="380">
        <v>5169660.3209656253</v>
      </c>
      <c r="DD2" s="380">
        <v>5149876.9527789894</v>
      </c>
      <c r="DE2" s="380">
        <v>5129270.0267227022</v>
      </c>
      <c r="DF2" s="380">
        <v>5107666.6314936429</v>
      </c>
      <c r="DG2" s="380">
        <v>5085273.5923557812</v>
      </c>
      <c r="DH2" s="380">
        <v>5061648.1535916533</v>
      </c>
      <c r="DI2" s="380">
        <v>5036948.2223658469</v>
      </c>
      <c r="DJ2" s="380">
        <v>5013728.0681412937</v>
      </c>
      <c r="DK2" s="380">
        <v>4989882.2624954637</v>
      </c>
      <c r="DL2" s="380">
        <v>4965536.1597829387</v>
      </c>
      <c r="DM2" s="380">
        <v>4940594.4760946678</v>
      </c>
      <c r="DN2" s="380">
        <v>4915198.7644996978</v>
      </c>
      <c r="DO2" s="380">
        <v>4889541.3508671597</v>
      </c>
      <c r="DP2" s="380">
        <v>4863693.4010648448</v>
      </c>
      <c r="DQ2" s="380">
        <v>4837757.4189237673</v>
      </c>
      <c r="DR2" s="380">
        <v>4811743.6356237214</v>
      </c>
      <c r="DS2" s="380">
        <v>4785634.699043191</v>
      </c>
      <c r="DT2" s="380">
        <v>4759623.6520896992</v>
      </c>
      <c r="DU2" s="380">
        <v>4733766.7463565394</v>
      </c>
      <c r="DV2" s="380">
        <v>4708076.5294532618</v>
      </c>
      <c r="DW2" s="380">
        <v>4682647.0452971235</v>
      </c>
      <c r="DX2" s="380">
        <v>4657576.715304032</v>
      </c>
      <c r="DY2" s="380">
        <v>4633096.872915972</v>
      </c>
      <c r="DZ2" s="380">
        <v>4609183.1157162953</v>
      </c>
      <c r="EA2" s="380">
        <v>4585915.2706491342</v>
      </c>
      <c r="EB2" s="380">
        <v>4563313.3177159522</v>
      </c>
      <c r="EC2" s="380">
        <v>4541386.9961204082</v>
      </c>
      <c r="ED2" s="380">
        <v>4520401.0656998027</v>
      </c>
      <c r="EE2" s="380">
        <v>4500158.2725500334</v>
      </c>
      <c r="EF2" s="380">
        <v>4480636.6195653528</v>
      </c>
      <c r="EG2" s="380">
        <v>4461844.3291762611</v>
      </c>
      <c r="EH2" s="380">
        <v>4443783.0299720503</v>
      </c>
      <c r="EI2" s="380">
        <v>4426454.150658071</v>
      </c>
      <c r="EJ2" s="380">
        <v>4409992.0059964471</v>
      </c>
      <c r="EK2" s="380">
        <v>4394300.5465037748</v>
      </c>
      <c r="EL2" s="380">
        <v>4379270.3182166871</v>
      </c>
      <c r="EM2" s="380">
        <v>4364942.4712936021</v>
      </c>
      <c r="EN2" s="380">
        <v>4351137.2956169043</v>
      </c>
      <c r="EO2" s="380">
        <v>4337864.3952586139</v>
      </c>
      <c r="EP2" s="380">
        <v>4325192.2410654752</v>
      </c>
      <c r="EQ2" s="380">
        <v>4312898.6519208495</v>
      </c>
      <c r="ER2" s="380">
        <v>4301214.6405079644</v>
      </c>
      <c r="ES2" s="380">
        <v>4289928.4669501558</v>
      </c>
      <c r="ET2" s="380">
        <v>4278744.1013030484</v>
      </c>
      <c r="EU2" s="380">
        <v>4267585.0892172363</v>
      </c>
      <c r="EV2" s="380">
        <v>4256480.2651089402</v>
      </c>
      <c r="EW2" s="380">
        <v>4245321.6248652134</v>
      </c>
      <c r="EX2" s="380">
        <v>4234130.2489586957</v>
      </c>
      <c r="EY2" s="380">
        <v>4223075.7628895435</v>
      </c>
      <c r="EZ2" s="380">
        <v>4211894.6565546598</v>
      </c>
      <c r="FA2" s="380">
        <v>4200538.6251003984</v>
      </c>
      <c r="FB2" s="380">
        <v>4188950.7623218959</v>
      </c>
      <c r="FC2" s="380">
        <v>4177347.3649714957</v>
      </c>
      <c r="FD2" s="380">
        <v>4165849.3782657911</v>
      </c>
      <c r="FE2" s="380">
        <v>4154413.7543775681</v>
      </c>
      <c r="FF2" s="380">
        <v>4142932.5918837944</v>
      </c>
      <c r="FG2" s="380">
        <v>4131507.305412313</v>
      </c>
      <c r="FH2" s="380">
        <v>4120532.7669430124</v>
      </c>
      <c r="FI2" s="380">
        <v>4109647.3131676395</v>
      </c>
      <c r="FJ2" s="380">
        <v>4099632.0534264669</v>
      </c>
      <c r="FK2" s="380">
        <v>4089725.1606867504</v>
      </c>
      <c r="FL2" s="380">
        <v>4080255.894581452</v>
      </c>
      <c r="FM2" s="380">
        <v>4071242.6127350423</v>
      </c>
      <c r="FN2" s="380">
        <v>4062698.4132058565</v>
      </c>
      <c r="FO2" s="380">
        <v>4054630.0939253615</v>
      </c>
      <c r="FP2" s="380">
        <v>4047039.5468750331</v>
      </c>
      <c r="FQ2" s="380">
        <v>4039922.5414542938</v>
      </c>
      <c r="FR2" s="380">
        <v>4033268.6635517357</v>
      </c>
      <c r="FS2" s="380">
        <v>4027061.0756082898</v>
      </c>
      <c r="FT2" s="380">
        <v>4021275.6949824351</v>
      </c>
      <c r="FU2" s="380">
        <v>4015883.1661346531</v>
      </c>
      <c r="FV2" s="380">
        <v>4010849.5420402791</v>
      </c>
      <c r="FW2" s="380">
        <v>4006138.6418011989</v>
      </c>
      <c r="FX2" s="380">
        <v>4001708.2240879172</v>
      </c>
      <c r="FY2" s="380">
        <v>3997516.2652120301</v>
      </c>
      <c r="FZ2" s="380">
        <v>3993519.0705686063</v>
      </c>
      <c r="GA2" s="380">
        <v>3989674.1810135604</v>
      </c>
      <c r="GB2" s="380">
        <v>3985943.4567175582</v>
      </c>
      <c r="GC2" s="380">
        <v>3982294.7766145915</v>
      </c>
      <c r="GD2" s="380">
        <v>3978702.0708935098</v>
      </c>
      <c r="GE2" s="380">
        <v>3975146.1345934425</v>
      </c>
      <c r="GF2" s="380">
        <v>3971614.0668608816</v>
      </c>
      <c r="GG2" s="380">
        <v>3968099.2702406184</v>
      </c>
      <c r="GH2" s="380">
        <v>3964604.3449972412</v>
      </c>
      <c r="GI2" s="380">
        <v>3961140.1297396338</v>
      </c>
      <c r="GJ2" s="380">
        <v>3957723.8487251857</v>
      </c>
      <c r="GK2" s="380">
        <v>3954377.9342101743</v>
      </c>
      <c r="GL2" s="380">
        <v>3951128.1779699945</v>
      </c>
      <c r="GM2" s="380">
        <v>3948004.7813437311</v>
      </c>
      <c r="GN2" s="380">
        <v>3945039.5310755996</v>
      </c>
      <c r="GO2" s="380">
        <v>3942264.7149402369</v>
      </c>
      <c r="GP2" s="380">
        <v>3939710.0077563459</v>
      </c>
      <c r="GQ2" s="380">
        <v>3937400.6080331653</v>
      </c>
      <c r="GR2" s="380">
        <v>3935359.5049641309</v>
      </c>
      <c r="GS2" s="380">
        <v>3933605.2239500647</v>
      </c>
      <c r="GT2" s="380">
        <v>3932151.9970140383</v>
      </c>
    </row>
    <row r="3" spans="1:202" s="381" customFormat="1" x14ac:dyDescent="0.2">
      <c r="A3" s="377" t="s">
        <v>506</v>
      </c>
      <c r="B3" s="382">
        <v>-14458</v>
      </c>
      <c r="C3" s="382">
        <v>-12170</v>
      </c>
      <c r="D3" s="382">
        <v>-20357</v>
      </c>
      <c r="E3" s="382">
        <v>-10953</v>
      </c>
      <c r="F3" s="382">
        <v>1691</v>
      </c>
      <c r="G3" s="382">
        <v>-4453</v>
      </c>
      <c r="H3" s="382">
        <v>-7110</v>
      </c>
      <c r="I3" s="382">
        <v>-7112</v>
      </c>
      <c r="J3" s="382">
        <v>-6796</v>
      </c>
      <c r="K3" s="382">
        <v>-9083</v>
      </c>
      <c r="L3" s="382">
        <v>-8080</v>
      </c>
      <c r="M3" s="382">
        <v>-5636</v>
      </c>
      <c r="N3" s="382">
        <v>-6779</v>
      </c>
      <c r="O3" s="382">
        <v>-9245</v>
      </c>
      <c r="P3" s="382">
        <v>-8289</v>
      </c>
      <c r="Q3" s="382">
        <v>-6777</v>
      </c>
      <c r="R3" s="382">
        <v>-5300</v>
      </c>
      <c r="S3" s="382">
        <v>-6473</v>
      </c>
      <c r="T3" s="382">
        <v>-4805</v>
      </c>
      <c r="U3" s="382">
        <v>-3250</v>
      </c>
      <c r="V3" s="382">
        <v>-4457</v>
      </c>
      <c r="W3" s="382">
        <v>-5089</v>
      </c>
      <c r="X3" s="382">
        <v>-3155</v>
      </c>
      <c r="Y3" s="382">
        <v>-2777</v>
      </c>
      <c r="Z3" s="382">
        <v>-2711</v>
      </c>
      <c r="AA3" s="382">
        <v>-3377</v>
      </c>
      <c r="AB3" s="382">
        <v>-2615</v>
      </c>
      <c r="AC3" s="382">
        <v>-2143</v>
      </c>
      <c r="AD3" s="382">
        <v>-3376</v>
      </c>
      <c r="AE3" s="382">
        <v>-3746</v>
      </c>
      <c r="AF3" s="382">
        <v>-3129</v>
      </c>
      <c r="AG3" s="382">
        <v>-4106</v>
      </c>
      <c r="AH3" s="382">
        <v>-3790</v>
      </c>
      <c r="AI3" s="382">
        <v>-4310</v>
      </c>
      <c r="AJ3" s="382">
        <v>-4162</v>
      </c>
      <c r="AK3" s="382">
        <v>-3292</v>
      </c>
      <c r="AL3" s="382">
        <v>-4264</v>
      </c>
      <c r="AM3" s="382">
        <v>-3762</v>
      </c>
      <c r="AN3" s="382">
        <v>-3519</v>
      </c>
      <c r="AO3" s="382">
        <v>-2771</v>
      </c>
      <c r="AP3" s="382">
        <v>-2322</v>
      </c>
      <c r="AQ3" s="382">
        <v>215</v>
      </c>
      <c r="AR3" s="382">
        <v>-2939</v>
      </c>
      <c r="AS3" s="382">
        <v>1751</v>
      </c>
      <c r="AT3" s="382">
        <v>4768</v>
      </c>
      <c r="AU3" s="382">
        <v>2842</v>
      </c>
      <c r="AV3" s="382">
        <v>2255</v>
      </c>
      <c r="AW3" s="382">
        <v>1731</v>
      </c>
      <c r="AX3" s="382">
        <v>1306</v>
      </c>
      <c r="AY3" s="382">
        <v>1454</v>
      </c>
      <c r="AZ3" s="378">
        <v>1463</v>
      </c>
      <c r="BA3" s="378">
        <v>1012</v>
      </c>
      <c r="BB3" s="378">
        <v>901</v>
      </c>
      <c r="BC3" s="378">
        <v>1409</v>
      </c>
      <c r="BD3" s="378">
        <v>2874</v>
      </c>
      <c r="BE3" s="378">
        <v>3403</v>
      </c>
      <c r="BF3" s="378">
        <v>3854</v>
      </c>
      <c r="BG3" s="378">
        <v>6793</v>
      </c>
      <c r="BH3" s="378">
        <v>7060</v>
      </c>
      <c r="BI3" s="379">
        <v>4367</v>
      </c>
      <c r="BJ3" s="378">
        <v>3383</v>
      </c>
      <c r="BK3" s="378">
        <v>2966</v>
      </c>
      <c r="BL3" s="378">
        <v>3416</v>
      </c>
      <c r="BM3" s="378">
        <v>10593.672727272726</v>
      </c>
      <c r="BN3" s="378">
        <v>10452.06590909091</v>
      </c>
      <c r="BO3" s="378">
        <v>10836.559090909093</v>
      </c>
      <c r="BP3" s="378">
        <v>11172.552272727269</v>
      </c>
      <c r="BQ3" s="378">
        <v>11019.945454545454</v>
      </c>
      <c r="BR3" s="378">
        <v>10550.238636363636</v>
      </c>
      <c r="BS3" s="378">
        <v>10128.931818181816</v>
      </c>
      <c r="BT3" s="378">
        <v>9898.125</v>
      </c>
      <c r="BU3" s="378">
        <v>9927.7625000000044</v>
      </c>
      <c r="BV3" s="378">
        <v>9591.5999999999985</v>
      </c>
      <c r="BW3" s="378">
        <v>9018.5375000000022</v>
      </c>
      <c r="BX3" s="378">
        <v>8285.2750000000015</v>
      </c>
      <c r="BY3" s="378">
        <v>8330.2125000000015</v>
      </c>
      <c r="BZ3" s="378">
        <v>8274.75</v>
      </c>
      <c r="CA3" s="378">
        <v>8057.2875000000022</v>
      </c>
      <c r="CB3" s="378">
        <v>8276.125</v>
      </c>
      <c r="CC3" s="378">
        <v>8360.7624999999971</v>
      </c>
      <c r="CD3" s="378">
        <v>8174.1999999999989</v>
      </c>
      <c r="CE3" s="378">
        <v>8035.0375000000013</v>
      </c>
      <c r="CF3" s="378">
        <v>7798.875</v>
      </c>
      <c r="CG3" s="378">
        <v>7809.3125000000009</v>
      </c>
      <c r="CH3" s="378">
        <v>8175.8500000000022</v>
      </c>
      <c r="CI3" s="378">
        <v>8370.8874999999989</v>
      </c>
      <c r="CJ3" s="378">
        <v>8662.1250000000018</v>
      </c>
      <c r="CK3" s="378">
        <v>9182.5625000000018</v>
      </c>
      <c r="CL3" s="378">
        <v>9665.5</v>
      </c>
      <c r="CM3" s="378">
        <v>10153.737500000003</v>
      </c>
      <c r="CN3" s="378">
        <v>10253.975</v>
      </c>
      <c r="CO3" s="378">
        <v>10517.212500000001</v>
      </c>
      <c r="CP3" s="378">
        <v>10548.05</v>
      </c>
      <c r="CQ3" s="378">
        <v>10628.987499999997</v>
      </c>
      <c r="CR3" s="378">
        <v>10737.124999999991</v>
      </c>
      <c r="CS3" s="378">
        <v>10386.662500000008</v>
      </c>
      <c r="CT3" s="378">
        <v>10254.399999999998</v>
      </c>
      <c r="CU3" s="378">
        <v>10206.237499999999</v>
      </c>
      <c r="CV3" s="378">
        <v>10049.475000000002</v>
      </c>
      <c r="CW3" s="378">
        <v>9966.3124999999964</v>
      </c>
      <c r="CX3" s="378">
        <v>9898.4500000000007</v>
      </c>
      <c r="CY3" s="378">
        <v>9596.9874999999956</v>
      </c>
      <c r="CZ3" s="378">
        <v>9219.625</v>
      </c>
      <c r="DA3" s="378">
        <v>9108.3624999999993</v>
      </c>
      <c r="DB3" s="378">
        <v>8774</v>
      </c>
      <c r="DC3" s="378">
        <v>8674.5374999999985</v>
      </c>
      <c r="DD3" s="378">
        <v>8478.9750000000022</v>
      </c>
      <c r="DE3" s="378">
        <v>8105.3125</v>
      </c>
      <c r="DF3" s="378">
        <v>7911.4499999999989</v>
      </c>
      <c r="DG3" s="378">
        <v>7292.8874999999998</v>
      </c>
      <c r="DH3" s="378">
        <v>6827.6250000000036</v>
      </c>
      <c r="DI3" s="378">
        <v>9060.6140243902482</v>
      </c>
      <c r="DJ3" s="378">
        <v>9060.6140243902482</v>
      </c>
      <c r="DK3" s="378">
        <v>9060.6140243902482</v>
      </c>
      <c r="DL3" s="378">
        <v>9060.6140243902482</v>
      </c>
      <c r="DM3" s="378">
        <v>9060.6140243902482</v>
      </c>
      <c r="DN3" s="378">
        <v>9060.6140243902482</v>
      </c>
      <c r="DO3" s="378">
        <v>9060.6140243902482</v>
      </c>
      <c r="DP3" s="378">
        <v>9060.6140243902482</v>
      </c>
      <c r="DQ3" s="378">
        <v>9060.6140243902482</v>
      </c>
      <c r="DR3" s="378">
        <v>9060.6140243902482</v>
      </c>
      <c r="DS3" s="378">
        <v>9060.6140243902482</v>
      </c>
      <c r="DT3" s="378">
        <v>9060.6140243902482</v>
      </c>
      <c r="DU3" s="378">
        <v>9060.6140243902482</v>
      </c>
      <c r="DV3" s="378">
        <v>9060.6140243902482</v>
      </c>
      <c r="DW3" s="378">
        <v>9060.6140243902482</v>
      </c>
      <c r="DX3" s="378">
        <v>9060.6140243902482</v>
      </c>
      <c r="DY3" s="378">
        <v>9060.6140243902482</v>
      </c>
      <c r="DZ3" s="378">
        <v>9060.6140243902482</v>
      </c>
      <c r="EA3" s="378">
        <v>9060.6140243902482</v>
      </c>
      <c r="EB3" s="378">
        <v>9060.6140243902482</v>
      </c>
      <c r="EC3" s="378">
        <v>9060.6140243902482</v>
      </c>
      <c r="ED3" s="378">
        <v>9060.6140243902482</v>
      </c>
      <c r="EE3" s="378">
        <v>9060.6140243902482</v>
      </c>
      <c r="EF3" s="378">
        <v>9060.6140243902482</v>
      </c>
      <c r="EG3" s="378">
        <v>9060.6140243902482</v>
      </c>
      <c r="EH3" s="378">
        <v>9060.6140243902482</v>
      </c>
      <c r="EI3" s="378">
        <v>9060.6140243902482</v>
      </c>
      <c r="EJ3" s="378">
        <v>9060.6140243902482</v>
      </c>
      <c r="EK3" s="378">
        <v>9060.6140243902482</v>
      </c>
      <c r="EL3" s="378">
        <v>9060.6140243902482</v>
      </c>
      <c r="EM3" s="378">
        <v>9060.6140243902482</v>
      </c>
      <c r="EN3" s="378">
        <v>9060.6140243902482</v>
      </c>
      <c r="EO3" s="378">
        <v>9060.6140243902482</v>
      </c>
      <c r="EP3" s="378">
        <v>9060.6140243902482</v>
      </c>
      <c r="EQ3" s="378">
        <v>9060.6140243902482</v>
      </c>
      <c r="ER3" s="378">
        <v>9060.6140243902482</v>
      </c>
      <c r="ES3" s="378">
        <v>9060.6140243902482</v>
      </c>
      <c r="ET3" s="378">
        <v>9060.6140243902482</v>
      </c>
      <c r="EU3" s="378">
        <v>9060.6140243902482</v>
      </c>
      <c r="EV3" s="378">
        <v>9060.6140243902482</v>
      </c>
      <c r="EW3" s="378">
        <v>9060.6140243902482</v>
      </c>
      <c r="EX3" s="378">
        <v>9060.6140243902482</v>
      </c>
      <c r="EY3" s="378">
        <v>9060.6140243902482</v>
      </c>
      <c r="EZ3" s="378">
        <v>9060.6140243902482</v>
      </c>
      <c r="FA3" s="378">
        <v>9060.6140243902482</v>
      </c>
      <c r="FB3" s="378">
        <v>9060.6140243902482</v>
      </c>
      <c r="FC3" s="378">
        <v>9060.6140243902482</v>
      </c>
      <c r="FD3" s="378">
        <v>9060.6140243902482</v>
      </c>
      <c r="FE3" s="378">
        <v>9060.6140243902482</v>
      </c>
      <c r="FF3" s="378">
        <v>9060.6140243902482</v>
      </c>
      <c r="FG3" s="378">
        <v>9060.6140243902482</v>
      </c>
      <c r="FH3" s="378">
        <v>9060.6140243902482</v>
      </c>
      <c r="FI3" s="378">
        <v>9060.6140243902482</v>
      </c>
      <c r="FJ3" s="378">
        <v>9060.6140243902482</v>
      </c>
      <c r="FK3" s="378">
        <v>9060.6140243902482</v>
      </c>
      <c r="FL3" s="378">
        <v>9060.6140243902482</v>
      </c>
      <c r="FM3" s="378">
        <v>9060.6140243902482</v>
      </c>
      <c r="FN3" s="378">
        <v>9060.6140243902482</v>
      </c>
      <c r="FO3" s="378">
        <v>9060.6140243902482</v>
      </c>
      <c r="FP3" s="378">
        <v>9060.6140243902482</v>
      </c>
      <c r="FQ3" s="378">
        <v>9060.6140243902482</v>
      </c>
      <c r="FR3" s="378">
        <v>9060.6140243902482</v>
      </c>
      <c r="FS3" s="378">
        <v>9060.6140243902482</v>
      </c>
      <c r="FT3" s="378">
        <v>9060.6140243902482</v>
      </c>
      <c r="FU3" s="378">
        <v>9060.6140243902482</v>
      </c>
      <c r="FV3" s="378">
        <v>9060.6140243902482</v>
      </c>
      <c r="FW3" s="378">
        <v>9060.6140243902482</v>
      </c>
      <c r="FX3" s="378">
        <v>9060.6140243902482</v>
      </c>
      <c r="FY3" s="378">
        <v>9060.6140243902482</v>
      </c>
      <c r="FZ3" s="378">
        <v>9060.6140243902482</v>
      </c>
      <c r="GA3" s="378">
        <v>9060.6140243902482</v>
      </c>
      <c r="GB3" s="378">
        <v>9060.6140243902482</v>
      </c>
      <c r="GC3" s="378">
        <v>9060.6140243902482</v>
      </c>
      <c r="GD3" s="378">
        <v>9060.6140243902482</v>
      </c>
      <c r="GE3" s="378">
        <v>9060.6140243902482</v>
      </c>
      <c r="GF3" s="378">
        <v>9060.6140243902482</v>
      </c>
      <c r="GG3" s="378">
        <v>9060.6140243902482</v>
      </c>
      <c r="GH3" s="378">
        <v>9060.6140243902482</v>
      </c>
      <c r="GI3" s="378">
        <v>9060.6140243902482</v>
      </c>
      <c r="GJ3" s="378">
        <v>9060.6140243902482</v>
      </c>
      <c r="GK3" s="378">
        <v>9060.6140243902482</v>
      </c>
      <c r="GL3" s="378">
        <v>9060.6140243902482</v>
      </c>
      <c r="GM3" s="378">
        <v>9060.6140243902482</v>
      </c>
      <c r="GN3" s="378">
        <v>9060.6140243902482</v>
      </c>
      <c r="GO3" s="378">
        <v>9060.6140243902482</v>
      </c>
      <c r="GP3" s="378">
        <v>9060.6140243902482</v>
      </c>
      <c r="GQ3" s="378">
        <v>9060.6140243902482</v>
      </c>
      <c r="GR3" s="378">
        <v>9060.6140243902482</v>
      </c>
      <c r="GS3" s="378">
        <v>9060.6140243902482</v>
      </c>
      <c r="GT3" s="378">
        <v>9060.6140243902482</v>
      </c>
    </row>
    <row r="4" spans="1:202" s="381" customFormat="1" x14ac:dyDescent="0.2">
      <c r="A4" s="377" t="s">
        <v>507</v>
      </c>
      <c r="B4" s="383">
        <v>3.5580210653362316</v>
      </c>
      <c r="C4" s="383">
        <v>3.5776245997143303</v>
      </c>
      <c r="D4" s="383">
        <v>3.5722748558834305</v>
      </c>
      <c r="E4" s="383">
        <v>3.5010716071887047</v>
      </c>
      <c r="F4" s="383">
        <v>3.4489502461188049</v>
      </c>
      <c r="G4" s="383">
        <v>3.4699157214384666</v>
      </c>
      <c r="H4" s="383">
        <v>3.4643999181933753</v>
      </c>
      <c r="I4" s="383">
        <v>3.3877401771568771</v>
      </c>
      <c r="J4" s="383">
        <v>3.2461065952043282</v>
      </c>
      <c r="K4" s="383">
        <v>3.0617529397251575</v>
      </c>
      <c r="L4" s="383">
        <v>3.0729901327680698</v>
      </c>
      <c r="M4" s="383">
        <v>2.9596997521486026</v>
      </c>
      <c r="N4" s="383">
        <v>2.8332322454192109</v>
      </c>
      <c r="O4" s="383">
        <v>2.9330136489145193</v>
      </c>
      <c r="P4" s="383">
        <v>2.910029385352928</v>
      </c>
      <c r="Q4" s="383">
        <v>2.8015514961222299</v>
      </c>
      <c r="R4" s="383">
        <v>2.673877660716085</v>
      </c>
      <c r="S4" s="383">
        <v>2.4936745378679248</v>
      </c>
      <c r="T4" s="383">
        <v>2.3971177117883742</v>
      </c>
      <c r="U4" s="383">
        <v>2.4332463970711879</v>
      </c>
      <c r="V4" s="383">
        <v>2.3989713594208268</v>
      </c>
      <c r="W4" s="383">
        <v>2.4296700178899764</v>
      </c>
      <c r="X4" s="383">
        <v>2.4883032131366383</v>
      </c>
      <c r="Y4" s="383">
        <v>2.5568290886292426</v>
      </c>
      <c r="Z4" s="383">
        <v>2.5970108069705335</v>
      </c>
      <c r="AA4" s="383">
        <v>2.5261019850475277</v>
      </c>
      <c r="AB4" s="383">
        <v>2.5240631928344346</v>
      </c>
      <c r="AC4" s="383">
        <v>2.4666747376251839</v>
      </c>
      <c r="AD4" s="383">
        <v>2.4519652932816167</v>
      </c>
      <c r="AE4" s="383">
        <v>2.4352300345100075</v>
      </c>
      <c r="AF4" s="383">
        <v>2.3069446282174764</v>
      </c>
      <c r="AG4" s="383">
        <v>2.2782253556609775</v>
      </c>
      <c r="AH4" s="383">
        <v>2.2705461133390594</v>
      </c>
      <c r="AI4" s="383">
        <v>2.2688930518039276</v>
      </c>
      <c r="AJ4" s="383">
        <v>2.2525388554977912</v>
      </c>
      <c r="AK4" s="383">
        <v>2.2537794710000303</v>
      </c>
      <c r="AL4" s="383">
        <v>2.1998057636386044</v>
      </c>
      <c r="AM4" s="383">
        <v>2.1446526625579572</v>
      </c>
      <c r="AN4" s="383">
        <v>2.145102244564344</v>
      </c>
      <c r="AO4" s="383">
        <v>2.0807043754662393</v>
      </c>
      <c r="AP4" s="383">
        <v>2.0852524796622345</v>
      </c>
      <c r="AQ4" s="383">
        <v>2.0493679664509776</v>
      </c>
      <c r="AR4" s="383">
        <v>1.992525470643046</v>
      </c>
      <c r="AS4" s="383">
        <v>1.9323716614014568</v>
      </c>
      <c r="AT4" s="383">
        <v>1.6691556285420961</v>
      </c>
      <c r="AU4" s="383">
        <v>1.522502905526057</v>
      </c>
      <c r="AV4" s="383">
        <v>1.4699673834167941</v>
      </c>
      <c r="AW4" s="383">
        <v>1.427820218270065</v>
      </c>
      <c r="AX4" s="383">
        <v>1.3738069823009913</v>
      </c>
      <c r="AY4" s="383">
        <v>1.3288803395144828</v>
      </c>
      <c r="AZ4" s="384">
        <v>1.292</v>
      </c>
      <c r="BA4" s="384">
        <v>1.198</v>
      </c>
      <c r="BB4" s="384">
        <v>1.1870000000000001</v>
      </c>
      <c r="BC4" s="384">
        <v>1.1994332733873381</v>
      </c>
      <c r="BD4" s="384">
        <v>1.2410000000000001</v>
      </c>
      <c r="BE4" s="384">
        <v>1.2531150384931644</v>
      </c>
      <c r="BF4" s="384">
        <v>1.2390000000000001</v>
      </c>
      <c r="BG4" s="384">
        <v>1.2509999999999999</v>
      </c>
      <c r="BH4" s="384">
        <v>1.321</v>
      </c>
      <c r="BI4" s="385">
        <v>1.4119999999999999</v>
      </c>
      <c r="BJ4" s="384">
        <v>1.4276175198446892</v>
      </c>
      <c r="BK4" s="384">
        <v>1.4478104137609498</v>
      </c>
      <c r="BL4" s="384">
        <v>1.3369896343560626</v>
      </c>
      <c r="BM4" s="386">
        <v>1.4231697450223049</v>
      </c>
      <c r="BN4" s="386">
        <v>1.4262852950586387</v>
      </c>
      <c r="BO4" s="386">
        <v>1.4294008450949722</v>
      </c>
      <c r="BP4" s="386">
        <v>1.4325163951313058</v>
      </c>
      <c r="BQ4" s="386">
        <v>1.4356319451676389</v>
      </c>
      <c r="BR4" s="386">
        <v>1.4387474952039723</v>
      </c>
      <c r="BS4" s="386">
        <v>1.4418630452403065</v>
      </c>
      <c r="BT4" s="386">
        <v>1.4449785952766399</v>
      </c>
      <c r="BU4" s="386">
        <v>1.4480941453129734</v>
      </c>
      <c r="BV4" s="386">
        <v>1.4512096953493068</v>
      </c>
      <c r="BW4" s="386">
        <v>1.4543252453856403</v>
      </c>
      <c r="BX4" s="386">
        <v>1.4574407954219739</v>
      </c>
      <c r="BY4" s="386">
        <v>1.4605563454583079</v>
      </c>
      <c r="BZ4" s="386">
        <v>1.4636718954946417</v>
      </c>
      <c r="CA4" s="386">
        <v>1.4667874455309744</v>
      </c>
      <c r="CB4" s="386">
        <v>1.4699029955673082</v>
      </c>
      <c r="CC4" s="386">
        <v>1.4730185456036418</v>
      </c>
      <c r="CD4" s="386">
        <v>1.4761340956399751</v>
      </c>
      <c r="CE4" s="386">
        <v>1.4792496456763087</v>
      </c>
      <c r="CF4" s="386">
        <v>1.4823651957126425</v>
      </c>
      <c r="CG4" s="386">
        <v>1.4854807457489765</v>
      </c>
      <c r="CH4" s="386">
        <v>1.4885962957853096</v>
      </c>
      <c r="CI4" s="386">
        <v>1.4917118458216432</v>
      </c>
      <c r="CJ4" s="386">
        <v>1.4948273958579761</v>
      </c>
      <c r="CK4" s="386">
        <v>1.4979429458943103</v>
      </c>
      <c r="CL4" s="386">
        <v>1.5010584959306437</v>
      </c>
      <c r="CM4" s="386">
        <v>1.5041740459669777</v>
      </c>
      <c r="CN4" s="386">
        <v>1.5072895960033108</v>
      </c>
      <c r="CO4" s="386">
        <v>1.5104051460396439</v>
      </c>
      <c r="CP4" s="386">
        <v>1.5135206960759782</v>
      </c>
      <c r="CQ4" s="386">
        <v>1.5166362461123113</v>
      </c>
      <c r="CR4" s="386">
        <v>1.5197517961486449</v>
      </c>
      <c r="CS4" s="386">
        <v>1.5228673461849784</v>
      </c>
      <c r="CT4" s="386">
        <v>1.5259828962213127</v>
      </c>
      <c r="CU4" s="386">
        <v>1.5290984462576458</v>
      </c>
      <c r="CV4" s="386">
        <v>1.5322139962939789</v>
      </c>
      <c r="CW4" s="386">
        <v>1.5353295463303127</v>
      </c>
      <c r="CX4" s="386">
        <v>1.5384450963666461</v>
      </c>
      <c r="CY4" s="386">
        <v>1.5415606464029801</v>
      </c>
      <c r="CZ4" s="386">
        <v>1.5446761964393132</v>
      </c>
      <c r="DA4" s="386">
        <v>1.5477917464756468</v>
      </c>
      <c r="DB4" s="386">
        <v>1.5509072965119797</v>
      </c>
      <c r="DC4" s="386">
        <v>1.5540228465483139</v>
      </c>
      <c r="DD4" s="386">
        <v>1.5571383965846479</v>
      </c>
      <c r="DE4" s="386">
        <v>1.560253946620981</v>
      </c>
      <c r="DF4" s="386">
        <v>1.5633694966573142</v>
      </c>
      <c r="DG4" s="386">
        <v>1.566485046693648</v>
      </c>
      <c r="DH4" s="386">
        <v>1.569600596729982</v>
      </c>
      <c r="DI4" s="386">
        <v>1.5727161467663151</v>
      </c>
      <c r="DJ4" s="386">
        <v>1.5758316968026489</v>
      </c>
      <c r="DK4" s="386">
        <v>1.5789472468389818</v>
      </c>
      <c r="DL4" s="386">
        <v>1.582062796875316</v>
      </c>
      <c r="DM4" s="386">
        <v>1.58517834691165</v>
      </c>
      <c r="DN4" s="386">
        <v>1.588293896947983</v>
      </c>
      <c r="DO4" s="386">
        <v>1.5914094469843163</v>
      </c>
      <c r="DP4" s="386">
        <v>1.5945249970206505</v>
      </c>
      <c r="DQ4" s="386">
        <v>1.5976405470569834</v>
      </c>
      <c r="DR4" s="386">
        <v>1.600756097093317</v>
      </c>
      <c r="DS4" s="386">
        <v>1.6038716471296512</v>
      </c>
      <c r="DT4" s="386">
        <v>1.6069871971659841</v>
      </c>
      <c r="DU4" s="386">
        <v>1.6101027472023177</v>
      </c>
      <c r="DV4" s="386">
        <v>1.6132182972386517</v>
      </c>
      <c r="DW4" s="386">
        <v>1.6163338472749846</v>
      </c>
      <c r="DX4" s="386">
        <v>1.6194493973113182</v>
      </c>
      <c r="DY4" s="386">
        <v>1.6225649473476518</v>
      </c>
      <c r="DZ4" s="386">
        <v>1.6256804973839858</v>
      </c>
      <c r="EA4" s="386">
        <v>1.6287960474203185</v>
      </c>
      <c r="EB4" s="386">
        <v>1.631911597456652</v>
      </c>
      <c r="EC4" s="386">
        <v>1.6350271474929863</v>
      </c>
      <c r="ED4" s="386">
        <v>1.6381426975293203</v>
      </c>
      <c r="EE4" s="386">
        <v>1.6412582475656532</v>
      </c>
      <c r="EF4" s="386">
        <v>1.6443737976019868</v>
      </c>
      <c r="EG4" s="386">
        <v>1.6474893476383203</v>
      </c>
      <c r="EH4" s="386">
        <v>1.6506048976746539</v>
      </c>
      <c r="EI4" s="386">
        <v>1.6537204477109873</v>
      </c>
      <c r="EJ4" s="386">
        <v>1.6568359977473206</v>
      </c>
      <c r="EK4" s="386">
        <v>1.6599515477836539</v>
      </c>
      <c r="EL4" s="386">
        <v>1.6630670978199882</v>
      </c>
      <c r="EM4" s="386">
        <v>1.666182647856322</v>
      </c>
      <c r="EN4" s="386">
        <v>1.6692981978926553</v>
      </c>
      <c r="EO4" s="386">
        <v>1.6724137479289887</v>
      </c>
      <c r="EP4" s="386">
        <v>1.6755292979653222</v>
      </c>
      <c r="EQ4" s="386">
        <v>1.6786448480016556</v>
      </c>
      <c r="ER4" s="386">
        <v>1.6817603980379892</v>
      </c>
      <c r="ES4" s="386">
        <v>1.6848759480743229</v>
      </c>
      <c r="ET4" s="386">
        <v>1.6879914981106567</v>
      </c>
      <c r="EU4" s="386">
        <v>1.6911070481469896</v>
      </c>
      <c r="EV4" s="386">
        <v>1.694222598183323</v>
      </c>
      <c r="EW4" s="386">
        <v>1.6973381482196568</v>
      </c>
      <c r="EX4" s="386">
        <v>1.7004536982559906</v>
      </c>
      <c r="EY4" s="386">
        <v>1.7035692482923241</v>
      </c>
      <c r="EZ4" s="386">
        <v>1.7066847983286577</v>
      </c>
      <c r="FA4" s="386">
        <v>1.7098003483649906</v>
      </c>
      <c r="FB4" s="386">
        <v>1.7129158984013246</v>
      </c>
      <c r="FC4" s="386">
        <v>1.7160314484376582</v>
      </c>
      <c r="FD4" s="386">
        <v>1.7191469984739915</v>
      </c>
      <c r="FE4" s="386">
        <v>1.7222625485103251</v>
      </c>
      <c r="FF4" s="386">
        <v>1.7253780985466594</v>
      </c>
      <c r="FG4" s="386">
        <v>1.7284936485829927</v>
      </c>
      <c r="FH4" s="386">
        <v>1.7316091986193261</v>
      </c>
      <c r="FI4" s="386">
        <v>1.7347247486556594</v>
      </c>
      <c r="FJ4" s="386">
        <v>1.737840298691993</v>
      </c>
      <c r="FK4" s="386">
        <v>1.7409558487283265</v>
      </c>
      <c r="FL4" s="386">
        <v>1.7440713987646599</v>
      </c>
      <c r="FM4" s="386">
        <v>1.7471869488009939</v>
      </c>
      <c r="FN4" s="386">
        <v>1.7503024988373266</v>
      </c>
      <c r="FO4" s="386">
        <v>1.7534180488736608</v>
      </c>
      <c r="FP4" s="386">
        <v>1.7565335989099944</v>
      </c>
      <c r="FQ4" s="386">
        <v>1.7596491489463277</v>
      </c>
      <c r="FR4" s="386">
        <v>1.7627646989826615</v>
      </c>
      <c r="FS4" s="386">
        <v>1.7658802490189951</v>
      </c>
      <c r="FT4" s="386">
        <v>1.7689957990553289</v>
      </c>
      <c r="FU4" s="386">
        <v>1.7721113490916613</v>
      </c>
      <c r="FV4" s="386">
        <v>1.7752268991279954</v>
      </c>
      <c r="FW4" s="386">
        <v>1.7783424491643292</v>
      </c>
      <c r="FX4" s="386">
        <v>1.7814579992006627</v>
      </c>
      <c r="FY4" s="386">
        <v>1.7845735492369967</v>
      </c>
      <c r="FZ4" s="386">
        <v>1.7876890992733301</v>
      </c>
      <c r="GA4" s="386">
        <v>1.790804649309663</v>
      </c>
      <c r="GB4" s="386">
        <v>1.7939201993459968</v>
      </c>
      <c r="GC4" s="386">
        <v>1.7970357493823301</v>
      </c>
      <c r="GD4" s="386">
        <v>1.8001512994186637</v>
      </c>
      <c r="GE4" s="386">
        <v>1.8032668494549982</v>
      </c>
      <c r="GF4" s="386">
        <v>1.8063823994913308</v>
      </c>
      <c r="GG4" s="386">
        <v>1.8094979495276646</v>
      </c>
      <c r="GH4" s="386">
        <v>1.8126134995639984</v>
      </c>
      <c r="GI4" s="386">
        <v>1.8157290496003318</v>
      </c>
      <c r="GJ4" s="386">
        <v>1.818844599636666</v>
      </c>
      <c r="GK4" s="386">
        <v>1.8219601496729985</v>
      </c>
      <c r="GL4" s="386">
        <v>1.8250756997093318</v>
      </c>
      <c r="GM4" s="386">
        <v>1.828191249745666</v>
      </c>
      <c r="GN4" s="386">
        <v>1.8313067997819992</v>
      </c>
      <c r="GO4" s="386">
        <v>1.834422349818333</v>
      </c>
      <c r="GP4" s="386">
        <v>1.8375378998546663</v>
      </c>
      <c r="GQ4" s="386">
        <v>1.8406534498910003</v>
      </c>
      <c r="GR4" s="386">
        <v>1.8437689999273335</v>
      </c>
      <c r="GS4" s="386">
        <v>1.8468845499636672</v>
      </c>
      <c r="GT4" s="386">
        <v>1.8500001000000006</v>
      </c>
    </row>
    <row r="5" spans="1:202" s="381" customFormat="1" x14ac:dyDescent="0.2">
      <c r="A5" s="377" t="s">
        <v>508</v>
      </c>
      <c r="B5" s="384">
        <v>58.941642675368925</v>
      </c>
      <c r="C5" s="384">
        <v>59.007947891201674</v>
      </c>
      <c r="D5" s="384">
        <v>61.848058109153797</v>
      </c>
      <c r="E5" s="384">
        <v>63.26567532448118</v>
      </c>
      <c r="F5" s="384">
        <v>64.481961968656634</v>
      </c>
      <c r="G5" s="384">
        <v>65.330209204151345</v>
      </c>
      <c r="H5" s="384">
        <v>65.88129094410327</v>
      </c>
      <c r="I5" s="384">
        <v>64.905986116579228</v>
      </c>
      <c r="J5" s="384">
        <v>66.721620680606108</v>
      </c>
      <c r="K5" s="384">
        <v>66.33797484335534</v>
      </c>
      <c r="L5" s="384">
        <v>67.609808093741066</v>
      </c>
      <c r="M5" s="384">
        <v>68.544220275705285</v>
      </c>
      <c r="N5" s="384">
        <v>68.021307360873422</v>
      </c>
      <c r="O5" s="384">
        <v>68.244519561152416</v>
      </c>
      <c r="P5" s="384">
        <v>68.754956925280268</v>
      </c>
      <c r="Q5" s="384">
        <v>67.855854044472011</v>
      </c>
      <c r="R5" s="384">
        <v>67.757918209295823</v>
      </c>
      <c r="S5" s="384">
        <v>68.297700613696605</v>
      </c>
      <c r="T5" s="384">
        <v>67.715419291661036</v>
      </c>
      <c r="U5" s="384">
        <v>66.86626644331362</v>
      </c>
      <c r="V5" s="384">
        <v>66.668101514109409</v>
      </c>
      <c r="W5" s="384">
        <v>66.594323815625458</v>
      </c>
      <c r="X5" s="384">
        <v>66.906425296632008</v>
      </c>
      <c r="Y5" s="384">
        <v>66.766825083728449</v>
      </c>
      <c r="Z5" s="384">
        <v>66.838967082985931</v>
      </c>
      <c r="AA5" s="384">
        <v>66.792872251884376</v>
      </c>
      <c r="AB5" s="384">
        <v>66.968182435667515</v>
      </c>
      <c r="AC5" s="384">
        <v>66.761229515878938</v>
      </c>
      <c r="AD5" s="384">
        <v>66.91056717576447</v>
      </c>
      <c r="AE5" s="384">
        <v>67.134625580752598</v>
      </c>
      <c r="AF5" s="384">
        <v>66.745986356836269</v>
      </c>
      <c r="AG5" s="384">
        <v>66.796389572675452</v>
      </c>
      <c r="AH5" s="384">
        <v>66.986210689763297</v>
      </c>
      <c r="AI5" s="384">
        <v>66.642636140287308</v>
      </c>
      <c r="AJ5" s="384">
        <v>66.788975393272196</v>
      </c>
      <c r="AK5" s="384">
        <v>66.921910800423206</v>
      </c>
      <c r="AL5" s="384">
        <v>67.069006459426362</v>
      </c>
      <c r="AM5" s="384">
        <v>67.236434731438649</v>
      </c>
      <c r="AN5" s="384">
        <v>67.121139267315002</v>
      </c>
      <c r="AO5" s="384">
        <v>66.877138456461097</v>
      </c>
      <c r="AP5" s="384">
        <v>66.647552086017015</v>
      </c>
      <c r="AQ5" s="384">
        <v>66.770570142632522</v>
      </c>
      <c r="AR5" s="384">
        <v>67.57580993546776</v>
      </c>
      <c r="AS5" s="384">
        <v>68.33957300812466</v>
      </c>
      <c r="AT5" s="384">
        <v>68.335217524437795</v>
      </c>
      <c r="AU5" s="384">
        <v>68.394169583302499</v>
      </c>
      <c r="AV5" s="384">
        <v>68.87272468197655</v>
      </c>
      <c r="AW5" s="384">
        <v>68.894379433438971</v>
      </c>
      <c r="AX5" s="384">
        <v>68.611110802834645</v>
      </c>
      <c r="AY5" s="384">
        <v>68.953563570973188</v>
      </c>
      <c r="AZ5" s="384">
        <v>69.14</v>
      </c>
      <c r="BA5" s="384">
        <v>69.513103258731533</v>
      </c>
      <c r="BB5" s="384">
        <v>69.766971221300309</v>
      </c>
      <c r="BC5" s="384">
        <v>69.773704333730095</v>
      </c>
      <c r="BD5" s="384">
        <v>70.290000000000006</v>
      </c>
      <c r="BE5" s="384">
        <v>70.112917463187657</v>
      </c>
      <c r="BF5" s="384">
        <v>70.232911766731206</v>
      </c>
      <c r="BG5" s="384">
        <v>70.510000000000005</v>
      </c>
      <c r="BH5" s="384">
        <v>70.849999999999994</v>
      </c>
      <c r="BI5" s="385">
        <v>71.267641290141455</v>
      </c>
      <c r="BJ5" s="384">
        <v>71.622545344933457</v>
      </c>
      <c r="BK5" s="384">
        <v>72.17</v>
      </c>
      <c r="BL5" s="384">
        <v>72.468986719879382</v>
      </c>
      <c r="BM5" s="386">
        <v>72.465882230164169</v>
      </c>
      <c r="BN5" s="386">
        <v>72.719863275020955</v>
      </c>
      <c r="BO5" s="386">
        <v>72.97212063803552</v>
      </c>
      <c r="BP5" s="386">
        <v>73.222665413332862</v>
      </c>
      <c r="BQ5" s="386">
        <v>73.471507871422986</v>
      </c>
      <c r="BR5" s="386">
        <v>73.7186575107675</v>
      </c>
      <c r="BS5" s="386">
        <v>73.964123107667604</v>
      </c>
      <c r="BT5" s="386">
        <v>74.207912764481009</v>
      </c>
      <c r="BU5" s="386">
        <v>74.450033956176625</v>
      </c>
      <c r="BV5" s="386">
        <v>74.690493575238591</v>
      </c>
      <c r="BW5" s="386">
        <v>74.929297974935295</v>
      </c>
      <c r="BX5" s="386">
        <v>75.166453010968283</v>
      </c>
      <c r="BY5" s="386">
        <v>75.401964081521669</v>
      </c>
      <c r="BZ5" s="386">
        <v>75.635836165731718</v>
      </c>
      <c r="CA5" s="386">
        <v>75.868073860598699</v>
      </c>
      <c r="CB5" s="386">
        <v>76.098681416366176</v>
      </c>
      <c r="CC5" s="386">
        <v>76.327662770392493</v>
      </c>
      <c r="CD5" s="386">
        <v>76.555021579541204</v>
      </c>
      <c r="CE5" s="386">
        <v>76.780761251118179</v>
      </c>
      <c r="CF5" s="386">
        <v>77.00488497238571</v>
      </c>
      <c r="CG5" s="386">
        <v>77.227395738681167</v>
      </c>
      <c r="CH5" s="386">
        <v>77.448296380173403</v>
      </c>
      <c r="CI5" s="386">
        <v>77.667589587286784</v>
      </c>
      <c r="CJ5" s="386">
        <v>77.885277934824813</v>
      </c>
      <c r="CK5" s="386">
        <v>78.101363904827281</v>
      </c>
      <c r="CL5" s="386">
        <v>78.315849908191893</v>
      </c>
      <c r="CM5" s="386">
        <v>78.528738305095118</v>
      </c>
      <c r="CN5" s="386">
        <v>78.740031424245373</v>
      </c>
      <c r="CO5" s="386">
        <v>78.949731581001416</v>
      </c>
      <c r="CP5" s="386">
        <v>79.157841094390989</v>
      </c>
      <c r="CQ5" s="386">
        <v>79.364362303062293</v>
      </c>
      <c r="CR5" s="386">
        <v>79.569297580202687</v>
      </c>
      <c r="CS5" s="386">
        <v>79.772649347457872</v>
      </c>
      <c r="CT5" s="386">
        <v>79.974420087885164</v>
      </c>
      <c r="CU5" s="386">
        <v>80.174612357974027</v>
      </c>
      <c r="CV5" s="386">
        <v>80.373228798766576</v>
      </c>
      <c r="CW5" s="386">
        <v>80.57027214611135</v>
      </c>
      <c r="CX5" s="386">
        <v>80.765745240081586</v>
      </c>
      <c r="CY5" s="386">
        <v>80.959651033591257</v>
      </c>
      <c r="CZ5" s="386">
        <v>81.151992600238458</v>
      </c>
      <c r="DA5" s="386">
        <v>81.342773141409438</v>
      </c>
      <c r="DB5" s="386">
        <v>81.531995992671654</v>
      </c>
      <c r="DC5" s="386">
        <v>81.719664629487028</v>
      </c>
      <c r="DD5" s="386">
        <v>81.905782672274569</v>
      </c>
      <c r="DE5" s="386">
        <v>82.090353890851006</v>
      </c>
      <c r="DF5" s="386">
        <v>82.273382208277923</v>
      </c>
      <c r="DG5" s="386">
        <v>82.454871704142988</v>
      </c>
      <c r="DH5" s="386">
        <v>82.634826617302238</v>
      </c>
      <c r="DI5" s="386">
        <v>82.81325134810956</v>
      </c>
      <c r="DJ5" s="386">
        <v>82.990150460160308</v>
      </c>
      <c r="DK5" s="386">
        <v>83.165528681571715</v>
      </c>
      <c r="DL5" s="386">
        <v>83.339390905827884</v>
      </c>
      <c r="DM5" s="386">
        <v>83.511742192209653</v>
      </c>
      <c r="DN5" s="386">
        <v>83.682587765834683</v>
      </c>
      <c r="DO5" s="386">
        <v>83.851933017329927</v>
      </c>
      <c r="DP5" s="386">
        <v>84.019783502157196</v>
      </c>
      <c r="DQ5" s="386">
        <v>84.186144939613087</v>
      </c>
      <c r="DR5" s="386">
        <v>84.351023211525359</v>
      </c>
      <c r="DS5" s="386">
        <v>84.514424360662758</v>
      </c>
      <c r="DT5" s="386">
        <v>84.676354588879477</v>
      </c>
      <c r="DU5" s="386">
        <v>84.836820255011219</v>
      </c>
      <c r="DV5" s="386">
        <v>84.995827872541867</v>
      </c>
      <c r="DW5" s="386">
        <v>85.153384107056567</v>
      </c>
      <c r="DX5" s="386">
        <v>85.309495773498384</v>
      </c>
      <c r="DY5" s="386">
        <v>85.464169833244483</v>
      </c>
      <c r="DZ5" s="386">
        <v>85.617413391015944</v>
      </c>
      <c r="EA5" s="386">
        <v>85.769233691637311</v>
      </c>
      <c r="EB5" s="386">
        <v>85.91963811665866</v>
      </c>
      <c r="EC5" s="386">
        <v>86.068634180853863</v>
      </c>
      <c r="ED5" s="386">
        <v>86.21622952860784</v>
      </c>
      <c r="EE5" s="386">
        <v>86.362431930205403</v>
      </c>
      <c r="EF5" s="386">
        <v>86.507249278033044</v>
      </c>
      <c r="EG5" s="386">
        <v>86.650689582703876</v>
      </c>
      <c r="EH5" s="386">
        <v>86.79276096911876</v>
      </c>
      <c r="EI5" s="386">
        <v>86.933471672471285</v>
      </c>
      <c r="EJ5" s="386">
        <v>87.07283003420676</v>
      </c>
      <c r="EK5" s="386">
        <v>87.210844497945402</v>
      </c>
      <c r="EL5" s="386">
        <v>87.347523605377503</v>
      </c>
      <c r="EM5" s="386">
        <v>87.48287599213819</v>
      </c>
      <c r="EN5" s="386">
        <v>87.61691038367097</v>
      </c>
      <c r="EO5" s="386">
        <v>87.749635591085919</v>
      </c>
      <c r="EP5" s="386">
        <v>87.881060507020393</v>
      </c>
      <c r="EQ5" s="386">
        <v>88.011194101507698</v>
      </c>
      <c r="ER5" s="386">
        <v>88.140045417861657</v>
      </c>
      <c r="ES5" s="386">
        <v>88.267623568579793</v>
      </c>
      <c r="ET5" s="386">
        <v>88.393937731273596</v>
      </c>
      <c r="EU5" s="386">
        <v>88.518997144629068</v>
      </c>
      <c r="EV5" s="386">
        <v>88.642811104401972</v>
      </c>
      <c r="EW5" s="386">
        <v>88.765388959453546</v>
      </c>
      <c r="EX5" s="386">
        <v>88.886740107829112</v>
      </c>
      <c r="EY5" s="386">
        <v>89.006873992884763</v>
      </c>
      <c r="EZ5" s="386">
        <v>89.125800099463831</v>
      </c>
      <c r="FA5" s="386">
        <v>89.243527950127742</v>
      </c>
      <c r="FB5" s="386">
        <v>89.360067101443832</v>
      </c>
      <c r="FC5" s="386">
        <v>89.47542714033176</v>
      </c>
      <c r="FD5" s="386">
        <v>89.58961768047233</v>
      </c>
      <c r="FE5" s="386">
        <v>89.702648358779967</v>
      </c>
      <c r="FF5" s="386">
        <v>89.814528831940422</v>
      </c>
      <c r="FG5" s="386">
        <v>89.92526877301664</v>
      </c>
      <c r="FH5" s="386">
        <v>90.034877868123644</v>
      </c>
      <c r="FI5" s="386">
        <v>90.143365813172906</v>
      </c>
      <c r="FJ5" s="386">
        <v>90.250742310689063</v>
      </c>
      <c r="FK5" s="386">
        <v>90.357017066698361</v>
      </c>
      <c r="FL5" s="386">
        <v>90.462199787691048</v>
      </c>
      <c r="FM5" s="386">
        <v>90.566300177656345</v>
      </c>
      <c r="FN5" s="386">
        <v>90.669327935193522</v>
      </c>
      <c r="FO5" s="386">
        <v>90.771292750696077</v>
      </c>
      <c r="FP5" s="386">
        <v>90.872204303611767</v>
      </c>
      <c r="FQ5" s="386">
        <v>90.972072259777306</v>
      </c>
      <c r="FR5" s="386">
        <v>91.070906268828438</v>
      </c>
      <c r="FS5" s="386">
        <v>91.168715961684526</v>
      </c>
      <c r="FT5" s="386">
        <v>91.265510948108002</v>
      </c>
      <c r="FU5" s="386">
        <v>91.361300814338676</v>
      </c>
      <c r="FV5" s="386">
        <v>91.456095120801308</v>
      </c>
      <c r="FW5" s="386">
        <v>91.549903399887071</v>
      </c>
      <c r="FX5" s="386">
        <v>91.642735153807934</v>
      </c>
      <c r="FY5" s="386">
        <v>91.734599852523814</v>
      </c>
      <c r="FZ5" s="386">
        <v>91.825506931740279</v>
      </c>
      <c r="GA5" s="386">
        <v>91.915465790978232</v>
      </c>
      <c r="GB5" s="386">
        <v>92.004485791713108</v>
      </c>
      <c r="GC5" s="386">
        <v>92.092576255583154</v>
      </c>
      <c r="GD5" s="386">
        <v>92.179746462666486</v>
      </c>
      <c r="GE5" s="386">
        <v>92.266005649824976</v>
      </c>
      <c r="GF5" s="386">
        <v>92.351363009114721</v>
      </c>
      <c r="GG5" s="386">
        <v>92.435827686261902</v>
      </c>
      <c r="GH5" s="386">
        <v>92.51940877920228</v>
      </c>
      <c r="GI5" s="386">
        <v>92.602115336684676</v>
      </c>
      <c r="GJ5" s="386">
        <v>92.683956356935923</v>
      </c>
      <c r="GK5" s="386">
        <v>92.764940786386859</v>
      </c>
      <c r="GL5" s="386">
        <v>92.845077518457899</v>
      </c>
      <c r="GM5" s="386">
        <v>92.924375392403761</v>
      </c>
      <c r="GN5" s="386">
        <v>93.002843192214186</v>
      </c>
      <c r="GO5" s="386">
        <v>93.080489645572939</v>
      </c>
      <c r="GP5" s="386">
        <v>93.157323422869894</v>
      </c>
      <c r="GQ5" s="386">
        <v>93.23335313626724</v>
      </c>
      <c r="GR5" s="386">
        <v>93.308587338819933</v>
      </c>
      <c r="GS5" s="386">
        <v>93.383034523644554</v>
      </c>
      <c r="GT5" s="386">
        <v>93.456703123140954</v>
      </c>
    </row>
    <row r="6" spans="1:202" s="381" customFormat="1" x14ac:dyDescent="0.2">
      <c r="A6" s="387" t="s">
        <v>509</v>
      </c>
      <c r="B6" s="388">
        <v>62.756656062212329</v>
      </c>
      <c r="C6" s="388">
        <v>63.673388447689199</v>
      </c>
      <c r="D6" s="388">
        <v>66.271820351994222</v>
      </c>
      <c r="E6" s="388">
        <v>67.518841088644038</v>
      </c>
      <c r="F6" s="388">
        <v>68.276435666896759</v>
      </c>
      <c r="G6" s="388">
        <v>69.763183225059834</v>
      </c>
      <c r="H6" s="388">
        <v>70.237077623553148</v>
      </c>
      <c r="I6" s="388">
        <v>69.234019285098825</v>
      </c>
      <c r="J6" s="388">
        <v>71.176718515811501</v>
      </c>
      <c r="K6" s="388">
        <v>71.01712743012088</v>
      </c>
      <c r="L6" s="388">
        <v>72.117220627250674</v>
      </c>
      <c r="M6" s="388">
        <v>72.963601615823904</v>
      </c>
      <c r="N6" s="388">
        <v>72.603856139206883</v>
      </c>
      <c r="O6" s="388">
        <v>73.100057092667228</v>
      </c>
      <c r="P6" s="388">
        <v>73.397806378028534</v>
      </c>
      <c r="Q6" s="388">
        <v>72.802597798782159</v>
      </c>
      <c r="R6" s="388">
        <v>73.213609290928531</v>
      </c>
      <c r="S6" s="388">
        <v>73.817799661672169</v>
      </c>
      <c r="T6" s="388">
        <v>73.476282233610149</v>
      </c>
      <c r="U6" s="388">
        <v>73.152090909800165</v>
      </c>
      <c r="V6" s="388">
        <v>72.875876948903183</v>
      </c>
      <c r="W6" s="388">
        <v>73.216242335478427</v>
      </c>
      <c r="X6" s="388">
        <v>73.714029497809562</v>
      </c>
      <c r="Y6" s="388">
        <v>73.320335912297949</v>
      </c>
      <c r="Z6" s="388">
        <v>73.649236118090087</v>
      </c>
      <c r="AA6" s="388">
        <v>73.81102119876698</v>
      </c>
      <c r="AB6" s="388">
        <v>74.013784606565153</v>
      </c>
      <c r="AC6" s="388">
        <v>74.168336202197338</v>
      </c>
      <c r="AD6" s="388">
        <v>74.013492437425981</v>
      </c>
      <c r="AE6" s="388">
        <v>74.511457995420074</v>
      </c>
      <c r="AF6" s="388">
        <v>74.243581128318823</v>
      </c>
      <c r="AG6" s="388">
        <v>74.634688513715275</v>
      </c>
      <c r="AH6" s="388">
        <v>74.718118619662917</v>
      </c>
      <c r="AI6" s="388">
        <v>74.497725367035216</v>
      </c>
      <c r="AJ6" s="388">
        <v>74.892452273740432</v>
      </c>
      <c r="AK6" s="388">
        <v>74.732220806980763</v>
      </c>
      <c r="AL6" s="388">
        <v>74.961910143527348</v>
      </c>
      <c r="AM6" s="388">
        <v>75.112216594052541</v>
      </c>
      <c r="AN6" s="388">
        <v>75.481691800991427</v>
      </c>
      <c r="AO6" s="388">
        <v>75.361642423989892</v>
      </c>
      <c r="AP6" s="388">
        <v>75.426574072189879</v>
      </c>
      <c r="AQ6" s="388">
        <v>75.211376650105038</v>
      </c>
      <c r="AR6" s="388">
        <v>76.271690059366335</v>
      </c>
      <c r="AS6" s="388">
        <v>76.648136718515261</v>
      </c>
      <c r="AT6" s="388">
        <v>76.483091566107902</v>
      </c>
      <c r="AU6" s="388">
        <v>76.33141916282041</v>
      </c>
      <c r="AV6" s="388">
        <v>76.804073899723676</v>
      </c>
      <c r="AW6" s="388">
        <v>76.715775084621143</v>
      </c>
      <c r="AX6" s="388">
        <v>76.701702936004381</v>
      </c>
      <c r="AY6" s="388">
        <v>77.026449493854159</v>
      </c>
      <c r="AZ6" s="388">
        <v>77.22</v>
      </c>
      <c r="BA6" s="388">
        <v>77.5354543398457</v>
      </c>
      <c r="BB6" s="388">
        <v>77.574815770436103</v>
      </c>
      <c r="BC6" s="388">
        <v>77.616364474442491</v>
      </c>
      <c r="BD6" s="388">
        <v>77.83</v>
      </c>
      <c r="BE6" s="388">
        <v>77.895443058152054</v>
      </c>
      <c r="BF6" s="388">
        <v>78.199780449948818</v>
      </c>
      <c r="BG6" s="388">
        <v>78.08</v>
      </c>
      <c r="BH6" s="388">
        <v>78.73</v>
      </c>
      <c r="BI6" s="388">
        <v>78.737583255079628</v>
      </c>
      <c r="BJ6" s="388">
        <v>78.840135124949455</v>
      </c>
      <c r="BK6" s="388">
        <v>79.363142484051735</v>
      </c>
      <c r="BL6" s="388">
        <v>79.450422286306093</v>
      </c>
      <c r="BM6" s="388">
        <v>79.941429934237419</v>
      </c>
      <c r="BN6" s="388">
        <v>80.136866189619496</v>
      </c>
      <c r="BO6" s="388">
        <v>80.331015489100196</v>
      </c>
      <c r="BP6" s="388">
        <v>80.523889824365327</v>
      </c>
      <c r="BQ6" s="388">
        <v>80.715500440125098</v>
      </c>
      <c r="BR6" s="388">
        <v>80.905857869774465</v>
      </c>
      <c r="BS6" s="388">
        <v>81.094971970173845</v>
      </c>
      <c r="BT6" s="388">
        <v>81.282851955550711</v>
      </c>
      <c r="BU6" s="388">
        <v>81.469506430522259</v>
      </c>
      <c r="BV6" s="388">
        <v>81.654943422238972</v>
      </c>
      <c r="BW6" s="388">
        <v>81.8391704116531</v>
      </c>
      <c r="BX6" s="388">
        <v>82.022194363912433</v>
      </c>
      <c r="BY6" s="388">
        <v>82.204021757884888</v>
      </c>
      <c r="BZ6" s="388">
        <v>82.384658614816288</v>
      </c>
      <c r="CA6" s="388">
        <v>82.564110526127124</v>
      </c>
      <c r="CB6" s="388">
        <v>82.742382680354083</v>
      </c>
      <c r="CC6" s="388">
        <v>82.919479889241572</v>
      </c>
      <c r="CD6" s="388">
        <v>83.095406612991269</v>
      </c>
      <c r="CE6" s="388">
        <v>83.270166984676379</v>
      </c>
      <c r="CF6" s="388">
        <v>83.443764833829022</v>
      </c>
      <c r="CG6" s="388">
        <v>83.61620370920987</v>
      </c>
      <c r="CH6" s="388">
        <v>83.787486900767959</v>
      </c>
      <c r="CI6" s="388">
        <v>83.957617460803178</v>
      </c>
      <c r="CJ6" s="388">
        <v>84.126598224338267</v>
      </c>
      <c r="CK6" s="388">
        <v>84.294431828714622</v>
      </c>
      <c r="CL6" s="388">
        <v>84.461120732420397</v>
      </c>
      <c r="CM6" s="388">
        <v>84.626667233165094</v>
      </c>
      <c r="CN6" s="388">
        <v>84.791073485210617</v>
      </c>
      <c r="CO6" s="388">
        <v>84.954341515973368</v>
      </c>
      <c r="CP6" s="388">
        <v>85.116473241909205</v>
      </c>
      <c r="CQ6" s="388">
        <v>85.277470483694216</v>
      </c>
      <c r="CR6" s="388">
        <v>85.437334980716784</v>
      </c>
      <c r="CS6" s="388">
        <v>85.596068404892662</v>
      </c>
      <c r="CT6" s="388">
        <v>85.753672373818475</v>
      </c>
      <c r="CU6" s="388">
        <v>85.910148463277991</v>
      </c>
      <c r="CV6" s="388">
        <v>86.065498219115767</v>
      </c>
      <c r="CW6" s="388">
        <v>86.219723168492109</v>
      </c>
      <c r="CX6" s="388">
        <v>86.37282483053616</v>
      </c>
      <c r="CY6" s="388">
        <v>86.524804726409968</v>
      </c>
      <c r="CZ6" s="388">
        <v>86.675664388800811</v>
      </c>
      <c r="DA6" s="388">
        <v>86.825405370855563</v>
      </c>
      <c r="DB6" s="388">
        <v>86.97402925457321</v>
      </c>
      <c r="DC6" s="388">
        <v>87.121537658670576</v>
      </c>
      <c r="DD6" s="388">
        <v>87.267932245937686</v>
      </c>
      <c r="DE6" s="388">
        <v>87.41321473009485</v>
      </c>
      <c r="DF6" s="388">
        <v>87.557386882172437</v>
      </c>
      <c r="DG6" s="388">
        <v>87.700450536422778</v>
      </c>
      <c r="DH6" s="388">
        <v>87.842407595783115</v>
      </c>
      <c r="DI6" s="388">
        <v>87.98326003690353</v>
      </c>
      <c r="DJ6" s="388">
        <v>88.123009914754931</v>
      </c>
      <c r="DK6" s="388">
        <v>88.261659366831594</v>
      </c>
      <c r="DL6" s="388">
        <v>88.399210616963529</v>
      </c>
      <c r="DM6" s="388">
        <v>88.535665978754182</v>
      </c>
      <c r="DN6" s="388">
        <v>88.671027858654341</v>
      </c>
      <c r="DO6" s="388">
        <v>88.805298758691194</v>
      </c>
      <c r="DP6" s="388">
        <v>88.938481278863279</v>
      </c>
      <c r="DQ6" s="388">
        <v>89.07057811921554</v>
      </c>
      <c r="DR6" s="388">
        <v>89.201592081609363</v>
      </c>
      <c r="DS6" s="388">
        <v>89.331526071199676</v>
      </c>
      <c r="DT6" s="388">
        <v>89.460383097632885</v>
      </c>
      <c r="DU6" s="388">
        <v>89.588166275977215</v>
      </c>
      <c r="DV6" s="388">
        <v>89.714878827400469</v>
      </c>
      <c r="DW6" s="388">
        <v>89.840524079604506</v>
      </c>
      <c r="DX6" s="388">
        <v>89.965105467031279</v>
      </c>
      <c r="DY6" s="388">
        <v>90.088626530849069</v>
      </c>
      <c r="DZ6" s="388">
        <v>90.211090918734541</v>
      </c>
      <c r="EA6" s="388">
        <v>90.332502384456575</v>
      </c>
      <c r="EB6" s="388">
        <v>90.452864787277548</v>
      </c>
      <c r="EC6" s="388">
        <v>90.572182091179869</v>
      </c>
      <c r="ED6" s="388">
        <v>90.690458363928769</v>
      </c>
      <c r="EE6" s="388">
        <v>90.807697775981097</v>
      </c>
      <c r="EF6" s="388">
        <v>90.923904599250648</v>
      </c>
      <c r="EG6" s="388">
        <v>91.039083205738365</v>
      </c>
      <c r="EH6" s="388">
        <v>91.15323806603682</v>
      </c>
      <c r="EI6" s="388">
        <v>91.266373747718575</v>
      </c>
      <c r="EJ6" s="388">
        <v>91.378494913615015</v>
      </c>
      <c r="EK6" s="388">
        <v>91.489606319996867</v>
      </c>
      <c r="EL6" s="388">
        <v>91.599712814660478</v>
      </c>
      <c r="EM6" s="388">
        <v>91.708819334931491</v>
      </c>
      <c r="EN6" s="388">
        <v>91.816930905590297</v>
      </c>
      <c r="EO6" s="388">
        <v>91.924052636727225</v>
      </c>
      <c r="EP6" s="388">
        <v>92.030189721535237</v>
      </c>
      <c r="EQ6" s="388">
        <v>92.135347434045443</v>
      </c>
      <c r="ER6" s="388">
        <v>92.239531126811769</v>
      </c>
      <c r="ES6" s="388">
        <v>92.34274622855169</v>
      </c>
      <c r="ET6" s="388">
        <v>92.444998241748181</v>
      </c>
      <c r="EU6" s="388">
        <v>92.546292740217808</v>
      </c>
      <c r="EV6" s="388">
        <v>92.646635366651722</v>
      </c>
      <c r="EW6" s="388">
        <v>92.746031830132338</v>
      </c>
      <c r="EX6" s="388">
        <v>92.84448790363318</v>
      </c>
      <c r="EY6" s="388">
        <v>92.942009421504139</v>
      </c>
      <c r="EZ6" s="388">
        <v>93.038602276947273</v>
      </c>
      <c r="FA6" s="388">
        <v>93.134272419488113</v>
      </c>
      <c r="FB6" s="388">
        <v>93.22902585244411</v>
      </c>
      <c r="FC6" s="388">
        <v>93.322868630396954</v>
      </c>
      <c r="FD6" s="388">
        <v>93.415806856669221</v>
      </c>
      <c r="FE6" s="388">
        <v>93.507846680810729</v>
      </c>
      <c r="FF6" s="388">
        <v>93.598994296096549</v>
      </c>
      <c r="FG6" s="388">
        <v>93.689255937040755</v>
      </c>
      <c r="FH6" s="388">
        <v>93.77863787692624</v>
      </c>
      <c r="FI6" s="388">
        <v>93.867146425356708</v>
      </c>
      <c r="FJ6" s="388">
        <v>93.954787925829592</v>
      </c>
      <c r="FK6" s="388">
        <v>94.041568753335113</v>
      </c>
      <c r="FL6" s="388">
        <v>94.127495311980766</v>
      </c>
      <c r="FM6" s="388">
        <v>94.212574032646415</v>
      </c>
      <c r="FN6" s="388">
        <v>94.296811370668408</v>
      </c>
      <c r="FO6" s="388">
        <v>94.380213803556614</v>
      </c>
      <c r="FP6" s="388">
        <v>94.462787828744879</v>
      </c>
      <c r="FQ6" s="388">
        <v>94.544539961377183</v>
      </c>
      <c r="FR6" s="388">
        <v>94.625476732129314</v>
      </c>
      <c r="FS6" s="388">
        <v>94.705604685068565</v>
      </c>
      <c r="FT6" s="388">
        <v>94.78493037555144</v>
      </c>
      <c r="FU6" s="388">
        <v>94.863460368161881</v>
      </c>
      <c r="FV6" s="388">
        <v>94.941201234688023</v>
      </c>
      <c r="FW6" s="388">
        <v>95.018159552141228</v>
      </c>
      <c r="FX6" s="388">
        <v>95.09434190081636</v>
      </c>
      <c r="FY6" s="388">
        <v>95.16975486239366</v>
      </c>
      <c r="FZ6" s="388">
        <v>95.244405018084009</v>
      </c>
      <c r="GA6" s="388">
        <v>95.318298946815901</v>
      </c>
      <c r="GB6" s="388">
        <v>95.391443223467149</v>
      </c>
      <c r="GC6" s="388">
        <v>95.463844417138603</v>
      </c>
      <c r="GD6" s="388">
        <v>95.53550908947193</v>
      </c>
      <c r="GE6" s="388">
        <v>95.606443793011735</v>
      </c>
      <c r="GF6" s="388">
        <v>95.676655069609666</v>
      </c>
      <c r="GG6" s="388">
        <v>95.746149448874064</v>
      </c>
      <c r="GH6" s="388">
        <v>95.814933446661556</v>
      </c>
      <c r="GI6" s="388">
        <v>95.883013563613332</v>
      </c>
      <c r="GJ6" s="388">
        <v>95.950396283733284</v>
      </c>
      <c r="GK6" s="388">
        <v>96.017088073010328</v>
      </c>
      <c r="GL6" s="388">
        <v>96.083095378082547</v>
      </c>
      <c r="GM6" s="388">
        <v>96.148424624944127</v>
      </c>
      <c r="GN6" s="388">
        <v>96.213082217694208</v>
      </c>
      <c r="GO6" s="388">
        <v>96.27707453732711</v>
      </c>
      <c r="GP6" s="388">
        <v>96.340407940564248</v>
      </c>
      <c r="GQ6" s="388">
        <v>96.403088758726014</v>
      </c>
      <c r="GR6" s="388">
        <v>96.465123296644649</v>
      </c>
      <c r="GS6" s="388">
        <v>96.526517831616644</v>
      </c>
      <c r="GT6" s="388">
        <v>96.587278612394059</v>
      </c>
    </row>
    <row r="7" spans="1:202" s="381" customFormat="1" x14ac:dyDescent="0.2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389"/>
      <c r="BI7" s="390"/>
    </row>
    <row r="8" spans="1:202" s="381" customFormat="1" x14ac:dyDescent="0.2">
      <c r="BG8" s="391"/>
      <c r="BI8" s="390"/>
    </row>
    <row r="9" spans="1:202" s="381" customFormat="1" x14ac:dyDescent="0.2">
      <c r="BG9" s="391"/>
      <c r="BI9" s="390"/>
    </row>
  </sheetData>
  <conditionalFormatting sqref="B1:DY1">
    <cfRule type="notContainsBlanks" dxfId="2" priority="3" stopIfTrue="1">
      <formula>LEN(TRIM(B1))&gt;0</formula>
    </cfRule>
  </conditionalFormatting>
  <conditionalFormatting sqref="A1">
    <cfRule type="notContainsBlanks" dxfId="1" priority="2" stopIfTrue="1">
      <formula>LEN(TRIM(A1))&gt;0</formula>
    </cfRule>
  </conditionalFormatting>
  <conditionalFormatting sqref="DZ1:GT1">
    <cfRule type="notContainsBlanks" dxfId="0" priority="1" stopIfTrue="1">
      <formula>LEN(TRIM(DZ1))&gt;0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EL122"/>
  <sheetViews>
    <sheetView zoomScaleNormal="100" workbookViewId="0">
      <selection activeCell="A18" sqref="A18:H18"/>
    </sheetView>
  </sheetViews>
  <sheetFormatPr defaultRowHeight="12" x14ac:dyDescent="0.2"/>
  <cols>
    <col min="1" max="1" width="9.140625" style="347"/>
    <col min="2" max="52" width="9.5703125" style="347" customWidth="1"/>
    <col min="53" max="257" width="9.140625" style="347"/>
    <col min="258" max="308" width="9.5703125" style="347" customWidth="1"/>
    <col min="309" max="513" width="9.140625" style="347"/>
    <col min="514" max="564" width="9.5703125" style="347" customWidth="1"/>
    <col min="565" max="769" width="9.140625" style="347"/>
    <col min="770" max="820" width="9.5703125" style="347" customWidth="1"/>
    <col min="821" max="1025" width="9.140625" style="347"/>
    <col min="1026" max="1076" width="9.5703125" style="347" customWidth="1"/>
    <col min="1077" max="1281" width="9.140625" style="347"/>
    <col min="1282" max="1332" width="9.5703125" style="347" customWidth="1"/>
    <col min="1333" max="1537" width="9.140625" style="347"/>
    <col min="1538" max="1588" width="9.5703125" style="347" customWidth="1"/>
    <col min="1589" max="1793" width="9.140625" style="347"/>
    <col min="1794" max="1844" width="9.5703125" style="347" customWidth="1"/>
    <col min="1845" max="2049" width="9.140625" style="347"/>
    <col min="2050" max="2100" width="9.5703125" style="347" customWidth="1"/>
    <col min="2101" max="2305" width="9.140625" style="347"/>
    <col min="2306" max="2356" width="9.5703125" style="347" customWidth="1"/>
    <col min="2357" max="2561" width="9.140625" style="347"/>
    <col min="2562" max="2612" width="9.5703125" style="347" customWidth="1"/>
    <col min="2613" max="2817" width="9.140625" style="347"/>
    <col min="2818" max="2868" width="9.5703125" style="347" customWidth="1"/>
    <col min="2869" max="3073" width="9.140625" style="347"/>
    <col min="3074" max="3124" width="9.5703125" style="347" customWidth="1"/>
    <col min="3125" max="3329" width="9.140625" style="347"/>
    <col min="3330" max="3380" width="9.5703125" style="347" customWidth="1"/>
    <col min="3381" max="3585" width="9.140625" style="347"/>
    <col min="3586" max="3636" width="9.5703125" style="347" customWidth="1"/>
    <col min="3637" max="3841" width="9.140625" style="347"/>
    <col min="3842" max="3892" width="9.5703125" style="347" customWidth="1"/>
    <col min="3893" max="4097" width="9.140625" style="347"/>
    <col min="4098" max="4148" width="9.5703125" style="347" customWidth="1"/>
    <col min="4149" max="4353" width="9.140625" style="347"/>
    <col min="4354" max="4404" width="9.5703125" style="347" customWidth="1"/>
    <col min="4405" max="4609" width="9.140625" style="347"/>
    <col min="4610" max="4660" width="9.5703125" style="347" customWidth="1"/>
    <col min="4661" max="4865" width="9.140625" style="347"/>
    <col min="4866" max="4916" width="9.5703125" style="347" customWidth="1"/>
    <col min="4917" max="5121" width="9.140625" style="347"/>
    <col min="5122" max="5172" width="9.5703125" style="347" customWidth="1"/>
    <col min="5173" max="5377" width="9.140625" style="347"/>
    <col min="5378" max="5428" width="9.5703125" style="347" customWidth="1"/>
    <col min="5429" max="5633" width="9.140625" style="347"/>
    <col min="5634" max="5684" width="9.5703125" style="347" customWidth="1"/>
    <col min="5685" max="5889" width="9.140625" style="347"/>
    <col min="5890" max="5940" width="9.5703125" style="347" customWidth="1"/>
    <col min="5941" max="6145" width="9.140625" style="347"/>
    <col min="6146" max="6196" width="9.5703125" style="347" customWidth="1"/>
    <col min="6197" max="6401" width="9.140625" style="347"/>
    <col min="6402" max="6452" width="9.5703125" style="347" customWidth="1"/>
    <col min="6453" max="6657" width="9.140625" style="347"/>
    <col min="6658" max="6708" width="9.5703125" style="347" customWidth="1"/>
    <col min="6709" max="6913" width="9.140625" style="347"/>
    <col min="6914" max="6964" width="9.5703125" style="347" customWidth="1"/>
    <col min="6965" max="7169" width="9.140625" style="347"/>
    <col min="7170" max="7220" width="9.5703125" style="347" customWidth="1"/>
    <col min="7221" max="7425" width="9.140625" style="347"/>
    <col min="7426" max="7476" width="9.5703125" style="347" customWidth="1"/>
    <col min="7477" max="7681" width="9.140625" style="347"/>
    <col min="7682" max="7732" width="9.5703125" style="347" customWidth="1"/>
    <col min="7733" max="7937" width="9.140625" style="347"/>
    <col min="7938" max="7988" width="9.5703125" style="347" customWidth="1"/>
    <col min="7989" max="8193" width="9.140625" style="347"/>
    <col min="8194" max="8244" width="9.5703125" style="347" customWidth="1"/>
    <col min="8245" max="8449" width="9.140625" style="347"/>
    <col min="8450" max="8500" width="9.5703125" style="347" customWidth="1"/>
    <col min="8501" max="8705" width="9.140625" style="347"/>
    <col min="8706" max="8756" width="9.5703125" style="347" customWidth="1"/>
    <col min="8757" max="8961" width="9.140625" style="347"/>
    <col min="8962" max="9012" width="9.5703125" style="347" customWidth="1"/>
    <col min="9013" max="9217" width="9.140625" style="347"/>
    <col min="9218" max="9268" width="9.5703125" style="347" customWidth="1"/>
    <col min="9269" max="9473" width="9.140625" style="347"/>
    <col min="9474" max="9524" width="9.5703125" style="347" customWidth="1"/>
    <col min="9525" max="9729" width="9.140625" style="347"/>
    <col min="9730" max="9780" width="9.5703125" style="347" customWidth="1"/>
    <col min="9781" max="9985" width="9.140625" style="347"/>
    <col min="9986" max="10036" width="9.5703125" style="347" customWidth="1"/>
    <col min="10037" max="10241" width="9.140625" style="347"/>
    <col min="10242" max="10292" width="9.5703125" style="347" customWidth="1"/>
    <col min="10293" max="10497" width="9.140625" style="347"/>
    <col min="10498" max="10548" width="9.5703125" style="347" customWidth="1"/>
    <col min="10549" max="10753" width="9.140625" style="347"/>
    <col min="10754" max="10804" width="9.5703125" style="347" customWidth="1"/>
    <col min="10805" max="11009" width="9.140625" style="347"/>
    <col min="11010" max="11060" width="9.5703125" style="347" customWidth="1"/>
    <col min="11061" max="11265" width="9.140625" style="347"/>
    <col min="11266" max="11316" width="9.5703125" style="347" customWidth="1"/>
    <col min="11317" max="11521" width="9.140625" style="347"/>
    <col min="11522" max="11572" width="9.5703125" style="347" customWidth="1"/>
    <col min="11573" max="11777" width="9.140625" style="347"/>
    <col min="11778" max="11828" width="9.5703125" style="347" customWidth="1"/>
    <col min="11829" max="12033" width="9.140625" style="347"/>
    <col min="12034" max="12084" width="9.5703125" style="347" customWidth="1"/>
    <col min="12085" max="12289" width="9.140625" style="347"/>
    <col min="12290" max="12340" width="9.5703125" style="347" customWidth="1"/>
    <col min="12341" max="12545" width="9.140625" style="347"/>
    <col min="12546" max="12596" width="9.5703125" style="347" customWidth="1"/>
    <col min="12597" max="12801" width="9.140625" style="347"/>
    <col min="12802" max="12852" width="9.5703125" style="347" customWidth="1"/>
    <col min="12853" max="13057" width="9.140625" style="347"/>
    <col min="13058" max="13108" width="9.5703125" style="347" customWidth="1"/>
    <col min="13109" max="13313" width="9.140625" style="347"/>
    <col min="13314" max="13364" width="9.5703125" style="347" customWidth="1"/>
    <col min="13365" max="13569" width="9.140625" style="347"/>
    <col min="13570" max="13620" width="9.5703125" style="347" customWidth="1"/>
    <col min="13621" max="13825" width="9.140625" style="347"/>
    <col min="13826" max="13876" width="9.5703125" style="347" customWidth="1"/>
    <col min="13877" max="14081" width="9.140625" style="347"/>
    <col min="14082" max="14132" width="9.5703125" style="347" customWidth="1"/>
    <col min="14133" max="14337" width="9.140625" style="347"/>
    <col min="14338" max="14388" width="9.5703125" style="347" customWidth="1"/>
    <col min="14389" max="14593" width="9.140625" style="347"/>
    <col min="14594" max="14644" width="9.5703125" style="347" customWidth="1"/>
    <col min="14645" max="14849" width="9.140625" style="347"/>
    <col min="14850" max="14900" width="9.5703125" style="347" customWidth="1"/>
    <col min="14901" max="15105" width="9.140625" style="347"/>
    <col min="15106" max="15156" width="9.5703125" style="347" customWidth="1"/>
    <col min="15157" max="15361" width="9.140625" style="347"/>
    <col min="15362" max="15412" width="9.5703125" style="347" customWidth="1"/>
    <col min="15413" max="15617" width="9.140625" style="347"/>
    <col min="15618" max="15668" width="9.5703125" style="347" customWidth="1"/>
    <col min="15669" max="15873" width="9.140625" style="347"/>
    <col min="15874" max="15924" width="9.5703125" style="347" customWidth="1"/>
    <col min="15925" max="16129" width="9.140625" style="347"/>
    <col min="16130" max="16180" width="9.5703125" style="347" customWidth="1"/>
    <col min="16181" max="16384" width="9.140625" style="347"/>
  </cols>
  <sheetData>
    <row r="18" spans="1:142" x14ac:dyDescent="0.2">
      <c r="A18" s="708" t="s">
        <v>442</v>
      </c>
      <c r="B18" s="708"/>
      <c r="C18" s="708"/>
      <c r="D18" s="708"/>
      <c r="E18" s="708"/>
      <c r="F18" s="708"/>
      <c r="G18" s="708"/>
      <c r="H18" s="708"/>
      <c r="I18" s="348"/>
      <c r="K18" s="348"/>
      <c r="M18" s="348"/>
      <c r="O18" s="348"/>
      <c r="Q18" s="348"/>
      <c r="S18" s="348"/>
      <c r="U18" s="348"/>
      <c r="W18" s="348"/>
      <c r="Y18" s="348"/>
      <c r="AA18" s="348"/>
      <c r="AC18" s="348"/>
      <c r="AE18" s="348"/>
      <c r="AG18" s="348"/>
      <c r="AI18" s="348"/>
      <c r="AK18" s="348"/>
      <c r="AM18" s="348"/>
      <c r="AO18" s="348"/>
      <c r="AQ18" s="348"/>
      <c r="AS18" s="348"/>
      <c r="AU18" s="348"/>
      <c r="AW18" s="348"/>
      <c r="AY18" s="348"/>
      <c r="BA18" s="348"/>
      <c r="BC18" s="348"/>
      <c r="BE18" s="348"/>
      <c r="BG18" s="348"/>
      <c r="BI18" s="348"/>
      <c r="BK18" s="348"/>
      <c r="BM18" s="348"/>
      <c r="BO18" s="348"/>
      <c r="BQ18" s="348"/>
      <c r="BS18" s="348"/>
      <c r="BU18" s="348"/>
      <c r="BW18" s="348"/>
      <c r="BY18" s="348"/>
      <c r="CA18" s="348"/>
      <c r="CC18" s="348"/>
      <c r="CE18" s="348"/>
      <c r="CG18" s="348"/>
      <c r="CI18" s="348"/>
      <c r="CK18" s="348"/>
      <c r="CM18" s="348"/>
      <c r="CO18" s="348"/>
      <c r="CQ18" s="348"/>
      <c r="CS18" s="348"/>
      <c r="CU18" s="348"/>
      <c r="CW18" s="348"/>
      <c r="CY18" s="348"/>
      <c r="DA18" s="348"/>
      <c r="DC18" s="348"/>
      <c r="DE18" s="348"/>
      <c r="DG18" s="348"/>
      <c r="DI18" s="348"/>
      <c r="DK18" s="348"/>
      <c r="DM18" s="348"/>
      <c r="DO18" s="348"/>
      <c r="DQ18" s="348"/>
      <c r="DS18" s="348"/>
      <c r="DU18" s="348"/>
      <c r="DW18" s="348"/>
      <c r="DY18" s="348"/>
      <c r="EA18" s="348"/>
      <c r="EC18" s="348"/>
      <c r="EE18" s="348"/>
      <c r="EG18" s="348"/>
      <c r="EI18" s="348"/>
      <c r="EK18" s="348"/>
    </row>
    <row r="19" spans="1:142" x14ac:dyDescent="0.2">
      <c r="A19" s="349" t="s">
        <v>443</v>
      </c>
      <c r="B19" s="350">
        <v>2010</v>
      </c>
      <c r="C19" s="350">
        <v>2011</v>
      </c>
      <c r="D19" s="350">
        <v>2012</v>
      </c>
      <c r="E19" s="350">
        <v>2013</v>
      </c>
      <c r="F19" s="350">
        <v>2014</v>
      </c>
      <c r="G19" s="350">
        <v>2015</v>
      </c>
      <c r="H19" s="350">
        <v>2016</v>
      </c>
      <c r="I19" s="350">
        <v>2017</v>
      </c>
      <c r="J19" s="350">
        <v>2018</v>
      </c>
      <c r="K19" s="350">
        <v>2019</v>
      </c>
      <c r="L19" s="350">
        <v>2020</v>
      </c>
      <c r="M19" s="350">
        <v>2021</v>
      </c>
      <c r="N19" s="350">
        <v>2022</v>
      </c>
      <c r="O19" s="350">
        <v>2023</v>
      </c>
      <c r="P19" s="350">
        <v>2024</v>
      </c>
      <c r="Q19" s="350">
        <v>2025</v>
      </c>
      <c r="R19" s="350">
        <v>2026</v>
      </c>
      <c r="S19" s="350">
        <v>2027</v>
      </c>
      <c r="T19" s="350">
        <v>2028</v>
      </c>
      <c r="U19" s="350">
        <v>2029</v>
      </c>
      <c r="V19" s="350">
        <v>2030</v>
      </c>
      <c r="W19" s="350">
        <v>2031</v>
      </c>
      <c r="X19" s="350">
        <v>2032</v>
      </c>
      <c r="Y19" s="350">
        <v>2033</v>
      </c>
      <c r="Z19" s="350">
        <v>2034</v>
      </c>
      <c r="AA19" s="350">
        <v>2035</v>
      </c>
      <c r="AB19" s="350">
        <v>2036</v>
      </c>
      <c r="AC19" s="350">
        <v>2037</v>
      </c>
      <c r="AD19" s="350">
        <v>2038</v>
      </c>
      <c r="AE19" s="350">
        <v>2039</v>
      </c>
      <c r="AF19" s="350">
        <v>2040</v>
      </c>
      <c r="AG19" s="350">
        <v>2041</v>
      </c>
      <c r="AH19" s="350">
        <v>2042</v>
      </c>
      <c r="AI19" s="350">
        <v>2043</v>
      </c>
      <c r="AJ19" s="350">
        <v>2044</v>
      </c>
      <c r="AK19" s="350">
        <v>2045</v>
      </c>
      <c r="AL19" s="350">
        <v>2046</v>
      </c>
      <c r="AM19" s="350">
        <v>2047</v>
      </c>
      <c r="AN19" s="350">
        <v>2048</v>
      </c>
      <c r="AO19" s="350">
        <v>2049</v>
      </c>
      <c r="AP19" s="350">
        <v>2050</v>
      </c>
      <c r="AQ19" s="350">
        <v>2051</v>
      </c>
      <c r="AR19" s="350">
        <v>2052</v>
      </c>
      <c r="AS19" s="350">
        <v>2053</v>
      </c>
      <c r="AT19" s="350">
        <v>2054</v>
      </c>
      <c r="AU19" s="350">
        <v>2055</v>
      </c>
      <c r="AV19" s="350">
        <v>2056</v>
      </c>
      <c r="AW19" s="350">
        <v>2057</v>
      </c>
      <c r="AX19" s="350">
        <v>2058</v>
      </c>
      <c r="AY19" s="350">
        <v>2059</v>
      </c>
      <c r="AZ19" s="350">
        <v>2060</v>
      </c>
      <c r="BA19" s="350">
        <v>2061</v>
      </c>
      <c r="BB19" s="350">
        <v>2062</v>
      </c>
      <c r="BC19" s="350">
        <v>2063</v>
      </c>
      <c r="BD19" s="350">
        <v>2064</v>
      </c>
      <c r="BE19" s="350">
        <v>2065</v>
      </c>
      <c r="BF19" s="350">
        <v>2066</v>
      </c>
      <c r="BG19" s="350">
        <v>2067</v>
      </c>
      <c r="BH19" s="350">
        <v>2068</v>
      </c>
      <c r="BI19" s="350">
        <v>2069</v>
      </c>
      <c r="BJ19" s="350">
        <v>2070</v>
      </c>
      <c r="BK19" s="350">
        <v>2071</v>
      </c>
      <c r="BL19" s="350">
        <v>2072</v>
      </c>
      <c r="BM19" s="350">
        <v>2073</v>
      </c>
      <c r="BN19" s="350">
        <v>2074</v>
      </c>
      <c r="BO19" s="350">
        <v>2075</v>
      </c>
      <c r="BP19" s="350">
        <v>2076</v>
      </c>
      <c r="BQ19" s="350">
        <v>2077</v>
      </c>
      <c r="BR19" s="350">
        <v>2078</v>
      </c>
      <c r="BS19" s="350">
        <v>2079</v>
      </c>
      <c r="BT19" s="350">
        <v>2080</v>
      </c>
      <c r="BU19" s="350">
        <v>2081</v>
      </c>
      <c r="BV19" s="350">
        <v>2082</v>
      </c>
      <c r="BW19" s="350">
        <v>2083</v>
      </c>
      <c r="BX19" s="350">
        <v>2084</v>
      </c>
      <c r="BY19" s="350">
        <v>2085</v>
      </c>
      <c r="BZ19" s="350">
        <v>2086</v>
      </c>
      <c r="CA19" s="350">
        <v>2087</v>
      </c>
      <c r="CB19" s="350">
        <v>2088</v>
      </c>
      <c r="CC19" s="350">
        <v>2089</v>
      </c>
      <c r="CD19" s="350">
        <v>2090</v>
      </c>
      <c r="CE19" s="350">
        <v>2091</v>
      </c>
      <c r="CF19" s="350">
        <v>2092</v>
      </c>
      <c r="CG19" s="350">
        <v>2093</v>
      </c>
      <c r="CH19" s="350">
        <v>2094</v>
      </c>
      <c r="CI19" s="350">
        <v>2095</v>
      </c>
      <c r="CJ19" s="350">
        <v>2096</v>
      </c>
      <c r="CK19" s="350">
        <v>2097</v>
      </c>
      <c r="CL19" s="350">
        <v>2098</v>
      </c>
      <c r="CM19" s="350">
        <v>2099</v>
      </c>
      <c r="CN19" s="350">
        <v>2100</v>
      </c>
      <c r="CO19" s="350">
        <v>2101</v>
      </c>
      <c r="CP19" s="350">
        <v>2102</v>
      </c>
      <c r="CQ19" s="350">
        <v>2103</v>
      </c>
      <c r="CR19" s="350">
        <v>2104</v>
      </c>
      <c r="CS19" s="350">
        <v>2105</v>
      </c>
      <c r="CT19" s="350">
        <v>2106</v>
      </c>
      <c r="CU19" s="350">
        <v>2107</v>
      </c>
      <c r="CV19" s="350">
        <v>2108</v>
      </c>
      <c r="CW19" s="350">
        <v>2109</v>
      </c>
      <c r="CX19" s="350">
        <v>2110</v>
      </c>
      <c r="CY19" s="350">
        <v>2111</v>
      </c>
      <c r="CZ19" s="350">
        <v>2112</v>
      </c>
      <c r="DA19" s="350">
        <v>2113</v>
      </c>
      <c r="DB19" s="350">
        <v>2114</v>
      </c>
      <c r="DC19" s="350">
        <v>2115</v>
      </c>
      <c r="DD19" s="350">
        <v>2116</v>
      </c>
      <c r="DE19" s="350">
        <v>2117</v>
      </c>
      <c r="DF19" s="350">
        <v>2118</v>
      </c>
      <c r="DG19" s="350">
        <v>2119</v>
      </c>
      <c r="DH19" s="350">
        <v>2120</v>
      </c>
      <c r="DI19" s="350">
        <v>2121</v>
      </c>
      <c r="DJ19" s="350">
        <v>2122</v>
      </c>
      <c r="DK19" s="350">
        <v>2123</v>
      </c>
      <c r="DL19" s="350">
        <v>2124</v>
      </c>
      <c r="DM19" s="350">
        <v>2125</v>
      </c>
      <c r="DN19" s="350">
        <v>2126</v>
      </c>
      <c r="DO19" s="350">
        <v>2127</v>
      </c>
      <c r="DP19" s="350">
        <v>2128</v>
      </c>
      <c r="DQ19" s="350">
        <v>2129</v>
      </c>
      <c r="DR19" s="350">
        <v>2130</v>
      </c>
      <c r="DS19" s="350">
        <v>2131</v>
      </c>
      <c r="DT19" s="350">
        <v>2132</v>
      </c>
      <c r="DU19" s="350">
        <v>2133</v>
      </c>
      <c r="DV19" s="350">
        <v>2134</v>
      </c>
      <c r="DW19" s="350">
        <v>2135</v>
      </c>
      <c r="DX19" s="350">
        <v>2136</v>
      </c>
      <c r="DY19" s="350">
        <v>2137</v>
      </c>
      <c r="DZ19" s="350">
        <v>2138</v>
      </c>
      <c r="EA19" s="350">
        <v>2139</v>
      </c>
      <c r="EB19" s="350">
        <v>2140</v>
      </c>
      <c r="EC19" s="350">
        <v>2141</v>
      </c>
      <c r="ED19" s="350">
        <v>2142</v>
      </c>
      <c r="EE19" s="350">
        <v>2143</v>
      </c>
      <c r="EF19" s="350">
        <v>2144</v>
      </c>
      <c r="EG19" s="350">
        <v>2145</v>
      </c>
      <c r="EH19" s="350">
        <v>2146</v>
      </c>
      <c r="EI19" s="350">
        <v>2147</v>
      </c>
      <c r="EJ19" s="350">
        <v>2148</v>
      </c>
      <c r="EK19" s="350">
        <v>2149</v>
      </c>
      <c r="EL19" s="350">
        <v>2150</v>
      </c>
    </row>
    <row r="20" spans="1:142" x14ac:dyDescent="0.2">
      <c r="A20" s="351">
        <v>0</v>
      </c>
      <c r="B20" s="352">
        <v>1.0961815246437233E-2</v>
      </c>
      <c r="C20" s="352">
        <v>1.0538532974127404E-2</v>
      </c>
      <c r="D20" s="352">
        <v>1.0131595429221185E-2</v>
      </c>
      <c r="E20" s="352">
        <v>9.7403714723316593E-3</v>
      </c>
      <c r="F20" s="352">
        <v>9.3642543350454417E-3</v>
      </c>
      <c r="G20" s="352">
        <v>9.0026606788567842E-3</v>
      </c>
      <c r="H20" s="352">
        <v>8.655029690438203E-3</v>
      </c>
      <c r="I20" s="352">
        <v>8.3208222118486379E-3</v>
      </c>
      <c r="J20" s="352">
        <v>7.9995199043259753E-3</v>
      </c>
      <c r="K20" s="352">
        <v>7.6906244443708969E-3</v>
      </c>
      <c r="L20" s="352">
        <v>7.3936567508721667E-3</v>
      </c>
      <c r="M20" s="352">
        <v>7.1081562420759383E-3</v>
      </c>
      <c r="N20" s="352">
        <v>6.8336801212476811E-3</v>
      </c>
      <c r="O20" s="352">
        <v>6.5698026899161906E-3</v>
      </c>
      <c r="P20" s="352">
        <v>6.3161146876377534E-3</v>
      </c>
      <c r="Q20" s="352">
        <v>6.0722226572533034E-3</v>
      </c>
      <c r="R20" s="352">
        <v>5.8377483346570723E-3</v>
      </c>
      <c r="S20" s="352">
        <v>5.6123280621279571E-3</v>
      </c>
      <c r="T20" s="352">
        <v>5.3956122243147024E-3</v>
      </c>
      <c r="U20" s="352">
        <v>5.1872647060008806E-3</v>
      </c>
      <c r="V20" s="352">
        <v>4.9869623708066928E-3</v>
      </c>
      <c r="W20" s="352">
        <v>4.7943945600215218E-3</v>
      </c>
      <c r="X20" s="352">
        <v>4.6092626107875311E-3</v>
      </c>
      <c r="Y20" s="352">
        <v>4.4312793928893545E-3</v>
      </c>
      <c r="Z20" s="352">
        <v>4.2601688634292308E-3</v>
      </c>
      <c r="AA20" s="352">
        <v>4.0956656386990026E-3</v>
      </c>
      <c r="AB20" s="352">
        <v>3.9375145825833058E-3</v>
      </c>
      <c r="AC20" s="352">
        <v>3.7854704108563064E-3</v>
      </c>
      <c r="AD20" s="352">
        <v>3.6392973107587565E-3</v>
      </c>
      <c r="AE20" s="352">
        <v>3.4987685752639955E-3</v>
      </c>
      <c r="AF20" s="352">
        <v>3.3636662514673248E-3</v>
      </c>
      <c r="AG20" s="352">
        <v>3.2337808025517602E-3</v>
      </c>
      <c r="AH20" s="352">
        <v>3.1089107828074576E-3</v>
      </c>
      <c r="AI20" s="352">
        <v>2.9888625251995298E-3</v>
      </c>
      <c r="AJ20" s="352">
        <v>2.8734498410002279E-3</v>
      </c>
      <c r="AK20" s="352">
        <v>2.7624937310200149E-3</v>
      </c>
      <c r="AL20" s="352">
        <v>2.6558221079886145E-3</v>
      </c>
      <c r="AM20" s="352">
        <v>2.5532695296567481E-3</v>
      </c>
      <c r="AN20" s="352">
        <v>2.4546769422033312E-3</v>
      </c>
      <c r="AO20" s="352">
        <v>2.3598914335513708E-3</v>
      </c>
      <c r="AP20" s="352">
        <v>2.2687659962090079E-3</v>
      </c>
      <c r="AQ20" s="352">
        <v>2.1811592992683031E-3</v>
      </c>
      <c r="AR20" s="352">
        <v>2.096935469208428E-3</v>
      </c>
      <c r="AS20" s="352">
        <v>2.0159638791625088E-3</v>
      </c>
      <c r="AT20" s="352">
        <v>1.9381189463222581E-3</v>
      </c>
      <c r="AU20" s="352">
        <v>1.863279937165207E-3</v>
      </c>
      <c r="AV20" s="352">
        <v>1.7913307802033666E-3</v>
      </c>
      <c r="AW20" s="352">
        <v>1.7221598859621786E-3</v>
      </c>
      <c r="AX20" s="352">
        <v>1.6556599739108574E-3</v>
      </c>
      <c r="AY20" s="352">
        <v>1.5917279060759294E-3</v>
      </c>
      <c r="AZ20" s="352">
        <v>1.5302645270793014E-3</v>
      </c>
      <c r="BA20" s="352">
        <v>1.4711745103535014E-3</v>
      </c>
      <c r="BB20" s="352">
        <v>1.4143662102948933E-3</v>
      </c>
      <c r="BC20" s="352">
        <v>1.3597515201260947E-3</v>
      </c>
      <c r="BD20" s="352">
        <v>1.3072457352468346E-3</v>
      </c>
      <c r="BE20" s="352">
        <v>1.2567674218614332E-3</v>
      </c>
      <c r="BF20" s="352">
        <v>1.2082382906791419E-3</v>
      </c>
      <c r="BG20" s="352">
        <v>1.1615830754914428E-3</v>
      </c>
      <c r="BH20" s="352">
        <v>1.1167294164379949E-3</v>
      </c>
      <c r="BI20" s="352">
        <v>1.0736077477801816E-3</v>
      </c>
      <c r="BJ20" s="352">
        <v>1.032151190008195E-3</v>
      </c>
      <c r="BK20" s="352">
        <v>9.9229544611432758E-4</v>
      </c>
      <c r="BL20" s="352">
        <v>9.539787018715874E-4</v>
      </c>
      <c r="BM20" s="352">
        <v>9.1714152996298702E-4</v>
      </c>
      <c r="BN20" s="352">
        <v>8.8172679781280225E-4</v>
      </c>
      <c r="BO20" s="352">
        <v>8.4767957897686022E-4</v>
      </c>
      <c r="BP20" s="352">
        <v>8.1494706795442453E-4</v>
      </c>
      <c r="BQ20" s="352">
        <v>7.8347849828955555E-4</v>
      </c>
      <c r="BR20" s="352">
        <v>7.5322506383492633E-4</v>
      </c>
      <c r="BS20" s="352">
        <v>7.2413984305597383E-4</v>
      </c>
      <c r="BT20" s="352">
        <v>6.9617772625799263E-4</v>
      </c>
      <c r="BU20" s="352">
        <v>6.6929534562329765E-4</v>
      </c>
      <c r="BV20" s="352">
        <v>6.4345100794994969E-4</v>
      </c>
      <c r="BW20" s="352">
        <v>6.1860462998772434E-4</v>
      </c>
      <c r="BX20" s="352">
        <v>5.9471767627103476E-4</v>
      </c>
      <c r="BY20" s="352">
        <v>5.7175309935238964E-4</v>
      </c>
      <c r="BZ20" s="352">
        <v>5.4967528234368859E-4</v>
      </c>
      <c r="CA20" s="352">
        <v>5.2844998367624675E-4</v>
      </c>
      <c r="CB20" s="352">
        <v>5.0804428399386611E-4</v>
      </c>
      <c r="CC20" s="352">
        <v>4.884265350965925E-4</v>
      </c>
      <c r="CD20" s="352">
        <v>4.6956631085597099E-4</v>
      </c>
      <c r="CE20" s="352">
        <v>4.5143436002567113E-4</v>
      </c>
      <c r="CF20" s="352">
        <v>4.3400256087429651E-4</v>
      </c>
      <c r="CG20" s="352">
        <v>4.1724387757001105E-4</v>
      </c>
      <c r="CH20" s="352">
        <v>4.0113231824934355E-4</v>
      </c>
      <c r="CI20" s="352">
        <v>3.8564289470513171E-4</v>
      </c>
      <c r="CJ20" s="352">
        <v>3.7075158363108693E-4</v>
      </c>
      <c r="CK20" s="352">
        <v>3.5643528936287106E-4</v>
      </c>
      <c r="CL20" s="352">
        <v>3.4267180805789822E-4</v>
      </c>
      <c r="CM20" s="352">
        <v>3.2943979325830692E-4</v>
      </c>
      <c r="CN20" s="352">
        <v>3.1671872278369212E-4</v>
      </c>
      <c r="CO20" s="352">
        <v>3.0448886690224953E-4</v>
      </c>
      <c r="CP20" s="352">
        <v>2.9273125773096749E-4</v>
      </c>
      <c r="CQ20" s="352">
        <v>2.8142765981740742E-4</v>
      </c>
      <c r="CR20" s="352">
        <v>2.7056054185744648E-4</v>
      </c>
      <c r="CS20" s="352">
        <v>2.6011304950511878E-4</v>
      </c>
      <c r="CT20" s="352">
        <v>2.5006897923238419E-4</v>
      </c>
      <c r="CU20" s="352">
        <v>2.4041275319828192E-4</v>
      </c>
      <c r="CV20" s="352">
        <v>2.3112939508849347E-4</v>
      </c>
      <c r="CW20" s="352">
        <v>2.2220450688784291E-4</v>
      </c>
      <c r="CX20" s="352">
        <v>2.1362424654970902E-4</v>
      </c>
      <c r="CY20" s="352">
        <v>2.0537530652771669E-4</v>
      </c>
      <c r="CZ20" s="352">
        <v>1.9744489313641087E-4</v>
      </c>
      <c r="DA20" s="352">
        <v>1.8982070670890271E-4</v>
      </c>
      <c r="DB20" s="352">
        <v>1.8249092252071324E-4</v>
      </c>
      <c r="DC20" s="352">
        <v>1.7544417245022849E-4</v>
      </c>
      <c r="DD20" s="352">
        <v>1.6866952734732209E-4</v>
      </c>
      <c r="DE20" s="352">
        <v>1.621564800828015E-4</v>
      </c>
      <c r="DF20" s="352">
        <v>1.5589492925238501E-4</v>
      </c>
      <c r="DG20" s="352">
        <v>1.4987516350993953E-4</v>
      </c>
      <c r="DH20" s="352">
        <v>1.4408784650567753E-4</v>
      </c>
      <c r="DI20" s="352">
        <v>1.3852400240595451E-4</v>
      </c>
      <c r="DJ20" s="352">
        <v>1.3317500197220853E-4</v>
      </c>
      <c r="DK20" s="352">
        <v>1.280325491774513E-4</v>
      </c>
      <c r="DL20" s="352">
        <v>1.2308866833955293E-4</v>
      </c>
      <c r="DM20" s="352">
        <v>1.1833569175136581E-4</v>
      </c>
      <c r="DN20" s="352">
        <v>1.1376624778850154E-4</v>
      </c>
      <c r="DO20" s="352">
        <v>1.0937324947631745E-4</v>
      </c>
      <c r="DP20" s="352">
        <v>1.0514988349838007E-4</v>
      </c>
      <c r="DQ20" s="352">
        <v>1.0108959962935873E-4</v>
      </c>
      <c r="DR20" s="352">
        <v>9.7186100575959942E-5</v>
      </c>
      <c r="DS20" s="352">
        <v>9.3433332210146814E-5</v>
      </c>
      <c r="DT20" s="352">
        <v>8.9825474179494635E-5</v>
      </c>
      <c r="DU20" s="352">
        <v>8.6356930880121275E-5</v>
      </c>
      <c r="DV20" s="352">
        <v>8.3022322778190778E-5</v>
      </c>
      <c r="DW20" s="352">
        <v>7.9816478066530532E-5</v>
      </c>
      <c r="DX20" s="352">
        <v>7.6734424643422152E-5</v>
      </c>
      <c r="DY20" s="352">
        <v>7.3771382401125043E-5</v>
      </c>
      <c r="DZ20" s="352">
        <v>7.0922755812173017E-5</v>
      </c>
      <c r="EA20" s="352">
        <v>6.8184126801945513E-5</v>
      </c>
      <c r="EB20" s="352">
        <v>6.555124789645904E-5</v>
      </c>
      <c r="EC20" s="352">
        <v>6.3020035634751582E-5</v>
      </c>
      <c r="ED20" s="352">
        <v>6.0586564235642758E-5</v>
      </c>
      <c r="EE20" s="352">
        <v>5.8247059509047456E-5</v>
      </c>
      <c r="EF20" s="352">
        <v>5.5997893002399301E-5</v>
      </c>
      <c r="EG20" s="352">
        <v>5.3835576373105726E-5</v>
      </c>
      <c r="EH20" s="352">
        <v>5.175675597830657E-5</v>
      </c>
      <c r="EI20" s="352">
        <v>4.975820767354473E-5</v>
      </c>
      <c r="EJ20" s="352">
        <v>4.7836831812282655E-5</v>
      </c>
      <c r="EK20" s="352">
        <v>4.5989648438508478E-5</v>
      </c>
      <c r="EL20" s="352">
        <v>4.4213792664976265E-5</v>
      </c>
    </row>
    <row r="21" spans="1:142" x14ac:dyDescent="0.2">
      <c r="A21" s="351">
        <v>1</v>
      </c>
      <c r="B21" s="352">
        <v>1.3874635156231479E-3</v>
      </c>
      <c r="C21" s="352">
        <v>1.3399870190125916E-3</v>
      </c>
      <c r="D21" s="352">
        <v>1.2941350824030959E-3</v>
      </c>
      <c r="E21" s="352">
        <v>1.2498521162843668E-3</v>
      </c>
      <c r="F21" s="352">
        <v>1.2070844333187929E-3</v>
      </c>
      <c r="G21" s="352">
        <v>1.1657801832525465E-3</v>
      </c>
      <c r="H21" s="352">
        <v>1.1258892900538268E-3</v>
      </c>
      <c r="I21" s="352">
        <v>1.087363391202285E-3</v>
      </c>
      <c r="J21" s="352">
        <v>1.0501557790556892E-3</v>
      </c>
      <c r="K21" s="352">
        <v>1.0142213442230002E-3</v>
      </c>
      <c r="L21" s="352">
        <v>9.7951652087510058E-4</v>
      </c>
      <c r="M21" s="352">
        <v>9.4599923392689272E-4</v>
      </c>
      <c r="N21" s="352">
        <v>9.1362884802674202E-4</v>
      </c>
      <c r="O21" s="352">
        <v>8.8236611829134665E-4</v>
      </c>
      <c r="P21" s="352">
        <v>8.5217314272649795E-4</v>
      </c>
      <c r="Q21" s="352">
        <v>8.2301331627578891E-4</v>
      </c>
      <c r="R21" s="352">
        <v>7.9485128644175688E-4</v>
      </c>
      <c r="S21" s="352">
        <v>7.6765291042557766E-4</v>
      </c>
      <c r="T21" s="352">
        <v>7.4138521373336228E-4</v>
      </c>
      <c r="U21" s="352">
        <v>7.1601635019887151E-4</v>
      </c>
      <c r="V21" s="352">
        <v>6.9151556337419004E-4</v>
      </c>
      <c r="W21" s="352">
        <v>6.6785314924149367E-4</v>
      </c>
      <c r="X21" s="352">
        <v>6.4500042020085118E-4</v>
      </c>
      <c r="Y21" s="352">
        <v>6.2292967029019871E-4</v>
      </c>
      <c r="Z21" s="352">
        <v>6.0161414159547503E-4</v>
      </c>
      <c r="AA21" s="352">
        <v>5.8102799181012938E-4</v>
      </c>
      <c r="AB21" s="352">
        <v>5.6114626290468662E-4</v>
      </c>
      <c r="AC21" s="352">
        <v>5.4194485086838913E-4</v>
      </c>
      <c r="AD21" s="352">
        <v>5.2340047648618735E-4</v>
      </c>
      <c r="AE21" s="352">
        <v>5.0549065711576625E-4</v>
      </c>
      <c r="AF21" s="352">
        <v>4.8819367943023342E-4</v>
      </c>
      <c r="AG21" s="352">
        <v>4.7148857309354202E-4</v>
      </c>
      <c r="AH21" s="352">
        <v>4.5535508533668515E-4</v>
      </c>
      <c r="AI21" s="352">
        <v>4.3977365640384785E-4</v>
      </c>
      <c r="AJ21" s="352">
        <v>4.2472539583874615E-4</v>
      </c>
      <c r="AK21" s="352">
        <v>4.1019205958241157E-4</v>
      </c>
      <c r="AL21" s="352">
        <v>3.9615602785461878E-4</v>
      </c>
      <c r="AM21" s="352">
        <v>3.8260028379222879E-4</v>
      </c>
      <c r="AN21" s="352">
        <v>3.6950839281843159E-4</v>
      </c>
      <c r="AO21" s="352">
        <v>3.5686448271796502E-4</v>
      </c>
      <c r="AP21" s="352">
        <v>3.4465322439411792E-4</v>
      </c>
      <c r="AQ21" s="352">
        <v>3.3285981328419364E-4</v>
      </c>
      <c r="AR21" s="352">
        <v>3.2146995141090791E-4</v>
      </c>
      <c r="AS21" s="352">
        <v>3.1046983004793215E-4</v>
      </c>
      <c r="AT21" s="352">
        <v>2.9984611297863647E-4</v>
      </c>
      <c r="AU21" s="352">
        <v>2.8958592032764263E-4</v>
      </c>
      <c r="AV21" s="352">
        <v>2.7967681294565477E-4</v>
      </c>
      <c r="AW21" s="352">
        <v>2.7010677732860865E-4</v>
      </c>
      <c r="AX21" s="352">
        <v>2.6086421105286017E-4</v>
      </c>
      <c r="AY21" s="352">
        <v>2.5193790870875552E-4</v>
      </c>
      <c r="AZ21" s="352">
        <v>2.4331704831553289E-4</v>
      </c>
      <c r="BA21" s="352">
        <v>2.3499117820106378E-4</v>
      </c>
      <c r="BB21" s="352">
        <v>2.2695020433058185E-4</v>
      </c>
      <c r="BC21" s="352">
        <v>2.1918437806896221E-4</v>
      </c>
      <c r="BD21" s="352">
        <v>2.116842843617747E-4</v>
      </c>
      <c r="BE21" s="352">
        <v>2.0444083032075401E-4</v>
      </c>
      <c r="BF21" s="352">
        <v>1.9744523419985512E-4</v>
      </c>
      <c r="BG21" s="352">
        <v>1.9068901474852829E-4</v>
      </c>
      <c r="BH21" s="352">
        <v>1.8416398092930582E-4</v>
      </c>
      <c r="BI21" s="352">
        <v>1.7786222198723427E-4</v>
      </c>
      <c r="BJ21" s="352">
        <v>1.7177609785911264E-4</v>
      </c>
      <c r="BK21" s="352">
        <v>1.6589822991090964E-4</v>
      </c>
      <c r="BL21" s="352">
        <v>1.6022149199212938E-4</v>
      </c>
      <c r="BM21" s="352">
        <v>1.5473900179628028E-4</v>
      </c>
      <c r="BN21" s="352">
        <v>1.49444112516974E-4</v>
      </c>
      <c r="BO21" s="352">
        <v>1.4433040478953685E-4</v>
      </c>
      <c r="BP21" s="352">
        <v>1.3939167890836455E-4</v>
      </c>
      <c r="BQ21" s="352">
        <v>1.346219473105862E-4</v>
      </c>
      <c r="BR21" s="352">
        <v>1.3001542731692239E-4</v>
      </c>
      <c r="BS21" s="352">
        <v>1.2556653412093858E-4</v>
      </c>
      <c r="BT21" s="352">
        <v>1.2126987401819399E-4</v>
      </c>
      <c r="BU21" s="352">
        <v>1.1712023786707597E-4</v>
      </c>
      <c r="BV21" s="352">
        <v>1.1311259477339358E-4</v>
      </c>
      <c r="BW21" s="352">
        <v>1.0924208599107214E-4</v>
      </c>
      <c r="BX21" s="352">
        <v>1.0550401903155602E-4</v>
      </c>
      <c r="BY21" s="352">
        <v>1.0189386197477621E-4</v>
      </c>
      <c r="BZ21" s="352">
        <v>9.8407237974786559E-5</v>
      </c>
      <c r="CA21" s="352">
        <v>9.503991995340738E-5</v>
      </c>
      <c r="CB21" s="352">
        <v>9.1787825475442918E-5</v>
      </c>
      <c r="CC21" s="352">
        <v>8.8647011799259303E-5</v>
      </c>
      <c r="CD21" s="352">
        <v>8.5613671096723394E-5</v>
      </c>
      <c r="CE21" s="352">
        <v>8.2684125836706191E-5</v>
      </c>
      <c r="CF21" s="352">
        <v>7.9854824326554456E-5</v>
      </c>
      <c r="CG21" s="352">
        <v>7.712233640612557E-5</v>
      </c>
      <c r="CH21" s="352">
        <v>7.4483349289164254E-5</v>
      </c>
      <c r="CI21" s="352">
        <v>7.1934663546979887E-5</v>
      </c>
      <c r="CJ21" s="352">
        <v>6.947318922955564E-5</v>
      </c>
      <c r="CK21" s="352">
        <v>6.7095942119385727E-5</v>
      </c>
      <c r="CL21" s="352">
        <v>6.4800040113499642E-5</v>
      </c>
      <c r="CM21" s="352">
        <v>6.2582699729287375E-5</v>
      </c>
      <c r="CN21" s="352">
        <v>6.0441232729888576E-5</v>
      </c>
      <c r="CO21" s="352">
        <v>5.8373042865054955E-5</v>
      </c>
      <c r="CP21" s="352">
        <v>5.6375622723534476E-5</v>
      </c>
      <c r="CQ21" s="352">
        <v>5.4446550693161367E-5</v>
      </c>
      <c r="CR21" s="352">
        <v>5.2583488024966285E-5</v>
      </c>
      <c r="CS21" s="352">
        <v>5.0784175997747206E-5</v>
      </c>
      <c r="CT21" s="352">
        <v>4.9046433179663835E-5</v>
      </c>
      <c r="CU21" s="352">
        <v>4.7368152783535211E-5</v>
      </c>
      <c r="CV21" s="352">
        <v>4.5747300112634032E-5</v>
      </c>
      <c r="CW21" s="352">
        <v>4.4181910093881729E-5</v>
      </c>
      <c r="CX21" s="352">
        <v>4.2670084895452745E-5</v>
      </c>
      <c r="CY21" s="352">
        <v>4.120999162590024E-5</v>
      </c>
      <c r="CZ21" s="352">
        <v>3.9799860112013706E-5</v>
      </c>
      <c r="DA21" s="352">
        <v>3.8437980752714025E-5</v>
      </c>
      <c r="DB21" s="352">
        <v>3.7122702446384562E-5</v>
      </c>
      <c r="DC21" s="352">
        <v>3.5852430589125087E-5</v>
      </c>
      <c r="DD21" s="352">
        <v>3.4625625141502029E-5</v>
      </c>
      <c r="DE21" s="352">
        <v>3.3440798761450888E-5</v>
      </c>
      <c r="DF21" s="352">
        <v>3.2296515001067335E-5</v>
      </c>
      <c r="DG21" s="352">
        <v>3.1191386565101062E-5</v>
      </c>
      <c r="DH21" s="352">
        <v>3.012407362904062E-5</v>
      </c>
      <c r="DI21" s="352">
        <v>2.9093282214750437E-5</v>
      </c>
      <c r="DJ21" s="352">
        <v>2.809776262169063E-5</v>
      </c>
      <c r="DK21" s="352">
        <v>2.7136307911817624E-5</v>
      </c>
      <c r="DL21" s="352">
        <v>2.6207752446328699E-5</v>
      </c>
      <c r="DM21" s="352">
        <v>2.5310970472476557E-5</v>
      </c>
      <c r="DN21" s="352">
        <v>2.4444874758740505E-5</v>
      </c>
      <c r="DO21" s="352">
        <v>2.3608415276699626E-5</v>
      </c>
      <c r="DP21" s="352">
        <v>2.2800577928009883E-5</v>
      </c>
      <c r="DQ21" s="352">
        <v>2.2020383314941697E-5</v>
      </c>
      <c r="DR21" s="352">
        <v>2.1266885552987655E-5</v>
      </c>
      <c r="DS21" s="352">
        <v>2.0539171124100507E-5</v>
      </c>
      <c r="DT21" s="352">
        <v>1.9836357769171322E-5</v>
      </c>
      <c r="DU21" s="352">
        <v>1.9157593418405079E-5</v>
      </c>
      <c r="DV21" s="352">
        <v>1.8502055158296841E-5</v>
      </c>
      <c r="DW21" s="352">
        <v>1.7868948233956103E-5</v>
      </c>
      <c r="DX21" s="352">
        <v>1.725750508556992E-5</v>
      </c>
      <c r="DY21" s="352">
        <v>1.6666984417836401E-5</v>
      </c>
      <c r="DZ21" s="352">
        <v>1.6096670301240569E-5</v>
      </c>
      <c r="EA21" s="352">
        <v>1.5545871304082924E-5</v>
      </c>
      <c r="EB21" s="352">
        <v>1.5013919654208428E-5</v>
      </c>
      <c r="EC21" s="352">
        <v>1.4500170429419628E-5</v>
      </c>
      <c r="ED21" s="352">
        <v>1.4004000775592293E-5</v>
      </c>
      <c r="EE21" s="352">
        <v>1.3524809151545879E-5</v>
      </c>
      <c r="EF21" s="352">
        <v>1.3062014599753025E-5</v>
      </c>
      <c r="EG21" s="352">
        <v>1.2615056042004095E-5</v>
      </c>
      <c r="EH21" s="352">
        <v>1.2183391599172845E-5</v>
      </c>
      <c r="EI21" s="352">
        <v>1.1766497934258433E-5</v>
      </c>
      <c r="EJ21" s="352">
        <v>1.1363869617907348E-5</v>
      </c>
      <c r="EK21" s="352">
        <v>1.0975018515646077E-5</v>
      </c>
      <c r="EL21" s="352">
        <v>1.0599473196081538E-5</v>
      </c>
    </row>
    <row r="22" spans="1:142" x14ac:dyDescent="0.2">
      <c r="A22" s="351">
        <v>2</v>
      </c>
      <c r="B22" s="352">
        <v>4.7048491713210319E-4</v>
      </c>
      <c r="C22" s="352">
        <v>4.5385230942696786E-4</v>
      </c>
      <c r="D22" s="352">
        <v>4.3780769855021585E-4</v>
      </c>
      <c r="E22" s="352">
        <v>4.223302976068201E-4</v>
      </c>
      <c r="F22" s="352">
        <v>4.0740005456118612E-4</v>
      </c>
      <c r="G22" s="352">
        <v>3.9299762625833725E-4</v>
      </c>
      <c r="H22" s="352">
        <v>3.7910435336353592E-4</v>
      </c>
      <c r="I22" s="352">
        <v>3.6570223618783429E-4</v>
      </c>
      <c r="J22" s="352">
        <v>3.5277391136824662E-4</v>
      </c>
      <c r="K22" s="352">
        <v>3.4030262937229967E-4</v>
      </c>
      <c r="L22" s="352">
        <v>3.2827223279789414E-4</v>
      </c>
      <c r="M22" s="352">
        <v>3.1666713544026054E-4</v>
      </c>
      <c r="N22" s="352">
        <v>3.0547230209896568E-4</v>
      </c>
      <c r="O22" s="352">
        <v>2.9467322909877838E-4</v>
      </c>
      <c r="P22" s="352">
        <v>2.8425592549916208E-4</v>
      </c>
      <c r="Q22" s="352">
        <v>2.74206894968055E-4</v>
      </c>
      <c r="R22" s="352">
        <v>2.6451311829642937E-4</v>
      </c>
      <c r="S22" s="352">
        <v>2.5516203653103614E-4</v>
      </c>
      <c r="T22" s="352">
        <v>2.4614153470340266E-4</v>
      </c>
      <c r="U22" s="352">
        <v>2.3743992613406325E-4</v>
      </c>
      <c r="V22" s="352">
        <v>2.2904593729166365E-4</v>
      </c>
      <c r="W22" s="352">
        <v>2.2094869318732696E-4</v>
      </c>
      <c r="X22" s="352">
        <v>2.1313770328536196E-4</v>
      </c>
      <c r="Y22" s="352">
        <v>2.0560284791204175E-4</v>
      </c>
      <c r="Z22" s="352">
        <v>1.9833436514488984E-4</v>
      </c>
      <c r="AA22" s="352">
        <v>1.9132283816542716E-4</v>
      </c>
      <c r="AB22" s="352">
        <v>1.8455918305904009E-4</v>
      </c>
      <c r="AC22" s="352">
        <v>1.7803463704614558E-4</v>
      </c>
      <c r="AD22" s="352">
        <v>1.7174074712941081E-4</v>
      </c>
      <c r="AE22" s="352">
        <v>1.65669359142305E-4</v>
      </c>
      <c r="AF22" s="352">
        <v>1.5981260718483166E-4</v>
      </c>
      <c r="AG22" s="352">
        <v>1.5416290343270509E-4</v>
      </c>
      <c r="AH22" s="352">
        <v>1.4871292830680559E-4</v>
      </c>
      <c r="AI22" s="352">
        <v>1.4345562099016211E-4</v>
      </c>
      <c r="AJ22" s="352">
        <v>1.3838417028017906E-4</v>
      </c>
      <c r="AK22" s="352">
        <v>1.3349200576425748E-4</v>
      </c>
      <c r="AL22" s="352">
        <v>1.2877278930736706E-4</v>
      </c>
      <c r="AM22" s="352">
        <v>1.2422040684056823E-4</v>
      </c>
      <c r="AN22" s="352">
        <v>1.1982896043980859E-4</v>
      </c>
      <c r="AO22" s="352">
        <v>1.1559276068475907E-4</v>
      </c>
      <c r="AP22" s="352">
        <v>1.1150631928777937E-4</v>
      </c>
      <c r="AQ22" s="352">
        <v>1.0756434198346453E-4</v>
      </c>
      <c r="AR22" s="352">
        <v>1.0376172166956201E-4</v>
      </c>
      <c r="AS22" s="352">
        <v>1.0009353179036407E-4</v>
      </c>
      <c r="AT22" s="352">
        <v>9.6555019954025723E-5</v>
      </c>
      <c r="AU22" s="352">
        <v>9.3141601775508637E-5</v>
      </c>
      <c r="AV22" s="352">
        <v>8.9848854937197165E-5</v>
      </c>
      <c r="AW22" s="352">
        <v>8.6672513459482166E-5</v>
      </c>
      <c r="AX22" s="352">
        <v>8.3608462173891528E-5</v>
      </c>
      <c r="AY22" s="352">
        <v>8.0652731391608044E-5</v>
      </c>
      <c r="AZ22" s="352">
        <v>7.7801491760460406E-5</v>
      </c>
      <c r="BA22" s="352">
        <v>7.5051049303741588E-5</v>
      </c>
      <c r="BB22" s="352">
        <v>7.2397840634403252E-5</v>
      </c>
      <c r="BC22" s="352">
        <v>6.9838428338444877E-5</v>
      </c>
      <c r="BD22" s="352">
        <v>6.7369496521507718E-5</v>
      </c>
      <c r="BE22" s="352">
        <v>6.4987846512906016E-5</v>
      </c>
      <c r="BF22" s="352">
        <v>6.2690392721529407E-5</v>
      </c>
      <c r="BG22" s="352">
        <v>6.0474158638247982E-5</v>
      </c>
      <c r="BH22" s="352">
        <v>5.8336272979640105E-5</v>
      </c>
      <c r="BI22" s="352">
        <v>5.6273965968047766E-5</v>
      </c>
      <c r="BJ22" s="352">
        <v>5.4284565743139365E-5</v>
      </c>
      <c r="BK22" s="352">
        <v>5.2365494900331231E-5</v>
      </c>
      <c r="BL22" s="352">
        <v>5.0514267151583093E-5</v>
      </c>
      <c r="BM22" s="352">
        <v>4.8728484104241054E-5</v>
      </c>
      <c r="BN22" s="352">
        <v>4.7005832153755369E-5</v>
      </c>
      <c r="BO22" s="352">
        <v>4.5344079486246847E-5</v>
      </c>
      <c r="BP22" s="352">
        <v>4.3741073187038698E-5</v>
      </c>
      <c r="BQ22" s="352">
        <v>4.2194736451407909E-5</v>
      </c>
      <c r="BR22" s="352">
        <v>4.0703065893941887E-5</v>
      </c>
      <c r="BS22" s="352">
        <v>3.9264128953015301E-5</v>
      </c>
      <c r="BT22" s="352">
        <v>3.7876061387023721E-5</v>
      </c>
      <c r="BU22" s="352">
        <v>3.6537064859130618E-5</v>
      </c>
      <c r="BV22" s="352">
        <v>3.5245404607398616E-5</v>
      </c>
      <c r="BW22" s="352">
        <v>3.3999407197286114E-5</v>
      </c>
      <c r="BX22" s="352">
        <v>3.2797458353598109E-5</v>
      </c>
      <c r="BY22" s="352">
        <v>3.1638000869081748E-5</v>
      </c>
      <c r="BZ22" s="352">
        <v>3.0519532586957443E-5</v>
      </c>
      <c r="CA22" s="352">
        <v>2.9440604454771649E-5</v>
      </c>
      <c r="CB22" s="352">
        <v>2.8399818647049879E-5</v>
      </c>
      <c r="CC22" s="352">
        <v>2.7395826754317836E-5</v>
      </c>
      <c r="CD22" s="352">
        <v>2.642732803614437E-5</v>
      </c>
      <c r="CE22" s="352">
        <v>2.5493067735942921E-5</v>
      </c>
      <c r="CF22" s="352">
        <v>2.4591835455348263E-5</v>
      </c>
      <c r="CG22" s="352">
        <v>2.3722463586062232E-5</v>
      </c>
      <c r="CH22" s="352">
        <v>2.288382579713707E-5</v>
      </c>
      <c r="CI22" s="352">
        <v>2.2074835575736321E-5</v>
      </c>
      <c r="CJ22" s="352">
        <v>2.1294444819482863E-5</v>
      </c>
      <c r="CK22" s="352">
        <v>2.0541642478570323E-5</v>
      </c>
      <c r="CL22" s="352">
        <v>1.981545324587862E-5</v>
      </c>
      <c r="CM22" s="352">
        <v>1.9114936293396615E-5</v>
      </c>
      <c r="CN22" s="352">
        <v>1.8439184053314857E-5</v>
      </c>
      <c r="CO22" s="352">
        <v>1.7787321042209138E-5</v>
      </c>
      <c r="CP22" s="352">
        <v>1.7158502726791647E-5</v>
      </c>
      <c r="CQ22" s="352">
        <v>1.6551914429760077E-5</v>
      </c>
      <c r="CR22" s="352">
        <v>1.5966770274327245E-5</v>
      </c>
      <c r="CS22" s="352">
        <v>1.540231216606376E-5</v>
      </c>
      <c r="CT22" s="352">
        <v>1.4857808810734679E-5</v>
      </c>
      <c r="CU22" s="352">
        <v>1.4332554766857543E-5</v>
      </c>
      <c r="CV22" s="352">
        <v>1.3825869531754543E-5</v>
      </c>
      <c r="CW22" s="352">
        <v>1.3337096659914588E-5</v>
      </c>
      <c r="CX22" s="352">
        <v>1.2865602912523036E-5</v>
      </c>
      <c r="CY22" s="352">
        <v>1.241077743705738E-5</v>
      </c>
      <c r="CZ22" s="352">
        <v>1.1972030975885815E-5</v>
      </c>
      <c r="DA22" s="352">
        <v>1.1548795102843545E-5</v>
      </c>
      <c r="DB22" s="352">
        <v>1.114052148679766E-5</v>
      </c>
      <c r="DC22" s="352">
        <v>1.0746681181246485E-5</v>
      </c>
      <c r="DD22" s="352">
        <v>1.03667639390331E-5</v>
      </c>
      <c r="DE22" s="352">
        <v>1.000027755128508E-5</v>
      </c>
      <c r="DF22" s="352">
        <v>9.6467472097241335E-6</v>
      </c>
      <c r="DG22" s="352">
        <v>9.3057148915193629E-6</v>
      </c>
      <c r="DH22" s="352">
        <v>8.9767387658872406E-6</v>
      </c>
      <c r="DI22" s="352">
        <v>8.6593926216695099E-6</v>
      </c>
      <c r="DJ22" s="352">
        <v>8.3532653151473234E-6</v>
      </c>
      <c r="DK22" s="352">
        <v>8.0579602373763777E-6</v>
      </c>
      <c r="DL22" s="352">
        <v>7.7730948003527739E-6</v>
      </c>
      <c r="DM22" s="352">
        <v>7.4982999413439627E-6</v>
      </c>
      <c r="DN22" s="352">
        <v>7.2332196447426897E-6</v>
      </c>
      <c r="DO22" s="352">
        <v>6.9775104808242685E-6</v>
      </c>
      <c r="DP22" s="352">
        <v>6.7308411608098535E-6</v>
      </c>
      <c r="DQ22" s="352">
        <v>6.4928921076590462E-6</v>
      </c>
      <c r="DR22" s="352">
        <v>6.2633550420358898E-6</v>
      </c>
      <c r="DS22" s="352">
        <v>6.0419325829118584E-6</v>
      </c>
      <c r="DT22" s="352">
        <v>5.8283378622882717E-6</v>
      </c>
      <c r="DU22" s="352">
        <v>5.6222941535391464E-6</v>
      </c>
      <c r="DV22" s="352">
        <v>5.4235345128928385E-6</v>
      </c>
      <c r="DW22" s="352">
        <v>5.2318014335880323E-6</v>
      </c>
      <c r="DX22" s="352">
        <v>5.0468465122561028E-6</v>
      </c>
      <c r="DY22" s="352">
        <v>4.8684301270974414E-6</v>
      </c>
      <c r="DZ22" s="352">
        <v>4.696321127435006E-6</v>
      </c>
      <c r="EA22" s="352">
        <v>4.53029653424273E-6</v>
      </c>
      <c r="EB22" s="352">
        <v>4.3701412512608672E-6</v>
      </c>
      <c r="EC22" s="352">
        <v>4.2156477863240598E-6</v>
      </c>
      <c r="ED22" s="352">
        <v>4.0666159825409439E-6</v>
      </c>
      <c r="EE22" s="352">
        <v>3.9228527589771975E-6</v>
      </c>
      <c r="EF22" s="352">
        <v>3.7841718605059075E-6</v>
      </c>
      <c r="EG22" s="352">
        <v>3.6503936165012618E-6</v>
      </c>
      <c r="EH22" s="352">
        <v>3.5213447080629422E-6</v>
      </c>
      <c r="EI22" s="352">
        <v>3.3968579434695578E-6</v>
      </c>
      <c r="EJ22" s="352">
        <v>3.2767720415703151E-6</v>
      </c>
      <c r="EK22" s="352">
        <v>3.1609314228342046E-6</v>
      </c>
      <c r="EL22" s="352">
        <v>3.0491860077860281E-6</v>
      </c>
    </row>
    <row r="23" spans="1:142" x14ac:dyDescent="0.2">
      <c r="A23" s="351">
        <v>3</v>
      </c>
      <c r="B23" s="352">
        <v>3.6232227192949107E-4</v>
      </c>
      <c r="C23" s="352">
        <v>3.4867862809375783E-4</v>
      </c>
      <c r="D23" s="352">
        <v>3.355487506796278E-4</v>
      </c>
      <c r="E23" s="352">
        <v>3.2291329324717018E-4</v>
      </c>
      <c r="F23" s="352">
        <v>3.1075363786792421E-4</v>
      </c>
      <c r="G23" s="352">
        <v>2.9905186769202554E-4</v>
      </c>
      <c r="H23" s="352">
        <v>2.8779074054830595E-4</v>
      </c>
      <c r="I23" s="352">
        <v>2.7695366353851312E-4</v>
      </c>
      <c r="J23" s="352">
        <v>2.665246685882526E-4</v>
      </c>
      <c r="K23" s="352">
        <v>2.5648838891852643E-4</v>
      </c>
      <c r="L23" s="352">
        <v>2.4683003640332032E-4</v>
      </c>
      <c r="M23" s="352">
        <v>2.3753537977977692E-4</v>
      </c>
      <c r="N23" s="352">
        <v>2.2859072367889118E-4</v>
      </c>
      <c r="O23" s="352">
        <v>2.1998288844585803E-4</v>
      </c>
      <c r="P23" s="352">
        <v>2.1169919072027603E-4</v>
      </c>
      <c r="Q23" s="352">
        <v>2.03727424747627E-4</v>
      </c>
      <c r="R23" s="352">
        <v>1.9605584439452174E-4</v>
      </c>
      <c r="S23" s="352">
        <v>1.8867314584113739E-4</v>
      </c>
      <c r="T23" s="352">
        <v>1.8156845092543326E-4</v>
      </c>
      <c r="U23" s="352">
        <v>1.7473129111452991E-4</v>
      </c>
      <c r="V23" s="352">
        <v>1.681515920796652E-4</v>
      </c>
      <c r="W23" s="352">
        <v>1.6181965885202172E-4</v>
      </c>
      <c r="X23" s="352">
        <v>1.5572616153749152E-4</v>
      </c>
      <c r="Y23" s="352">
        <v>1.498621215694024E-4</v>
      </c>
      <c r="Z23" s="352">
        <v>1.4421889847888967E-4</v>
      </c>
      <c r="AA23" s="352">
        <v>1.3878817716344525E-4</v>
      </c>
      <c r="AB23" s="352">
        <v>1.3356195563490178E-4</v>
      </c>
      <c r="AC23" s="352">
        <v>1.2853253322876122E-4</v>
      </c>
      <c r="AD23" s="352">
        <v>1.2369249925751525E-4</v>
      </c>
      <c r="AE23" s="352">
        <v>1.1903472209125526E-4</v>
      </c>
      <c r="AF23" s="352">
        <v>1.1455233864943744E-4</v>
      </c>
      <c r="AG23" s="352">
        <v>1.1023874428837268E-4</v>
      </c>
      <c r="AH23" s="352">
        <v>1.0608758306949743E-4</v>
      </c>
      <c r="AI23" s="352">
        <v>1.02092738394104E-4</v>
      </c>
      <c r="AJ23" s="352">
        <v>9.8248323990744035E-5</v>
      </c>
      <c r="AK23" s="352">
        <v>9.4548675241997492E-5</v>
      </c>
      <c r="AL23" s="352">
        <v>9.0988340837842356E-5</v>
      </c>
      <c r="AM23" s="352">
        <v>8.7562074743339189E-5</v>
      </c>
      <c r="AN23" s="352">
        <v>8.4264828468761697E-5</v>
      </c>
      <c r="AO23" s="352">
        <v>8.1091743630823084E-5</v>
      </c>
      <c r="AP23" s="352">
        <v>7.8038144794005128E-5</v>
      </c>
      <c r="AQ23" s="352">
        <v>7.5099532581455357E-5</v>
      </c>
      <c r="AR23" s="352">
        <v>7.2271577045311992E-5</v>
      </c>
      <c r="AS23" s="352">
        <v>6.9550111286660331E-5</v>
      </c>
      <c r="AT23" s="352">
        <v>6.6931125315752458E-5</v>
      </c>
      <c r="AU23" s="352">
        <v>6.4410760143416787E-5</v>
      </c>
      <c r="AV23" s="352">
        <v>6.1985302094962527E-5</v>
      </c>
      <c r="AW23" s="352">
        <v>5.9651177338208478E-5</v>
      </c>
      <c r="AX23" s="352">
        <v>5.7404946617556681E-5</v>
      </c>
      <c r="AY23" s="352">
        <v>5.5243300186360645E-5</v>
      </c>
      <c r="AZ23" s="352">
        <v>5.3163052930129042E-5</v>
      </c>
      <c r="BA23" s="352">
        <v>5.116113967335839E-5</v>
      </c>
      <c r="BB23" s="352">
        <v>4.9234610663104098E-5</v>
      </c>
      <c r="BC23" s="352">
        <v>4.7380627222613268E-5</v>
      </c>
      <c r="BD23" s="352">
        <v>4.5596457568629967E-5</v>
      </c>
      <c r="BE23" s="352">
        <v>4.3879472786202655E-5</v>
      </c>
      <c r="BF23" s="352">
        <v>4.2227142955065145E-5</v>
      </c>
      <c r="BG23" s="352">
        <v>4.0637033421882656E-5</v>
      </c>
      <c r="BH23" s="352">
        <v>3.9106801212870749E-5</v>
      </c>
      <c r="BI23" s="352">
        <v>3.7634191581500961E-5</v>
      </c>
      <c r="BJ23" s="352">
        <v>3.621703468620639E-5</v>
      </c>
      <c r="BK23" s="352">
        <v>3.485324239319193E-5</v>
      </c>
      <c r="BL23" s="352">
        <v>3.3540805199638282E-5</v>
      </c>
      <c r="BM23" s="352">
        <v>3.2277789272765962E-5</v>
      </c>
      <c r="BN23" s="352">
        <v>3.1062333600396725E-5</v>
      </c>
      <c r="BO23" s="352">
        <v>2.989264724881369E-5</v>
      </c>
      <c r="BP23" s="352">
        <v>2.8767006723879751E-5</v>
      </c>
      <c r="BQ23" s="352">
        <v>2.768375343152604E-5</v>
      </c>
      <c r="BR23" s="352">
        <v>2.6641291233868342E-5</v>
      </c>
      <c r="BS23" s="352">
        <v>2.5638084097350866E-5</v>
      </c>
      <c r="BT23" s="352">
        <v>2.4672653829451531E-5</v>
      </c>
      <c r="BU23" s="352">
        <v>2.374357790061424E-5</v>
      </c>
      <c r="BV23" s="352">
        <v>2.2849487348198615E-5</v>
      </c>
      <c r="BW23" s="352">
        <v>2.1989064759358878E-5</v>
      </c>
      <c r="BX23" s="352">
        <v>2.1161042329879561E-5</v>
      </c>
      <c r="BY23" s="352">
        <v>2.0364199996107993E-5</v>
      </c>
      <c r="BZ23" s="352">
        <v>1.9597363637230871E-5</v>
      </c>
      <c r="CA23" s="352">
        <v>1.8859403345246048E-5</v>
      </c>
      <c r="CB23" s="352">
        <v>1.8149231760080533E-5</v>
      </c>
      <c r="CC23" s="352">
        <v>1.7465802467401359E-5</v>
      </c>
      <c r="CD23" s="352">
        <v>1.6808108456758727E-5</v>
      </c>
      <c r="CE23" s="352">
        <v>1.6175180637789354E-5</v>
      </c>
      <c r="CF23" s="352">
        <v>1.5566086412293983E-5</v>
      </c>
      <c r="CG23" s="352">
        <v>1.4979928300084737E-5</v>
      </c>
      <c r="CH23" s="352">
        <v>1.4415842616577757E-5</v>
      </c>
      <c r="CI23" s="352">
        <v>1.3872998200182566E-5</v>
      </c>
      <c r="CJ23" s="352">
        <v>1.335059518761296E-5</v>
      </c>
      <c r="CK23" s="352">
        <v>1.2847863835314893E-5</v>
      </c>
      <c r="CL23" s="352">
        <v>1.2364063385274874E-5</v>
      </c>
      <c r="CM23" s="352">
        <v>1.1898480973537499E-5</v>
      </c>
      <c r="CN23" s="352">
        <v>1.145043057982402E-5</v>
      </c>
      <c r="CO23" s="352">
        <v>1.1019252016704145E-5</v>
      </c>
      <c r="CP23" s="352">
        <v>1.0604309956831737E-5</v>
      </c>
      <c r="CQ23" s="352">
        <v>1.0204992996810944E-5</v>
      </c>
      <c r="CR23" s="352">
        <v>9.8207127563135656E-6</v>
      </c>
      <c r="CS23" s="352">
        <v>9.4509030111200919E-6</v>
      </c>
      <c r="CT23" s="352">
        <v>9.0950188588070468E-6</v>
      </c>
      <c r="CU23" s="352">
        <v>8.7525359158513033E-6</v>
      </c>
      <c r="CV23" s="352">
        <v>8.4229495449683124E-6</v>
      </c>
      <c r="CW23" s="352">
        <v>8.1057741115457554E-6</v>
      </c>
      <c r="CX23" s="352">
        <v>7.8005422680770111E-6</v>
      </c>
      <c r="CY23" s="352">
        <v>7.5068042655400813E-6</v>
      </c>
      <c r="CZ23" s="352">
        <v>7.2241272907072764E-6</v>
      </c>
      <c r="DA23" s="352">
        <v>6.9520948284092433E-6</v>
      </c>
      <c r="DB23" s="352">
        <v>6.690306047813652E-6</v>
      </c>
      <c r="DC23" s="352">
        <v>6.438375211814224E-6</v>
      </c>
      <c r="DD23" s="352">
        <v>6.1959311086598666E-6</v>
      </c>
      <c r="DE23" s="352">
        <v>5.9626165049864444E-6</v>
      </c>
      <c r="DF23" s="352">
        <v>5.738087619445238E-6</v>
      </c>
      <c r="DG23" s="352">
        <v>5.5220136161524855E-6</v>
      </c>
      <c r="DH23" s="352">
        <v>5.3140761172136829E-6</v>
      </c>
      <c r="DI23" s="352">
        <v>5.113968733604267E-6</v>
      </c>
      <c r="DJ23" s="352">
        <v>4.9213966137155373E-6</v>
      </c>
      <c r="DK23" s="352">
        <v>4.7360760089005625E-6</v>
      </c>
      <c r="DL23" s="352">
        <v>4.5577338553799367E-6</v>
      </c>
      <c r="DM23" s="352">
        <v>4.3861073718913378E-6</v>
      </c>
      <c r="DN23" s="352">
        <v>4.2209436724900303E-6</v>
      </c>
      <c r="DO23" s="352">
        <v>4.0619993939297966E-6</v>
      </c>
      <c r="DP23" s="352">
        <v>3.9090403370752414E-6</v>
      </c>
      <c r="DQ23" s="352">
        <v>3.7618411218171171E-6</v>
      </c>
      <c r="DR23" s="352">
        <v>3.6201848549821906E-6</v>
      </c>
      <c r="DS23" s="352">
        <v>3.4838628107483305E-6</v>
      </c>
      <c r="DT23" s="352">
        <v>3.3526741230939046E-6</v>
      </c>
      <c r="DU23" s="352">
        <v>3.2264254898283573E-6</v>
      </c>
      <c r="DV23" s="352">
        <v>3.1049308877678206E-6</v>
      </c>
      <c r="DW23" s="352">
        <v>2.9880112986361062E-6</v>
      </c>
      <c r="DX23" s="352">
        <v>2.8754944452872029E-6</v>
      </c>
      <c r="DY23" s="352">
        <v>2.7672145378605978E-6</v>
      </c>
      <c r="DZ23" s="352">
        <v>2.6630120294954064E-6</v>
      </c>
      <c r="EA23" s="352">
        <v>2.5627333812433495E-6</v>
      </c>
      <c r="EB23" s="352">
        <v>2.4662308358341952E-6</v>
      </c>
      <c r="EC23" s="352">
        <v>2.3733621999603069E-6</v>
      </c>
      <c r="ED23" s="352">
        <v>2.283990634759513E-6</v>
      </c>
      <c r="EE23" s="352">
        <v>2.1979844541875696E-6</v>
      </c>
      <c r="EF23" s="352">
        <v>2.1152169309831315E-6</v>
      </c>
      <c r="EG23" s="352">
        <v>2.0355661099393217E-6</v>
      </c>
      <c r="EH23" s="352">
        <v>1.9589146282067774E-6</v>
      </c>
      <c r="EI23" s="352">
        <v>1.8851495423633698E-6</v>
      </c>
      <c r="EJ23" s="352">
        <v>1.8141621619958083E-6</v>
      </c>
      <c r="EK23" s="352">
        <v>1.7458478895479143E-6</v>
      </c>
      <c r="EL23" s="352">
        <v>1.6801060661995821E-6</v>
      </c>
    </row>
    <row r="24" spans="1:142" x14ac:dyDescent="0.2">
      <c r="A24" s="351">
        <v>4</v>
      </c>
      <c r="B24" s="352">
        <v>2.5744915320794241E-4</v>
      </c>
      <c r="C24" s="352">
        <v>2.4733891938856446E-4</v>
      </c>
      <c r="D24" s="352">
        <v>2.3762572252428551E-4</v>
      </c>
      <c r="E24" s="352">
        <v>2.282939706568452E-4</v>
      </c>
      <c r="F24" s="352">
        <v>2.1932868413663417E-4</v>
      </c>
      <c r="G24" s="352">
        <v>2.1071547157684449E-4</v>
      </c>
      <c r="H24" s="352">
        <v>2.024405067519169E-4</v>
      </c>
      <c r="I24" s="352">
        <v>1.9449050640321856E-4</v>
      </c>
      <c r="J24" s="352">
        <v>1.8685270891628122E-4</v>
      </c>
      <c r="K24" s="352">
        <v>1.7951485383542993E-4</v>
      </c>
      <c r="L24" s="352">
        <v>1.7246516218287388E-4</v>
      </c>
      <c r="M24" s="352">
        <v>1.6569231755068578E-4</v>
      </c>
      <c r="N24" s="352">
        <v>1.591854479353136E-4</v>
      </c>
      <c r="O24" s="352">
        <v>1.5293410828546628E-4</v>
      </c>
      <c r="P24" s="352">
        <v>1.4692826373535712E-4</v>
      </c>
      <c r="Q24" s="352">
        <v>1.4115827349639194E-4</v>
      </c>
      <c r="R24" s="352">
        <v>1.3561487538144254E-4</v>
      </c>
      <c r="S24" s="352">
        <v>1.3028917093686532E-4</v>
      </c>
      <c r="T24" s="352">
        <v>1.2517261115839651E-4</v>
      </c>
      <c r="U24" s="352">
        <v>1.2025698276799628E-4</v>
      </c>
      <c r="V24" s="352">
        <v>1.155343950296116E-4</v>
      </c>
      <c r="W24" s="352">
        <v>1.1099726708269508E-4</v>
      </c>
      <c r="X24" s="352">
        <v>1.0663831577314628E-4</v>
      </c>
      <c r="Y24" s="352">
        <v>1.0245054396214191E-4</v>
      </c>
      <c r="Z24" s="352">
        <v>9.8427229294087459E-5</v>
      </c>
      <c r="AA24" s="352">
        <v>9.4561913405660412E-5</v>
      </c>
      <c r="AB24" s="352">
        <v>9.0848391558622922E-5</v>
      </c>
      <c r="AC24" s="352">
        <v>8.7280702679762241E-5</v>
      </c>
      <c r="AD24" s="352">
        <v>8.3853119791969352E-5</v>
      </c>
      <c r="AE24" s="352">
        <v>8.0560140821102949E-5</v>
      </c>
      <c r="AF24" s="352">
        <v>7.7396479763863012E-5</v>
      </c>
      <c r="AG24" s="352">
        <v>7.4357058202521219E-5</v>
      </c>
      <c r="AH24" s="352">
        <v>7.1436997152868521E-5</v>
      </c>
      <c r="AI24" s="352">
        <v>6.8631609232301625E-5</v>
      </c>
      <c r="AJ24" s="352">
        <v>6.5936391135474961E-5</v>
      </c>
      <c r="AK24" s="352">
        <v>6.3347016405439753E-5</v>
      </c>
      <c r="AL24" s="352">
        <v>6.0859328488666255E-5</v>
      </c>
      <c r="AM24" s="352">
        <v>5.8469334062800878E-5</v>
      </c>
      <c r="AN24" s="352">
        <v>5.6173196626447491E-5</v>
      </c>
      <c r="AO24" s="352">
        <v>5.3967230340683241E-5</v>
      </c>
      <c r="AP24" s="352">
        <v>5.1847894112422921E-5</v>
      </c>
      <c r="AQ24" s="352">
        <v>4.9811785910134322E-5</v>
      </c>
      <c r="AR24" s="352">
        <v>4.7855637302780049E-5</v>
      </c>
      <c r="AS24" s="352">
        <v>4.5976308213219366E-5</v>
      </c>
      <c r="AT24" s="352">
        <v>4.417078187764821E-5</v>
      </c>
      <c r="AU24" s="352">
        <v>4.2436160002985977E-5</v>
      </c>
      <c r="AV24" s="352">
        <v>4.0769658114435637E-5</v>
      </c>
      <c r="AW24" s="352">
        <v>3.9168601085748831E-5</v>
      </c>
      <c r="AX24" s="352">
        <v>3.7630418845021055E-5</v>
      </c>
      <c r="AY24" s="352">
        <v>3.6152642249123189E-5</v>
      </c>
      <c r="AZ24" s="352">
        <v>3.4732899120149941E-5</v>
      </c>
      <c r="BA24" s="352">
        <v>3.3368910437515413E-5</v>
      </c>
      <c r="BB24" s="352">
        <v>3.2058486679591162E-5</v>
      </c>
      <c r="BC24" s="352">
        <v>3.0799524309012725E-5</v>
      </c>
      <c r="BD24" s="352">
        <v>2.9590002396007132E-5</v>
      </c>
      <c r="BE24" s="352">
        <v>2.8427979374327372E-5</v>
      </c>
      <c r="BF24" s="352">
        <v>2.7311589924583233E-5</v>
      </c>
      <c r="BG24" s="352">
        <v>2.6239041979966464E-5</v>
      </c>
      <c r="BH24" s="352">
        <v>2.5208613849563292E-5</v>
      </c>
      <c r="BI24" s="352">
        <v>2.4218651454636937E-5</v>
      </c>
      <c r="BJ24" s="352">
        <v>2.3267565673443352E-5</v>
      </c>
      <c r="BK24" s="352">
        <v>2.235382979031834E-5</v>
      </c>
      <c r="BL24" s="352">
        <v>2.1475977044940861E-5</v>
      </c>
      <c r="BM24" s="352">
        <v>2.0632598277838944E-5</v>
      </c>
      <c r="BN24" s="352">
        <v>1.9822339668358254E-5</v>
      </c>
      <c r="BO24" s="352">
        <v>1.9043900561462581E-5</v>
      </c>
      <c r="BP24" s="352">
        <v>1.8296031379877598E-5</v>
      </c>
      <c r="BQ24" s="352">
        <v>1.7577531618226272E-5</v>
      </c>
      <c r="BR24" s="352">
        <v>1.6887247915936369E-5</v>
      </c>
      <c r="BS24" s="352">
        <v>1.6224072205826265E-5</v>
      </c>
      <c r="BT24" s="352">
        <v>1.5586939935397357E-5</v>
      </c>
      <c r="BU24" s="352">
        <v>1.497482835797769E-5</v>
      </c>
      <c r="BV24" s="352">
        <v>1.4386754890973813E-5</v>
      </c>
      <c r="BW24" s="352">
        <v>1.382177553859527E-5</v>
      </c>
      <c r="BX24" s="352">
        <v>1.3278983376520111E-5</v>
      </c>
      <c r="BY24" s="352">
        <v>1.2757507096068658E-5</v>
      </c>
      <c r="BZ24" s="352">
        <v>1.225650960554885E-5</v>
      </c>
      <c r="CA24" s="352">
        <v>1.1775186686527766E-5</v>
      </c>
      <c r="CB24" s="352">
        <v>1.1312765702872534E-5</v>
      </c>
      <c r="CC24" s="352">
        <v>1.0868504360488153E-5</v>
      </c>
      <c r="CD24" s="352">
        <v>1.0441689515761464E-5</v>
      </c>
      <c r="CE24" s="352">
        <v>1.0031636030798437E-5</v>
      </c>
      <c r="CF24" s="352">
        <v>9.6376856736172203E-6</v>
      </c>
      <c r="CG24" s="352">
        <v>9.259206061531498E-6</v>
      </c>
      <c r="CH24" s="352">
        <v>8.8955896460279851E-6</v>
      </c>
      <c r="CI24" s="352">
        <v>8.5462527375086566E-6</v>
      </c>
      <c r="CJ24" s="352">
        <v>8.2106345683320655E-6</v>
      </c>
      <c r="CK24" s="352">
        <v>7.8881963926498299E-6</v>
      </c>
      <c r="CL24" s="352">
        <v>7.5784206215932071E-6</v>
      </c>
      <c r="CM24" s="352">
        <v>7.2808099924216382E-6</v>
      </c>
      <c r="CN24" s="352">
        <v>6.9948867702994336E-6</v>
      </c>
      <c r="CO24" s="352">
        <v>6.7201919814193923E-6</v>
      </c>
      <c r="CP24" s="352">
        <v>6.4562846762421915E-6</v>
      </c>
      <c r="CQ24" s="352">
        <v>6.2027412216690335E-6</v>
      </c>
      <c r="CR24" s="352">
        <v>5.9591546210111657E-6</v>
      </c>
      <c r="CS24" s="352">
        <v>5.7251338606648032E-6</v>
      </c>
      <c r="CT24" s="352">
        <v>5.5003032824425937E-6</v>
      </c>
      <c r="CU24" s="352">
        <v>5.28430198055417E-6</v>
      </c>
      <c r="CV24" s="352">
        <v>5.0767832222677401E-6</v>
      </c>
      <c r="CW24" s="352">
        <v>4.8774138913227473E-6</v>
      </c>
      <c r="CX24" s="352">
        <v>4.6858739532001829E-6</v>
      </c>
      <c r="CY24" s="352">
        <v>4.5018559413921477E-6</v>
      </c>
      <c r="CZ24" s="352">
        <v>4.3250644638460206E-6</v>
      </c>
      <c r="DA24" s="352">
        <v>4.1552157287909593E-6</v>
      </c>
      <c r="DB24" s="352">
        <v>3.9920370891855581E-6</v>
      </c>
      <c r="DC24" s="352">
        <v>3.8352666050554496E-6</v>
      </c>
      <c r="DD24" s="352">
        <v>3.6846526230182106E-6</v>
      </c>
      <c r="DE24" s="352">
        <v>3.5399533723206984E-6</v>
      </c>
      <c r="DF24" s="352">
        <v>3.4009365767402873E-6</v>
      </c>
      <c r="DG24" s="352">
        <v>3.267379081727097E-6</v>
      </c>
      <c r="DH24" s="352">
        <v>3.1390664961886069E-6</v>
      </c>
      <c r="DI24" s="352">
        <v>3.0157928483416921E-6</v>
      </c>
      <c r="DJ24" s="352">
        <v>2.8973602550796134E-6</v>
      </c>
      <c r="DK24" s="352">
        <v>2.7835786043232483E-6</v>
      </c>
      <c r="DL24" s="352">
        <v>2.6742652498466268E-6</v>
      </c>
      <c r="DM24" s="352">
        <v>2.5692447180869095E-6</v>
      </c>
      <c r="DN24" s="352">
        <v>2.4683484264681901E-6</v>
      </c>
      <c r="DO24" s="352">
        <v>2.3714144127869292E-6</v>
      </c>
      <c r="DP24" s="352">
        <v>2.2782870752246519E-6</v>
      </c>
      <c r="DQ24" s="352">
        <v>2.1888169225705325E-6</v>
      </c>
      <c r="DR24" s="352">
        <v>2.1028603342529712E-6</v>
      </c>
      <c r="DS24" s="352">
        <v>2.0202793297948941E-6</v>
      </c>
      <c r="DT24" s="352">
        <v>1.9409413473227404E-6</v>
      </c>
      <c r="DU24" s="352">
        <v>1.8647190307735697E-6</v>
      </c>
      <c r="DV24" s="352">
        <v>1.7914900254587313E-6</v>
      </c>
      <c r="DW24" s="352">
        <v>1.7211367816558977E-6</v>
      </c>
      <c r="DX24" s="352">
        <v>1.6535463659142002E-6</v>
      </c>
      <c r="DY24" s="352">
        <v>1.5886102797695602E-6</v>
      </c>
      <c r="DZ24" s="352">
        <v>1.5262242855792227E-6</v>
      </c>
      <c r="EA24" s="352">
        <v>1.4662882391958978E-6</v>
      </c>
      <c r="EB24" s="352">
        <v>1.4087059292129203E-6</v>
      </c>
      <c r="EC24" s="352">
        <v>1.3533849225223936E-6</v>
      </c>
      <c r="ED24" s="352">
        <v>1.3002364159383748E-6</v>
      </c>
      <c r="EE24" s="352">
        <v>1.249175093646943E-6</v>
      </c>
      <c r="EF24" s="352">
        <v>1.2001189902543119E-6</v>
      </c>
      <c r="EG24" s="352">
        <v>1.1529893592131608E-6</v>
      </c>
      <c r="EH24" s="352">
        <v>1.1077105464159611E-6</v>
      </c>
      <c r="EI24" s="352">
        <v>1.0642098687523966E-6</v>
      </c>
      <c r="EJ24" s="352">
        <v>1.0224174974359291E-6</v>
      </c>
      <c r="EK24" s="352">
        <v>9.8226634591222769E-7</v>
      </c>
      <c r="EL24" s="352">
        <v>9.4369196216951811E-7</v>
      </c>
    </row>
    <row r="25" spans="1:142" x14ac:dyDescent="0.2">
      <c r="A25" s="351">
        <v>5</v>
      </c>
      <c r="B25" s="352">
        <v>2.1935792270567464E-4</v>
      </c>
      <c r="C25" s="352">
        <v>2.1054410958638959E-4</v>
      </c>
      <c r="D25" s="352">
        <v>2.020844359517611E-4</v>
      </c>
      <c r="E25" s="352">
        <v>1.9396467245826374E-4</v>
      </c>
      <c r="F25" s="352">
        <v>1.861711614981682E-4</v>
      </c>
      <c r="G25" s="352">
        <v>1.7869079422715701E-4</v>
      </c>
      <c r="H25" s="352">
        <v>1.715109885149741E-4</v>
      </c>
      <c r="I25" s="352">
        <v>1.646196677820407E-4</v>
      </c>
      <c r="J25" s="352">
        <v>1.5800524068639393E-4</v>
      </c>
      <c r="K25" s="352">
        <v>1.5165658162680711E-4</v>
      </c>
      <c r="L25" s="352">
        <v>1.4556301202931521E-4</v>
      </c>
      <c r="M25" s="352">
        <v>1.3971428238562864E-4</v>
      </c>
      <c r="N25" s="352">
        <v>1.3410055501324555E-4</v>
      </c>
      <c r="O25" s="352">
        <v>1.2871238750828141E-4</v>
      </c>
      <c r="P25" s="352">
        <v>1.23540716863147E-4</v>
      </c>
      <c r="Q25" s="352">
        <v>1.1857684422237953E-4</v>
      </c>
      <c r="R25" s="352">
        <v>1.1381242025100138E-4</v>
      </c>
      <c r="S25" s="352">
        <v>1.0923943109076119E-4</v>
      </c>
      <c r="T25" s="352">
        <v>1.048501848806641E-4</v>
      </c>
      <c r="U25" s="352">
        <v>1.0063729881909877E-4</v>
      </c>
      <c r="V25" s="352">
        <v>9.6593686745823825E-5</v>
      </c>
      <c r="W25" s="352">
        <v>9.2712547222896814E-5</v>
      </c>
      <c r="X25" s="352">
        <v>8.8987352094513329E-5</v>
      </c>
      <c r="Y25" s="352">
        <v>8.5411835506523842E-5</v>
      </c>
      <c r="Z25" s="352">
        <v>8.1979983367135004E-5</v>
      </c>
      <c r="AA25" s="352">
        <v>7.8686023231081377E-5</v>
      </c>
      <c r="AB25" s="352">
        <v>7.5524414590261919E-5</v>
      </c>
      <c r="AC25" s="352">
        <v>7.2489839554488528E-5</v>
      </c>
      <c r="AD25" s="352">
        <v>6.9577193906683585E-5</v>
      </c>
      <c r="AE25" s="352">
        <v>6.6781578517488888E-5</v>
      </c>
      <c r="AF25" s="352">
        <v>6.4098291104826939E-5</v>
      </c>
      <c r="AG25" s="352">
        <v>6.1522818324564061E-5</v>
      </c>
      <c r="AH25" s="352">
        <v>5.9050828178979014E-5</v>
      </c>
      <c r="AI25" s="352">
        <v>5.6678162730250887E-5</v>
      </c>
      <c r="AJ25" s="352">
        <v>5.4400831106724506E-5</v>
      </c>
      <c r="AK25" s="352">
        <v>5.2215002790179946E-5</v>
      </c>
      <c r="AL25" s="352">
        <v>5.0117001172827434E-5</v>
      </c>
      <c r="AM25" s="352">
        <v>4.8103297373175648E-5</v>
      </c>
      <c r="AN25" s="352">
        <v>4.6170504300379119E-5</v>
      </c>
      <c r="AO25" s="352">
        <v>4.4315370957086566E-5</v>
      </c>
      <c r="AP25" s="352">
        <v>4.2534776971194871E-5</v>
      </c>
      <c r="AQ25" s="352">
        <v>4.0825727347317842E-5</v>
      </c>
      <c r="AR25" s="352">
        <v>3.9185347429146621E-5</v>
      </c>
      <c r="AS25" s="352">
        <v>3.7610878064217216E-5</v>
      </c>
      <c r="AT25" s="352">
        <v>3.6099670962958263E-5</v>
      </c>
      <c r="AU25" s="352">
        <v>3.4649184244217274E-5</v>
      </c>
      <c r="AV25" s="352">
        <v>3.3256978159762472E-5</v>
      </c>
      <c r="AW25" s="352">
        <v>3.1920710990577576E-5</v>
      </c>
      <c r="AX25" s="352">
        <v>3.0638135108040831E-5</v>
      </c>
      <c r="AY25" s="352">
        <v>2.9407093193370604E-5</v>
      </c>
      <c r="AZ25" s="352">
        <v>2.8225514608969768E-5</v>
      </c>
      <c r="BA25" s="352">
        <v>2.7091411915569954E-5</v>
      </c>
      <c r="BB25" s="352">
        <v>2.6002877529320479E-5</v>
      </c>
      <c r="BC25" s="352">
        <v>2.4958080513191848E-5</v>
      </c>
      <c r="BD25" s="352">
        <v>2.3955263497302828E-5</v>
      </c>
      <c r="BE25" s="352">
        <v>2.2992739722988415E-5</v>
      </c>
      <c r="BF25" s="352">
        <v>2.2068890205637398E-5</v>
      </c>
      <c r="BG25" s="352">
        <v>2.1182161011527212E-5</v>
      </c>
      <c r="BH25" s="352">
        <v>2.0331060644075759E-5</v>
      </c>
      <c r="BI25" s="352">
        <v>1.9514157535113741E-5</v>
      </c>
      <c r="BJ25" s="352">
        <v>1.8730077636957812E-5</v>
      </c>
      <c r="BK25" s="352">
        <v>1.7977502111234356E-5</v>
      </c>
      <c r="BL25" s="352">
        <v>1.7255165110566471E-5</v>
      </c>
      <c r="BM25" s="352">
        <v>1.6561851649392863E-5</v>
      </c>
      <c r="BN25" s="352">
        <v>1.5896395560337366E-5</v>
      </c>
      <c r="BO25" s="352">
        <v>1.5257677532691648E-5</v>
      </c>
      <c r="BP25" s="352">
        <v>1.4644623229711757E-5</v>
      </c>
      <c r="BQ25" s="352">
        <v>1.4056201481561846E-5</v>
      </c>
      <c r="BR25" s="352">
        <v>1.3491422550865468E-5</v>
      </c>
      <c r="BS25" s="352">
        <v>1.2949336467947124E-5</v>
      </c>
      <c r="BT25" s="352">
        <v>1.2429031432963932E-5</v>
      </c>
      <c r="BU25" s="352">
        <v>1.1929632282239673E-5</v>
      </c>
      <c r="BV25" s="352">
        <v>1.1450299016221655E-5</v>
      </c>
      <c r="BW25" s="352">
        <v>1.0990225386584345E-5</v>
      </c>
      <c r="BX25" s="352">
        <v>1.0548637540103241E-5</v>
      </c>
      <c r="BY25" s="352">
        <v>1.0124792717017992E-5</v>
      </c>
      <c r="BZ25" s="352">
        <v>9.7179780016953032E-6</v>
      </c>
      <c r="CA25" s="352">
        <v>9.3275091234903374E-6</v>
      </c>
      <c r="CB25" s="352">
        <v>8.9527293057895268E-6</v>
      </c>
      <c r="CC25" s="352">
        <v>8.593008161298923E-6</v>
      </c>
      <c r="CD25" s="352">
        <v>8.2477406317199114E-6</v>
      </c>
      <c r="CE25" s="352">
        <v>7.9163459700288317E-6</v>
      </c>
      <c r="CF25" s="352">
        <v>7.5982667636486235E-6</v>
      </c>
      <c r="CG25" s="352">
        <v>7.29296799686953E-6</v>
      </c>
      <c r="CH25" s="352">
        <v>6.9999361509417471E-6</v>
      </c>
      <c r="CI25" s="352">
        <v>6.7186783403264316E-6</v>
      </c>
      <c r="CJ25" s="352">
        <v>6.4487214836521729E-6</v>
      </c>
      <c r="CK25" s="352">
        <v>6.1896115079824755E-6</v>
      </c>
      <c r="CL25" s="352">
        <v>5.94091258505583E-6</v>
      </c>
      <c r="CM25" s="352">
        <v>5.7022063982136869E-6</v>
      </c>
      <c r="CN25" s="352">
        <v>5.4730914387833139E-6</v>
      </c>
      <c r="CO25" s="352">
        <v>5.2531823307320194E-6</v>
      </c>
      <c r="CP25" s="352">
        <v>5.0421091824568074E-6</v>
      </c>
      <c r="CQ25" s="352">
        <v>4.839516964619166E-6</v>
      </c>
      <c r="CR25" s="352">
        <v>4.6450649129784759E-6</v>
      </c>
      <c r="CS25" s="352">
        <v>4.4584259552196151E-6</v>
      </c>
      <c r="CT25" s="352">
        <v>4.2792861608106516E-6</v>
      </c>
      <c r="CU25" s="352">
        <v>4.1073442129653011E-6</v>
      </c>
      <c r="CV25" s="352">
        <v>3.9423109018219303E-6</v>
      </c>
      <c r="CW25" s="352">
        <v>3.7839086379866894E-6</v>
      </c>
      <c r="CX25" s="352">
        <v>3.6318709856224837E-6</v>
      </c>
      <c r="CY25" s="352">
        <v>3.4859422142984715E-6</v>
      </c>
      <c r="CZ25" s="352">
        <v>3.3458768688462587E-6</v>
      </c>
      <c r="DA25" s="352">
        <v>3.2114393564993046E-6</v>
      </c>
      <c r="DB25" s="352">
        <v>3.0824035506210859E-6</v>
      </c>
      <c r="DC25" s="352">
        <v>2.9585524103554822E-6</v>
      </c>
      <c r="DD25" s="352">
        <v>2.8396776155596308E-6</v>
      </c>
      <c r="DE25" s="352">
        <v>2.7255792164052089E-6</v>
      </c>
      <c r="DF25" s="352">
        <v>2.6160652970587303E-6</v>
      </c>
      <c r="DG25" s="352">
        <v>2.5109516528752122E-6</v>
      </c>
      <c r="DH25" s="352">
        <v>2.4100614805622008E-6</v>
      </c>
      <c r="DI25" s="352">
        <v>2.3132250807930359E-6</v>
      </c>
      <c r="DJ25" s="352">
        <v>2.2202795727691162E-6</v>
      </c>
      <c r="DK25" s="352">
        <v>2.1310686202510804E-6</v>
      </c>
      <c r="DL25" s="352">
        <v>2.0454421685980633E-6</v>
      </c>
      <c r="DM25" s="352">
        <v>1.9632561923727324E-6</v>
      </c>
      <c r="DN25" s="352">
        <v>1.8843724530875646E-6</v>
      </c>
      <c r="DO25" s="352">
        <v>1.8086582666848909E-6</v>
      </c>
      <c r="DP25" s="352">
        <v>1.7359862803596095E-6</v>
      </c>
      <c r="DQ25" s="352">
        <v>1.666234258349169E-6</v>
      </c>
      <c r="DR25" s="352">
        <v>1.5992848763305244E-6</v>
      </c>
      <c r="DS25" s="352">
        <v>1.535025524078234E-6</v>
      </c>
      <c r="DT25" s="352">
        <v>1.4733481160517647E-6</v>
      </c>
      <c r="DU25" s="352">
        <v>1.4141489095934076E-6</v>
      </c>
      <c r="DV25" s="352">
        <v>1.3573283304310156E-6</v>
      </c>
      <c r="DW25" s="352">
        <v>1.3027908051920451E-6</v>
      </c>
      <c r="DX25" s="352">
        <v>1.2504446006471964E-6</v>
      </c>
      <c r="DY25" s="352">
        <v>1.2002016694132515E-6</v>
      </c>
      <c r="DZ25" s="352">
        <v>1.1519775018555801E-6</v>
      </c>
      <c r="EA25" s="352">
        <v>1.1056909839412116E-6</v>
      </c>
      <c r="EB25" s="352">
        <v>1.0612642608033788E-6</v>
      </c>
      <c r="EC25" s="352">
        <v>1.0186226057880426E-6</v>
      </c>
      <c r="ED25" s="352">
        <v>9.7769429476213889E-7</v>
      </c>
      <c r="EE25" s="352">
        <v>9.3841048547212304E-7</v>
      </c>
      <c r="EF25" s="352">
        <v>9.0070510174989647E-7</v>
      </c>
      <c r="EG25" s="352">
        <v>8.6451472237134505E-7</v>
      </c>
      <c r="EH25" s="352">
        <v>8.297784743805461E-7</v>
      </c>
      <c r="EI25" s="352">
        <v>7.9643793070021711E-7</v>
      </c>
      <c r="EJ25" s="352">
        <v>7.6443701185617904E-7</v>
      </c>
      <c r="EK25" s="352">
        <v>7.3372189165053884E-7</v>
      </c>
      <c r="EL25" s="352">
        <v>7.0424090662492642E-7</v>
      </c>
    </row>
    <row r="26" spans="1:142" x14ac:dyDescent="0.2">
      <c r="A26" s="351">
        <v>6</v>
      </c>
      <c r="B26" s="352">
        <v>1.996418644769493E-4</v>
      </c>
      <c r="C26" s="352">
        <v>1.9137240883583813E-4</v>
      </c>
      <c r="D26" s="352">
        <v>1.834454860436361E-4</v>
      </c>
      <c r="E26" s="352">
        <v>1.7584690789283403E-4</v>
      </c>
      <c r="F26" s="352">
        <v>1.6856307387206807E-4</v>
      </c>
      <c r="G26" s="352">
        <v>1.6158094682288445E-4</v>
      </c>
      <c r="H26" s="352">
        <v>1.5488802960483844E-4</v>
      </c>
      <c r="I26" s="352">
        <v>1.4847234272718059E-4</v>
      </c>
      <c r="J26" s="352">
        <v>1.4232240290703815E-4</v>
      </c>
      <c r="K26" s="352">
        <v>1.3642720251577954E-4</v>
      </c>
      <c r="L26" s="352">
        <v>1.3077618987671947E-4</v>
      </c>
      <c r="M26" s="352">
        <v>1.2535925037892226E-4</v>
      </c>
      <c r="N26" s="352">
        <v>1.2016668837331746E-4</v>
      </c>
      <c r="O26" s="352">
        <v>1.1518920981867736E-4</v>
      </c>
      <c r="P26" s="352">
        <v>1.1041790564644959E-4</v>
      </c>
      <c r="Q26" s="352">
        <v>1.0584423581462511E-4</v>
      </c>
      <c r="R26" s="352">
        <v>1.0146001402211919E-4</v>
      </c>
      <c r="S26" s="352">
        <v>9.7257393056319542E-5</v>
      </c>
      <c r="T26" s="352">
        <v>9.3228850747538358E-5</v>
      </c>
      <c r="U26" s="352">
        <v>8.9367176505272624E-5</v>
      </c>
      <c r="V26" s="352">
        <v>8.5665458412137962E-5</v>
      </c>
      <c r="W26" s="352">
        <v>8.2117070852391337E-5</v>
      </c>
      <c r="X26" s="352">
        <v>7.8715662652910118E-5</v>
      </c>
      <c r="Y26" s="352">
        <v>7.5455145715371357E-5</v>
      </c>
      <c r="Z26" s="352">
        <v>7.2329684119319752E-5</v>
      </c>
      <c r="AA26" s="352">
        <v>6.9333683676591151E-5</v>
      </c>
      <c r="AB26" s="352">
        <v>6.6461781918407544E-5</v>
      </c>
      <c r="AC26" s="352">
        <v>6.3708838497230708E-5</v>
      </c>
      <c r="AD26" s="352">
        <v>6.1069925986170711E-5</v>
      </c>
      <c r="AE26" s="352">
        <v>5.8540321059510194E-5</v>
      </c>
      <c r="AF26" s="352">
        <v>5.6115496038534894E-5</v>
      </c>
      <c r="AG26" s="352">
        <v>5.3791110787548657E-5</v>
      </c>
      <c r="AH26" s="352">
        <v>5.1563004945575092E-5</v>
      </c>
      <c r="AI26" s="352">
        <v>4.9427190479821789E-5</v>
      </c>
      <c r="AJ26" s="352">
        <v>4.7379844547602088E-5</v>
      </c>
      <c r="AK26" s="352">
        <v>4.5417302653919019E-5</v>
      </c>
      <c r="AL26" s="352">
        <v>4.353605209247243E-5</v>
      </c>
      <c r="AM26" s="352">
        <v>4.1732725658355426E-5</v>
      </c>
      <c r="AN26" s="352">
        <v>4.0004095621170614E-5</v>
      </c>
      <c r="AO26" s="352">
        <v>3.8347067947797851E-5</v>
      </c>
      <c r="AP26" s="352">
        <v>3.6758676764457147E-5</v>
      </c>
      <c r="AQ26" s="352">
        <v>3.5236079048161421E-5</v>
      </c>
      <c r="AR26" s="352">
        <v>3.3776549538062072E-5</v>
      </c>
      <c r="AS26" s="352">
        <v>3.2377475857566328E-5</v>
      </c>
      <c r="AT26" s="352">
        <v>3.1036353838511014E-5</v>
      </c>
      <c r="AU26" s="352">
        <v>2.9750783039010963E-5</v>
      </c>
      <c r="AV26" s="352">
        <v>2.851846244696485E-5</v>
      </c>
      <c r="AW26" s="352">
        <v>2.7337186361532264E-5</v>
      </c>
      <c r="AX26" s="352">
        <v>2.6204840445199758E-5</v>
      </c>
      <c r="AY26" s="352">
        <v>2.511939793938207E-5</v>
      </c>
      <c r="AZ26" s="352">
        <v>2.4078916036774638E-5</v>
      </c>
      <c r="BA26" s="352">
        <v>2.3081532403968857E-5</v>
      </c>
      <c r="BB26" s="352">
        <v>2.212546184810854E-5</v>
      </c>
      <c r="BC26" s="352">
        <v>2.1208993121614894E-5</v>
      </c>
      <c r="BD26" s="352">
        <v>2.0330485859266353E-5</v>
      </c>
      <c r="BE26" s="352">
        <v>1.9488367642148469E-5</v>
      </c>
      <c r="BF26" s="352">
        <v>1.8681131183219286E-5</v>
      </c>
      <c r="BG26" s="352">
        <v>1.7907331629452706E-5</v>
      </c>
      <c r="BH26" s="352">
        <v>1.7165583975730985E-5</v>
      </c>
      <c r="BI26" s="352">
        <v>1.6454560585857532E-5</v>
      </c>
      <c r="BJ26" s="352">
        <v>1.5772988816252976E-5</v>
      </c>
      <c r="BK26" s="352">
        <v>1.5119648738081193E-5</v>
      </c>
      <c r="BL26" s="352">
        <v>1.4493370953728182E-5</v>
      </c>
      <c r="BM26" s="352">
        <v>1.3893034503725497E-5</v>
      </c>
      <c r="BN26" s="352">
        <v>1.3317564860372038E-5</v>
      </c>
      <c r="BO26" s="352">
        <v>1.2765932004462859E-5</v>
      </c>
      <c r="BP26" s="352">
        <v>1.22371485816827E-5</v>
      </c>
      <c r="BQ26" s="352">
        <v>1.1730268135364375E-5</v>
      </c>
      <c r="BR26" s="352">
        <v>1.1244383412448843E-5</v>
      </c>
      <c r="BS26" s="352">
        <v>1.0778624739614891E-5</v>
      </c>
      <c r="BT26" s="352">
        <v>1.0332158466671877E-5</v>
      </c>
      <c r="BU26" s="352">
        <v>9.9041854744294199E-6</v>
      </c>
      <c r="BV26" s="352">
        <v>9.4939397443732493E-6</v>
      </c>
      <c r="BW26" s="352">
        <v>9.100686987587205E-6</v>
      </c>
      <c r="BX26" s="352">
        <v>8.7237233304672367E-6</v>
      </c>
      <c r="BY26" s="352">
        <v>8.362374054875062E-6</v>
      </c>
      <c r="BZ26" s="352">
        <v>8.0159923904764939E-6</v>
      </c>
      <c r="CA26" s="352">
        <v>7.6839583571028222E-6</v>
      </c>
      <c r="CB26" s="352">
        <v>7.3656776550633178E-6</v>
      </c>
      <c r="CC26" s="352">
        <v>7.0605806014225729E-6</v>
      </c>
      <c r="CD26" s="352">
        <v>6.7681211103387879E-6</v>
      </c>
      <c r="CE26" s="352">
        <v>6.4877757156379217E-6</v>
      </c>
      <c r="CF26" s="352">
        <v>6.2190426338742338E-6</v>
      </c>
      <c r="CG26" s="352">
        <v>5.9614408662002344E-6</v>
      </c>
      <c r="CH26" s="352">
        <v>5.7145093374384585E-6</v>
      </c>
      <c r="CI26" s="352">
        <v>5.4778060708141745E-6</v>
      </c>
      <c r="CJ26" s="352">
        <v>5.250907396871808E-6</v>
      </c>
      <c r="CK26" s="352">
        <v>5.0334071951592472E-6</v>
      </c>
      <c r="CL26" s="352">
        <v>4.824916167322651E-6</v>
      </c>
      <c r="CM26" s="352">
        <v>4.6250611403107358E-6</v>
      </c>
      <c r="CN26" s="352">
        <v>4.4334843984413587E-6</v>
      </c>
      <c r="CO26" s="352">
        <v>4.2498430431348543E-6</v>
      </c>
      <c r="CP26" s="352">
        <v>4.0738083791681605E-6</v>
      </c>
      <c r="CQ26" s="352">
        <v>3.9050653263511823E-6</v>
      </c>
      <c r="CR26" s="352">
        <v>3.743311855572378E-6</v>
      </c>
      <c r="CS26" s="352">
        <v>3.5882584482041498E-6</v>
      </c>
      <c r="CT26" s="352">
        <v>3.4396275779004465E-6</v>
      </c>
      <c r="CU26" s="352">
        <v>3.2971532138590756E-6</v>
      </c>
      <c r="CV26" s="352">
        <v>3.1605803446595949E-6</v>
      </c>
      <c r="CW26" s="352">
        <v>3.0296645218245259E-6</v>
      </c>
      <c r="CX26" s="352">
        <v>2.9041714222869493E-6</v>
      </c>
      <c r="CY26" s="352">
        <v>2.7838764289813035E-6</v>
      </c>
      <c r="CZ26" s="352">
        <v>2.6685642288067201E-6</v>
      </c>
      <c r="DA26" s="352">
        <v>2.5580284272433257E-6</v>
      </c>
      <c r="DB26" s="352">
        <v>2.452071178931663E-6</v>
      </c>
      <c r="DC26" s="352">
        <v>2.3505028335540766E-6</v>
      </c>
      <c r="DD26" s="352">
        <v>2.2531415963841894E-6</v>
      </c>
      <c r="DE26" s="352">
        <v>2.1598132028969078E-6</v>
      </c>
      <c r="DF26" s="352">
        <v>2.0703506068565776E-6</v>
      </c>
      <c r="DG26" s="352">
        <v>1.9845936813249454E-6</v>
      </c>
      <c r="DH26" s="352">
        <v>1.9023889320538375E-6</v>
      </c>
      <c r="DI26" s="352">
        <v>1.8235892227495086E-6</v>
      </c>
      <c r="DJ26" s="352">
        <v>1.7480535117169419E-6</v>
      </c>
      <c r="DK26" s="352">
        <v>1.6756465994127404E-6</v>
      </c>
      <c r="DL26" s="352">
        <v>1.6062388864547167E-6</v>
      </c>
      <c r="DM26" s="352">
        <v>1.5397061416551054E-6</v>
      </c>
      <c r="DN26" s="352">
        <v>1.4759292796621559E-6</v>
      </c>
      <c r="DO26" s="352">
        <v>1.4147941478121371E-6</v>
      </c>
      <c r="DP26" s="352">
        <v>1.3561913218102514E-6</v>
      </c>
      <c r="DQ26" s="352">
        <v>1.3000159098747297E-6</v>
      </c>
      <c r="DR26" s="352">
        <v>1.2461673649935644E-6</v>
      </c>
      <c r="DS26" s="352">
        <v>1.1945493049578495E-6</v>
      </c>
      <c r="DT26" s="352">
        <v>1.1450693398495873E-6</v>
      </c>
      <c r="DU26" s="352">
        <v>1.0976389066752127E-6</v>
      </c>
      <c r="DV26" s="352">
        <v>1.0521731108488309E-6</v>
      </c>
      <c r="DW26" s="352">
        <v>1.0085905742414458E-6</v>
      </c>
      <c r="DX26" s="352">
        <v>9.6681328952422004E-7</v>
      </c>
      <c r="DY26" s="352">
        <v>9.2676648054503692E-7</v>
      </c>
      <c r="DZ26" s="352">
        <v>8.8837846848847847E-7</v>
      </c>
      <c r="EA26" s="352">
        <v>8.5158054357964293E-7</v>
      </c>
      <c r="EB26" s="352">
        <v>8.1630684210217829E-7</v>
      </c>
      <c r="EC26" s="352">
        <v>7.8249422851041364E-7</v>
      </c>
      <c r="ED26" s="352">
        <v>7.5008218242456529E-7</v>
      </c>
      <c r="EE26" s="352">
        <v>7.1901269030677743E-7</v>
      </c>
      <c r="EF26" s="352">
        <v>6.8923014162409088E-7</v>
      </c>
      <c r="EG26" s="352">
        <v>6.6068122931249223E-7</v>
      </c>
      <c r="EH26" s="352">
        <v>6.333148543638928E-7</v>
      </c>
      <c r="EI26" s="352">
        <v>6.0708203436524445E-7</v>
      </c>
      <c r="EJ26" s="352">
        <v>5.8193581582610657E-7</v>
      </c>
      <c r="EK26" s="352">
        <v>5.5783119013772665E-7</v>
      </c>
      <c r="EL26" s="352">
        <v>5.3472501301321756E-7</v>
      </c>
    </row>
    <row r="27" spans="1:142" x14ac:dyDescent="0.2">
      <c r="A27" s="351">
        <v>7</v>
      </c>
      <c r="B27" s="352">
        <v>1.8169339186260017E-4</v>
      </c>
      <c r="C27" s="352">
        <v>1.7407350202425147E-4</v>
      </c>
      <c r="D27" s="352">
        <v>1.6677317648350207E-4</v>
      </c>
      <c r="E27" s="352">
        <v>1.5977901329590328E-4</v>
      </c>
      <c r="F27" s="352">
        <v>1.5307817257014298E-4</v>
      </c>
      <c r="G27" s="352">
        <v>1.4665835289655833E-4</v>
      </c>
      <c r="H27" s="352">
        <v>1.405077687641967E-4</v>
      </c>
      <c r="I27" s="352">
        <v>1.346151289249614E-4</v>
      </c>
      <c r="J27" s="352">
        <v>1.2896961566513592E-4</v>
      </c>
      <c r="K27" s="352">
        <v>1.2356086494620306E-4</v>
      </c>
      <c r="L27" s="352">
        <v>1.1837894737854142E-4</v>
      </c>
      <c r="M27" s="352">
        <v>1.1341434999304044E-4</v>
      </c>
      <c r="N27" s="352">
        <v>1.0865795877718303E-4</v>
      </c>
      <c r="O27" s="352">
        <v>1.0410104194353127E-4</v>
      </c>
      <c r="P27" s="352">
        <v>9.9735233899908929E-5</v>
      </c>
      <c r="Q27" s="352">
        <v>9.5552519891830401E-5</v>
      </c>
      <c r="R27" s="352">
        <v>9.1545221289013106E-5</v>
      </c>
      <c r="S27" s="352">
        <v>8.7705981488939277E-5</v>
      </c>
      <c r="T27" s="352">
        <v>8.4027752411596962E-5</v>
      </c>
      <c r="U27" s="352">
        <v>8.050378156061306E-5</v>
      </c>
      <c r="V27" s="352">
        <v>7.7127599627006761E-5</v>
      </c>
      <c r="W27" s="352">
        <v>7.3893008612831103E-5</v>
      </c>
      <c r="X27" s="352">
        <v>7.0794070452881214E-5</v>
      </c>
      <c r="Y27" s="352">
        <v>6.7825096113588722E-5</v>
      </c>
      <c r="Z27" s="352">
        <v>6.498063514908768E-5</v>
      </c>
      <c r="AA27" s="352">
        <v>6.2255465695284682E-5</v>
      </c>
      <c r="AB27" s="352">
        <v>5.9644584883550236E-5</v>
      </c>
      <c r="AC27" s="352">
        <v>5.7143199656451648E-5</v>
      </c>
      <c r="AD27" s="352">
        <v>5.4746717968652779E-5</v>
      </c>
      <c r="AE27" s="352">
        <v>5.2450740356832922E-5</v>
      </c>
      <c r="AF27" s="352">
        <v>5.0251051863147183E-5</v>
      </c>
      <c r="AG27" s="352">
        <v>4.8143614297405847E-5</v>
      </c>
      <c r="AH27" s="352">
        <v>4.6124558823756706E-5</v>
      </c>
      <c r="AI27" s="352">
        <v>4.4190178858275462E-5</v>
      </c>
      <c r="AJ27" s="352">
        <v>4.233692326441484E-5</v>
      </c>
      <c r="AK27" s="352">
        <v>4.0561389833824713E-5</v>
      </c>
      <c r="AL27" s="352">
        <v>3.8860319040574365E-5</v>
      </c>
      <c r="AM27" s="352">
        <v>3.7230588057313898E-5</v>
      </c>
      <c r="AN27" s="352">
        <v>3.5669205022381546E-5</v>
      </c>
      <c r="AO27" s="352">
        <v>3.4173303547343477E-5</v>
      </c>
      <c r="AP27" s="352">
        <v>3.2740137454874694E-5</v>
      </c>
      <c r="AQ27" s="352">
        <v>3.1367075737323632E-5</v>
      </c>
      <c r="AR27" s="352">
        <v>3.0051597726707733E-5</v>
      </c>
      <c r="AS27" s="352">
        <v>2.879128846726601E-5</v>
      </c>
      <c r="AT27" s="352">
        <v>2.7583834282082884E-5</v>
      </c>
      <c r="AU27" s="352">
        <v>2.6427018525637455E-5</v>
      </c>
      <c r="AV27" s="352">
        <v>2.5318717514483609E-5</v>
      </c>
      <c r="AW27" s="352">
        <v>2.4256896628589595E-5</v>
      </c>
      <c r="AX27" s="352">
        <v>2.3239606576182077E-5</v>
      </c>
      <c r="AY27" s="352">
        <v>2.2264979815232359E-5</v>
      </c>
      <c r="AZ27" s="352">
        <v>2.1331227125022416E-5</v>
      </c>
      <c r="BA27" s="352">
        <v>2.0436634321491423E-5</v>
      </c>
      <c r="BB27" s="352">
        <v>1.9579559110335151E-5</v>
      </c>
      <c r="BC27" s="352">
        <v>1.8758428072080474E-5</v>
      </c>
      <c r="BD27" s="352">
        <v>1.7971733773600466E-5</v>
      </c>
      <c r="BE27" s="352">
        <v>1.7218032000767206E-5</v>
      </c>
      <c r="BF27" s="352">
        <v>1.6495939107162203E-5</v>
      </c>
      <c r="BG27" s="352">
        <v>1.5804129473976943E-5</v>
      </c>
      <c r="BH27" s="352">
        <v>1.5141333076440707E-5</v>
      </c>
      <c r="BI27" s="352">
        <v>1.4506333152307848E-5</v>
      </c>
      <c r="BJ27" s="352">
        <v>1.3897963968124581E-5</v>
      </c>
      <c r="BK27" s="352">
        <v>1.3315108679174366E-5</v>
      </c>
      <c r="BL27" s="352">
        <v>1.2756697279173385E-5</v>
      </c>
      <c r="BM27" s="352">
        <v>1.2221704635951962E-5</v>
      </c>
      <c r="BN27" s="352">
        <v>1.1709148609516009E-5</v>
      </c>
      <c r="BO27" s="352">
        <v>1.1218088249033484E-5</v>
      </c>
      <c r="BP27" s="352">
        <v>1.0747622065435962E-5</v>
      </c>
      <c r="BQ27" s="352">
        <v>1.0296886376464201E-5</v>
      </c>
      <c r="BR27" s="352">
        <v>9.8650537211194036E-6</v>
      </c>
      <c r="BS27" s="352">
        <v>9.4513313406095683E-6</v>
      </c>
      <c r="BT27" s="352">
        <v>9.0549597230021449E-6</v>
      </c>
      <c r="BU27" s="352">
        <v>8.6752112089113333E-6</v>
      </c>
      <c r="BV27" s="352">
        <v>8.3113886556602848E-6</v>
      </c>
      <c r="BW27" s="352">
        <v>7.9628241574659457E-6</v>
      </c>
      <c r="BX27" s="352">
        <v>7.6288778192969681E-6</v>
      </c>
      <c r="BY27" s="352">
        <v>7.3089365821538546E-6</v>
      </c>
      <c r="BZ27" s="352">
        <v>7.0024130976146338E-6</v>
      </c>
      <c r="CA27" s="352">
        <v>6.7087446495801069E-6</v>
      </c>
      <c r="CB27" s="352">
        <v>6.4273921212390888E-6</v>
      </c>
      <c r="CC27" s="352">
        <v>6.1578390053572765E-6</v>
      </c>
      <c r="CD27" s="352">
        <v>5.8995904560727766E-6</v>
      </c>
      <c r="CE27" s="352">
        <v>5.6521723804576189E-6</v>
      </c>
      <c r="CF27" s="352">
        <v>5.4151305681774991E-6</v>
      </c>
      <c r="CG27" s="352">
        <v>5.1880298576520471E-6</v>
      </c>
      <c r="CH27" s="352">
        <v>4.9704533371847706E-6</v>
      </c>
      <c r="CI27" s="352">
        <v>4.7620015795961877E-6</v>
      </c>
      <c r="CJ27" s="352">
        <v>4.5622919089550239E-6</v>
      </c>
      <c r="CK27" s="352">
        <v>4.3709576980613953E-6</v>
      </c>
      <c r="CL27" s="352">
        <v>4.18764769539224E-6</v>
      </c>
      <c r="CM27" s="352">
        <v>4.0120253802734528E-6</v>
      </c>
      <c r="CN27" s="352">
        <v>3.8437683450949077E-6</v>
      </c>
      <c r="CO27" s="352">
        <v>3.6825677034342805E-6</v>
      </c>
      <c r="CP27" s="352">
        <v>3.5281275230030486E-6</v>
      </c>
      <c r="CQ27" s="352">
        <v>3.3801642823737356E-6</v>
      </c>
      <c r="CR27" s="352">
        <v>3.238406350490998E-6</v>
      </c>
      <c r="CS27" s="352">
        <v>3.1025934880110883E-6</v>
      </c>
      <c r="CT27" s="352">
        <v>2.9724763695542192E-6</v>
      </c>
      <c r="CU27" s="352">
        <v>2.8478161259928044E-6</v>
      </c>
      <c r="CV27" s="352">
        <v>2.7283839059352785E-6</v>
      </c>
      <c r="CW27" s="352">
        <v>2.6139604556005155E-6</v>
      </c>
      <c r="CX27" s="352">
        <v>2.5043357163115225E-6</v>
      </c>
      <c r="CY27" s="352">
        <v>2.3993084388695271E-6</v>
      </c>
      <c r="CZ27" s="352">
        <v>2.2986858141005052E-6</v>
      </c>
      <c r="DA27" s="352">
        <v>2.202283118895928E-6</v>
      </c>
      <c r="DB27" s="352">
        <v>2.1099233770979008E-6</v>
      </c>
      <c r="DC27" s="352">
        <v>2.0214370346061712E-6</v>
      </c>
      <c r="DD27" s="352">
        <v>1.9366616481105448E-6</v>
      </c>
      <c r="DE27" s="352">
        <v>1.8554415868773168E-6</v>
      </c>
      <c r="DF27" s="352">
        <v>1.7776277470422177E-6</v>
      </c>
      <c r="DG27" s="352">
        <v>1.703077277885403E-6</v>
      </c>
      <c r="DH27" s="352">
        <v>1.6316533195859636E-6</v>
      </c>
      <c r="DI27" s="352">
        <v>1.5632247519745459E-6</v>
      </c>
      <c r="DJ27" s="352">
        <v>1.4976659538228189E-6</v>
      </c>
      <c r="DK27" s="352">
        <v>1.4348565722279065E-6</v>
      </c>
      <c r="DL27" s="352">
        <v>1.3746813016684108E-6</v>
      </c>
      <c r="DM27" s="352">
        <v>1.317029672326439E-6</v>
      </c>
      <c r="DN27" s="352">
        <v>1.2617958472869989E-6</v>
      </c>
      <c r="DO27" s="352">
        <v>1.2088784282424974E-6</v>
      </c>
      <c r="DP27" s="352">
        <v>1.1581802693456268E-6</v>
      </c>
      <c r="DQ27" s="352">
        <v>1.109608298868934E-6</v>
      </c>
      <c r="DR27" s="352">
        <v>1.0630733483436535E-6</v>
      </c>
      <c r="DS27" s="352">
        <v>1.0184899888641487E-6</v>
      </c>
      <c r="DT27" s="352">
        <v>9.7577637425744581E-7</v>
      </c>
      <c r="DU27" s="352">
        <v>9.3485409082995724E-7</v>
      </c>
      <c r="DV27" s="352">
        <v>8.9564801341554626E-7</v>
      </c>
      <c r="DW27" s="352">
        <v>8.5808616746067877E-7</v>
      </c>
      <c r="DX27" s="352">
        <v>8.2209959689346735E-7</v>
      </c>
      <c r="DY27" s="352">
        <v>7.8762223753405477E-7</v>
      </c>
      <c r="DZ27" s="352">
        <v>7.5459079581392805E-7</v>
      </c>
      <c r="EA27" s="352">
        <v>7.2294463258152677E-7</v>
      </c>
      <c r="EB27" s="352">
        <v>6.926256517808328E-7</v>
      </c>
      <c r="EC27" s="352">
        <v>6.6357819379857385E-7</v>
      </c>
      <c r="ED27" s="352">
        <v>6.357489332842569E-7</v>
      </c>
      <c r="EE27" s="352">
        <v>6.0908678125543775E-7</v>
      </c>
      <c r="EF27" s="352">
        <v>5.8354279130852085E-7</v>
      </c>
      <c r="EG27" s="352">
        <v>5.5907006976290291E-7</v>
      </c>
      <c r="EH27" s="352">
        <v>5.3562368957351411E-7</v>
      </c>
      <c r="EI27" s="352">
        <v>5.1316060785370455E-7</v>
      </c>
      <c r="EJ27" s="352">
        <v>4.9163958685707326E-7</v>
      </c>
      <c r="EK27" s="352">
        <v>4.7102111827317376E-7</v>
      </c>
      <c r="EL27" s="352">
        <v>4.5126735069812293E-7</v>
      </c>
    </row>
    <row r="28" spans="1:142" x14ac:dyDescent="0.2">
      <c r="A28" s="351">
        <v>8</v>
      </c>
      <c r="B28" s="352">
        <v>1.8114385618937513E-4</v>
      </c>
      <c r="C28" s="352">
        <v>1.7365667722177666E-4</v>
      </c>
      <c r="D28" s="352">
        <v>1.6647896416747E-4</v>
      </c>
      <c r="E28" s="352">
        <v>1.595979259402681E-4</v>
      </c>
      <c r="F28" s="352">
        <v>1.5300130014511508E-4</v>
      </c>
      <c r="G28" s="352">
        <v>1.4667733122582837E-4</v>
      </c>
      <c r="H28" s="352">
        <v>1.4061474951602203E-4</v>
      </c>
      <c r="I28" s="352">
        <v>1.3480275115594794E-4</v>
      </c>
      <c r="J28" s="352">
        <v>1.2923097883939708E-4</v>
      </c>
      <c r="K28" s="352">
        <v>1.2388950335641614E-4</v>
      </c>
      <c r="L28" s="352">
        <v>1.1876880589888463E-4</v>
      </c>
      <c r="M28" s="352">
        <v>1.1385976109748119E-4</v>
      </c>
      <c r="N28" s="352">
        <v>1.0915362075975082E-4</v>
      </c>
      <c r="O28" s="352">
        <v>1.0464199828034985E-4</v>
      </c>
      <c r="P28" s="352">
        <v>1.0031685369563351E-4</v>
      </c>
      <c r="Q28" s="352">
        <v>9.6170479356001571E-5</v>
      </c>
      <c r="R28" s="352">
        <v>9.2195486190430913E-5</v>
      </c>
      <c r="S28" s="352">
        <v>8.8384790538733717E-5</v>
      </c>
      <c r="T28" s="352">
        <v>8.4731601528088149E-5</v>
      </c>
      <c r="U28" s="352">
        <v>8.1229408971312671E-5</v>
      </c>
      <c r="V28" s="352">
        <v>7.7871971765358232E-5</v>
      </c>
      <c r="W28" s="352">
        <v>7.4653306769304056E-5</v>
      </c>
      <c r="X28" s="352">
        <v>7.1567678142074831E-5</v>
      </c>
      <c r="Y28" s="352">
        <v>6.8609587120842456E-5</v>
      </c>
      <c r="Z28" s="352">
        <v>6.5773762221931265E-5</v>
      </c>
      <c r="AA28" s="352">
        <v>6.3055149846731362E-5</v>
      </c>
      <c r="AB28" s="352">
        <v>6.0448905275909914E-5</v>
      </c>
      <c r="AC28" s="352">
        <v>5.7950384035847325E-5</v>
      </c>
      <c r="AD28" s="352">
        <v>5.5555133621922987E-5</v>
      </c>
      <c r="AE28" s="352">
        <v>5.3258885563908835E-5</v>
      </c>
      <c r="AF28" s="352">
        <v>5.105754781931012E-5</v>
      </c>
      <c r="AG28" s="352">
        <v>4.8947197481122991E-5</v>
      </c>
      <c r="AH28" s="352">
        <v>4.6924073786988841E-5</v>
      </c>
      <c r="AI28" s="352">
        <v>4.4984571417311053E-5</v>
      </c>
      <c r="AJ28" s="352">
        <v>4.3125234070368344E-5</v>
      </c>
      <c r="AK28" s="352">
        <v>4.1342748302997032E-5</v>
      </c>
      <c r="AL28" s="352">
        <v>3.9633937625844884E-5</v>
      </c>
      <c r="AM28" s="352">
        <v>3.7995756842694234E-5</v>
      </c>
      <c r="AN28" s="352">
        <v>3.6425286623747378E-5</v>
      </c>
      <c r="AO28" s="352">
        <v>3.4919728303221431E-5</v>
      </c>
      <c r="AP28" s="352">
        <v>3.3476398891967677E-5</v>
      </c>
      <c r="AQ28" s="352">
        <v>3.2092726296233351E-5</v>
      </c>
      <c r="AR28" s="352">
        <v>3.0766244734050133E-5</v>
      </c>
      <c r="AS28" s="352">
        <v>2.9494590341068963E-5</v>
      </c>
      <c r="AT28" s="352">
        <v>2.8275496958025122E-5</v>
      </c>
      <c r="AU28" s="352">
        <v>2.710679209231222E-5</v>
      </c>
      <c r="AV28" s="352">
        <v>2.5986393046482136E-5</v>
      </c>
      <c r="AW28" s="352">
        <v>2.491230320675849E-5</v>
      </c>
      <c r="AX28" s="352">
        <v>2.3882608484962249E-5</v>
      </c>
      <c r="AY28" s="352">
        <v>2.2895473907496592E-5</v>
      </c>
      <c r="AZ28" s="352">
        <v>2.1949140345324103E-5</v>
      </c>
      <c r="BA28" s="352">
        <v>2.1041921379097751E-5</v>
      </c>
      <c r="BB28" s="352">
        <v>2.0172200293869705E-5</v>
      </c>
      <c r="BC28" s="352">
        <v>1.9338427198013069E-5</v>
      </c>
      <c r="BD28" s="352">
        <v>1.8539116261229183E-5</v>
      </c>
      <c r="BE28" s="352">
        <v>1.777284306671463E-5</v>
      </c>
      <c r="BF28" s="352">
        <v>1.7038242072770908E-5</v>
      </c>
      <c r="BG28" s="352">
        <v>1.6334004179332681E-5</v>
      </c>
      <c r="BH28" s="352">
        <v>1.5658874395078253E-5</v>
      </c>
      <c r="BI28" s="352">
        <v>1.5011649600964841E-5</v>
      </c>
      <c r="BJ28" s="352">
        <v>1.4391176406203086E-5</v>
      </c>
      <c r="BK28" s="352">
        <v>1.3796349092850201E-5</v>
      </c>
      <c r="BL28" s="352">
        <v>1.3226107645358717E-5</v>
      </c>
      <c r="BM28" s="352">
        <v>1.2679435861569473E-5</v>
      </c>
      <c r="BN28" s="352">
        <v>1.2155359541782532E-5</v>
      </c>
      <c r="BO28" s="352">
        <v>1.165294475267882E-5</v>
      </c>
      <c r="BP28" s="352">
        <v>1.1171296162998699E-5</v>
      </c>
      <c r="BQ28" s="352">
        <v>1.0709555448011588E-5</v>
      </c>
      <c r="BR28" s="352">
        <v>1.0266899759933258E-5</v>
      </c>
      <c r="BS28" s="352">
        <v>9.8425402615650655E-6</v>
      </c>
      <c r="BT28" s="352">
        <v>9.4357207205419426E-6</v>
      </c>
      <c r="BU28" s="352">
        <v>9.0457161616839996E-6</v>
      </c>
      <c r="BV28" s="352">
        <v>8.6718315750502075E-6</v>
      </c>
      <c r="BW28" s="352">
        <v>8.313400677391805E-6</v>
      </c>
      <c r="BX28" s="352">
        <v>7.9697847247982722E-6</v>
      </c>
      <c r="BY28" s="352">
        <v>7.6403713744199668E-6</v>
      </c>
      <c r="BZ28" s="352">
        <v>7.3245735932388823E-6</v>
      </c>
      <c r="CA28" s="352">
        <v>7.0218286119429941E-6</v>
      </c>
      <c r="CB28" s="352">
        <v>6.7315969220398585E-6</v>
      </c>
      <c r="CC28" s="352">
        <v>6.4533613144222925E-6</v>
      </c>
      <c r="CD28" s="352">
        <v>6.1866259576728163E-6</v>
      </c>
      <c r="CE28" s="352">
        <v>5.9309155144643286E-6</v>
      </c>
      <c r="CF28" s="352">
        <v>5.6857742944823996E-6</v>
      </c>
      <c r="CG28" s="352">
        <v>5.4507654423596461E-6</v>
      </c>
      <c r="CH28" s="352">
        <v>5.2254701591750148E-6</v>
      </c>
      <c r="CI28" s="352">
        <v>5.0094869561306825E-6</v>
      </c>
      <c r="CJ28" s="352">
        <v>4.8024309390765706E-6</v>
      </c>
      <c r="CK28" s="352">
        <v>4.6039331226074206E-6</v>
      </c>
      <c r="CL28" s="352">
        <v>4.4136397725101682E-6</v>
      </c>
      <c r="CM28" s="352">
        <v>4.2312117753897913E-6</v>
      </c>
      <c r="CN28" s="352">
        <v>4.0563240343502635E-6</v>
      </c>
      <c r="CO28" s="352">
        <v>3.8886648896537059E-6</v>
      </c>
      <c r="CP28" s="352">
        <v>3.7279355633252914E-6</v>
      </c>
      <c r="CQ28" s="352">
        <v>3.5738496267141845E-6</v>
      </c>
      <c r="CR28" s="352">
        <v>3.4261324900616678E-6</v>
      </c>
      <c r="CS28" s="352">
        <v>3.2845209131668151E-6</v>
      </c>
      <c r="CT28" s="352">
        <v>3.1487625362777462E-6</v>
      </c>
      <c r="CU28" s="352">
        <v>3.0186154303724248E-6</v>
      </c>
      <c r="CV28" s="352">
        <v>2.8938476660275968E-6</v>
      </c>
      <c r="CW28" s="352">
        <v>2.7742369001076033E-6</v>
      </c>
      <c r="CX28" s="352">
        <v>2.6595699795364568E-6</v>
      </c>
      <c r="CY28" s="352">
        <v>2.5496425614471494E-6</v>
      </c>
      <c r="CZ28" s="352">
        <v>2.4442587490312269E-6</v>
      </c>
      <c r="DA28" s="352">
        <v>2.3432307424397124E-6</v>
      </c>
      <c r="DB28" s="352">
        <v>2.2463785041132807E-6</v>
      </c>
      <c r="DC28" s="352">
        <v>2.15352943794525E-6</v>
      </c>
      <c r="DD28" s="352">
        <v>2.0645180817056599E-6</v>
      </c>
      <c r="DE28" s="352">
        <v>1.9791858121783324E-6</v>
      </c>
      <c r="DF28" s="352">
        <v>1.8973805624854221E-6</v>
      </c>
      <c r="DG28" s="352">
        <v>1.8189565510957259E-6</v>
      </c>
      <c r="DH28" s="352">
        <v>1.7437740220338544E-6</v>
      </c>
      <c r="DI28" s="352">
        <v>1.6716989958272497E-6</v>
      </c>
      <c r="DJ28" s="352">
        <v>1.6026030307472835E-6</v>
      </c>
      <c r="DK28" s="352">
        <v>1.5363629939189051E-6</v>
      </c>
      <c r="DL28" s="352">
        <v>1.4728608418909675E-6</v>
      </c>
      <c r="DM28" s="352">
        <v>1.4119834102762017E-6</v>
      </c>
      <c r="DN28" s="352">
        <v>1.3536222120859397E-6</v>
      </c>
      <c r="DO28" s="352">
        <v>1.2976732444002392E-6</v>
      </c>
      <c r="DP28" s="352">
        <v>1.2440368030288589E-6</v>
      </c>
      <c r="DQ28" s="352">
        <v>1.1926173048328105E-6</v>
      </c>
      <c r="DR28" s="352">
        <v>1.1433231173898656E-6</v>
      </c>
      <c r="DS28" s="352">
        <v>1.0960663957004483E-6</v>
      </c>
      <c r="DT28" s="352">
        <v>1.0507629256429302E-6</v>
      </c>
      <c r="DU28" s="352">
        <v>1.0073319738993606E-6</v>
      </c>
      <c r="DV28" s="352">
        <v>9.6569614408417381E-7</v>
      </c>
      <c r="DW28" s="352">
        <v>9.2578123881949814E-7</v>
      </c>
      <c r="DX28" s="352">
        <v>8.8751612751128436E-7</v>
      </c>
      <c r="DY28" s="352">
        <v>8.5083261959060148E-7</v>
      </c>
      <c r="DZ28" s="352">
        <v>8.1566534299423302E-7</v>
      </c>
      <c r="EA28" s="352">
        <v>7.8195162766800137E-7</v>
      </c>
      <c r="EB28" s="352">
        <v>7.4963139388522402E-7</v>
      </c>
      <c r="EC28" s="352">
        <v>7.1864704518128334E-7</v>
      </c>
      <c r="ED28" s="352">
        <v>6.8894336571350059E-7</v>
      </c>
      <c r="EE28" s="352">
        <v>6.6046742186341906E-7</v>
      </c>
      <c r="EF28" s="352">
        <v>6.3316846790613318E-7</v>
      </c>
      <c r="EG28" s="352">
        <v>6.069978555785662E-7</v>
      </c>
      <c r="EH28" s="352">
        <v>5.8190894738554774E-7</v>
      </c>
      <c r="EI28" s="352">
        <v>5.5785703348918628E-7</v>
      </c>
      <c r="EJ28" s="352">
        <v>5.3479925203343576E-7</v>
      </c>
      <c r="EK28" s="352">
        <v>5.1269451276187318E-7</v>
      </c>
      <c r="EL28" s="352">
        <v>4.9150342379256164E-7</v>
      </c>
    </row>
    <row r="29" spans="1:142" x14ac:dyDescent="0.2">
      <c r="A29" s="351">
        <v>9</v>
      </c>
      <c r="B29" s="352">
        <v>1.9036763505298884E-4</v>
      </c>
      <c r="C29" s="352">
        <v>1.8281553076612904E-4</v>
      </c>
      <c r="D29" s="352">
        <v>1.7556302719208861E-4</v>
      </c>
      <c r="E29" s="352">
        <v>1.6859823882403225E-4</v>
      </c>
      <c r="F29" s="352">
        <v>1.6190975166692923E-4</v>
      </c>
      <c r="G29" s="352">
        <v>1.554866045321347E-4</v>
      </c>
      <c r="H29" s="352">
        <v>1.493182710740385E-4</v>
      </c>
      <c r="I29" s="352">
        <v>1.4339464253933058E-4</v>
      </c>
      <c r="J29" s="352">
        <v>1.3770601120064444E-4</v>
      </c>
      <c r="K29" s="352">
        <v>1.3224305444738504E-4</v>
      </c>
      <c r="L29" s="352">
        <v>1.2699681950770349E-4</v>
      </c>
      <c r="M29" s="352">
        <v>1.2195870877656623E-4</v>
      </c>
      <c r="N29" s="352">
        <v>1.1712046572587637E-4</v>
      </c>
      <c r="O29" s="352">
        <v>1.1247416137355881E-4</v>
      </c>
      <c r="P29" s="352">
        <v>1.0801218128942434E-4</v>
      </c>
      <c r="Q29" s="352">
        <v>1.0372721311654201E-4</v>
      </c>
      <c r="R29" s="352">
        <v>9.9612234587637098E-5</v>
      </c>
      <c r="S29" s="352">
        <v>9.5660502016900573E-5</v>
      </c>
      <c r="T29" s="352">
        <v>9.1865539248340143E-5</v>
      </c>
      <c r="U29" s="352">
        <v>8.8221127042562825E-5</v>
      </c>
      <c r="V29" s="352">
        <v>8.4721292884597574E-5</v>
      </c>
      <c r="W29" s="352">
        <v>8.1360301196047263E-5</v>
      </c>
      <c r="X29" s="352">
        <v>7.8132643935547913E-5</v>
      </c>
      <c r="Y29" s="352">
        <v>7.5033031572106527E-5</v>
      </c>
      <c r="Z29" s="352">
        <v>7.2056384416543237E-5</v>
      </c>
      <c r="AA29" s="352">
        <v>6.9197824296823705E-5</v>
      </c>
      <c r="AB29" s="352">
        <v>6.6452666563641014E-5</v>
      </c>
      <c r="AC29" s="352">
        <v>6.3816412413145084E-5</v>
      </c>
      <c r="AD29" s="352">
        <v>6.1284741514239352E-5</v>
      </c>
      <c r="AE29" s="352">
        <v>5.8853504928356708E-5</v>
      </c>
      <c r="AF29" s="352">
        <v>5.6518718310124838E-5</v>
      </c>
      <c r="AG29" s="352">
        <v>5.4276555377760287E-5</v>
      </c>
      <c r="AH29" s="352">
        <v>5.2123341642503928E-5</v>
      </c>
      <c r="AI29" s="352">
        <v>5.0055548386816101E-5</v>
      </c>
      <c r="AJ29" s="352">
        <v>4.8069786881463746E-5</v>
      </c>
      <c r="AK29" s="352">
        <v>4.6162802832022958E-5</v>
      </c>
      <c r="AL29" s="352">
        <v>4.4331471045692035E-5</v>
      </c>
      <c r="AM29" s="352">
        <v>4.2572790309684671E-5</v>
      </c>
      <c r="AN29" s="352">
        <v>4.0883878472796752E-5</v>
      </c>
      <c r="AO29" s="352">
        <v>3.9261967722096293E-5</v>
      </c>
      <c r="AP29" s="352">
        <v>3.7704400046991963E-5</v>
      </c>
      <c r="AQ29" s="352">
        <v>3.6208622883247168E-5</v>
      </c>
      <c r="AR29" s="352">
        <v>3.4772184929801715E-5</v>
      </c>
      <c r="AS29" s="352">
        <v>3.3392732131542486E-5</v>
      </c>
      <c r="AT29" s="352">
        <v>3.2068003821447199E-5</v>
      </c>
      <c r="AU29" s="352">
        <v>3.0795829015768826E-5</v>
      </c>
      <c r="AV29" s="352">
        <v>2.9574122856196836E-5</v>
      </c>
      <c r="AW29" s="352">
        <v>2.8400883193161501E-5</v>
      </c>
      <c r="AX29" s="352">
        <v>2.7274187304682469E-5</v>
      </c>
      <c r="AY29" s="352">
        <v>2.6192188745384803E-5</v>
      </c>
      <c r="AZ29" s="352">
        <v>2.5153114320516298E-5</v>
      </c>
      <c r="BA29" s="352">
        <v>2.4155261180012664E-5</v>
      </c>
      <c r="BB29" s="352">
        <v>2.3196994027841521E-5</v>
      </c>
      <c r="BC29" s="352">
        <v>2.2276742442055153E-5</v>
      </c>
      <c r="BD29" s="352">
        <v>2.1392998301161254E-5</v>
      </c>
      <c r="BE29" s="352">
        <v>2.0544313312591602E-5</v>
      </c>
      <c r="BF29" s="352">
        <v>1.9729296639219472E-5</v>
      </c>
      <c r="BG29" s="352">
        <v>1.894661262003577E-5</v>
      </c>
      <c r="BH29" s="352">
        <v>1.8194978581248619E-5</v>
      </c>
      <c r="BI29" s="352">
        <v>1.7473162734219184E-5</v>
      </c>
      <c r="BJ29" s="352">
        <v>1.6779982156788786E-5</v>
      </c>
      <c r="BK29" s="352">
        <v>1.6114300854689115E-5</v>
      </c>
      <c r="BL29" s="352">
        <v>1.5475027899858503E-5</v>
      </c>
      <c r="BM29" s="352">
        <v>1.4861115642613407E-5</v>
      </c>
      <c r="BN29" s="352">
        <v>1.4271557994745086E-5</v>
      </c>
      <c r="BO29" s="352">
        <v>1.3705388780727821E-5</v>
      </c>
      <c r="BP29" s="352">
        <v>1.3161680154336582E-5</v>
      </c>
      <c r="BQ29" s="352">
        <v>1.2639541078079365E-5</v>
      </c>
      <c r="BR29" s="352">
        <v>1.2138115862952173E-5</v>
      </c>
      <c r="BS29" s="352">
        <v>1.1656582766123603E-5</v>
      </c>
      <c r="BT29" s="352">
        <v>1.1194152644250892E-5</v>
      </c>
      <c r="BU29" s="352">
        <v>1.0750067660220521E-5</v>
      </c>
      <c r="BV29" s="352">
        <v>1.0323600041193879E-5</v>
      </c>
      <c r="BW29" s="352">
        <v>9.9140508859227104E-6</v>
      </c>
      <c r="BX29" s="352">
        <v>9.520749019379698E-6</v>
      </c>
      <c r="BY29" s="352">
        <v>9.1430498928272442E-6</v>
      </c>
      <c r="BZ29" s="352">
        <v>8.7803345275217359E-6</v>
      </c>
      <c r="CA29" s="352">
        <v>8.4320085003223179E-6</v>
      </c>
      <c r="CB29" s="352">
        <v>8.0975009695417093E-6</v>
      </c>
      <c r="CC29" s="352">
        <v>7.7762637394426842E-6</v>
      </c>
      <c r="CD29" s="352">
        <v>7.4677703618470205E-6</v>
      </c>
      <c r="CE29" s="352">
        <v>7.1715152733846992E-6</v>
      </c>
      <c r="CF29" s="352">
        <v>6.8870129669693751E-6</v>
      </c>
      <c r="CG29" s="352">
        <v>6.6137971961424232E-6</v>
      </c>
      <c r="CH29" s="352">
        <v>6.3514202109815614E-6</v>
      </c>
      <c r="CI29" s="352">
        <v>6.0994520243218507E-6</v>
      </c>
      <c r="CJ29" s="352">
        <v>5.8574797070865587E-6</v>
      </c>
      <c r="CK29" s="352">
        <v>5.6251067115730746E-6</v>
      </c>
      <c r="CL29" s="352">
        <v>5.4019522215848571E-6</v>
      </c>
      <c r="CM29" s="352">
        <v>5.1876505283443803E-6</v>
      </c>
      <c r="CN29" s="352">
        <v>4.9818504311643489E-6</v>
      </c>
      <c r="CO29" s="352">
        <v>4.7842146618949746E-6</v>
      </c>
      <c r="CP29" s="352">
        <v>4.594419332204106E-6</v>
      </c>
      <c r="CQ29" s="352">
        <v>4.4121534027843796E-6</v>
      </c>
      <c r="CR29" s="352">
        <v>4.2371181736175406E-6</v>
      </c>
      <c r="CS29" s="352">
        <v>4.0690267944605724E-6</v>
      </c>
      <c r="CT29" s="352">
        <v>3.9076037947514144E-6</v>
      </c>
      <c r="CU29" s="352">
        <v>3.7525846321638463E-6</v>
      </c>
      <c r="CV29" s="352">
        <v>3.6037152590717304E-6</v>
      </c>
      <c r="CW29" s="352">
        <v>3.4607517062121232E-6</v>
      </c>
      <c r="CX29" s="352">
        <v>3.3234596828649512E-6</v>
      </c>
      <c r="CY29" s="352">
        <v>3.1916141928940216E-6</v>
      </c>
      <c r="CZ29" s="352">
        <v>3.0649991660201132E-6</v>
      </c>
      <c r="DA29" s="352">
        <v>2.9434071037219288E-6</v>
      </c>
      <c r="DB29" s="352">
        <v>2.8266387391845242E-6</v>
      </c>
      <c r="DC29" s="352">
        <v>2.7145027107380053E-6</v>
      </c>
      <c r="DD29" s="352">
        <v>2.6068152482512787E-6</v>
      </c>
      <c r="DE29" s="352">
        <v>2.5033998719669153E-6</v>
      </c>
      <c r="DF29" s="352">
        <v>2.4040871032836132E-6</v>
      </c>
      <c r="DG29" s="352">
        <v>2.3087141870122222E-6</v>
      </c>
      <c r="DH29" s="352">
        <v>2.2171248246502068E-6</v>
      </c>
      <c r="DI29" s="352">
        <v>2.1291689182374242E-6</v>
      </c>
      <c r="DJ29" s="352">
        <v>2.0447023243734357E-6</v>
      </c>
      <c r="DK29" s="352">
        <v>1.9635866179932314E-6</v>
      </c>
      <c r="DL29" s="352">
        <v>1.8856888655142529E-6</v>
      </c>
      <c r="DM29" s="352">
        <v>1.8108814069829254E-6</v>
      </c>
      <c r="DN29" s="352">
        <v>1.7390416468637058E-6</v>
      </c>
      <c r="DO29" s="352">
        <v>1.6700518531277563E-6</v>
      </c>
      <c r="DP29" s="352">
        <v>1.6037989643120023E-6</v>
      </c>
      <c r="DQ29" s="352">
        <v>1.540174404232396E-6</v>
      </c>
      <c r="DR29" s="352">
        <v>1.4790739040477029E-6</v>
      </c>
      <c r="DS29" s="352">
        <v>1.4203973313822316E-6</v>
      </c>
      <c r="DT29" s="352">
        <v>1.3640485262274614E-6</v>
      </c>
      <c r="DU29" s="352">
        <v>1.3099351433536376E-6</v>
      </c>
      <c r="DV29" s="352">
        <v>1.2579685009730924E-6</v>
      </c>
      <c r="DW29" s="352">
        <v>1.2080634354072544E-6</v>
      </c>
      <c r="DX29" s="352">
        <v>1.1601381615191918E-6</v>
      </c>
      <c r="DY29" s="352">
        <v>1.1141141386829592E-6</v>
      </c>
      <c r="DZ29" s="352">
        <v>1.0699159420700932E-6</v>
      </c>
      <c r="EA29" s="352">
        <v>1.0274711390423215E-6</v>
      </c>
      <c r="EB29" s="352">
        <v>9.8671017044791807E-7</v>
      </c>
      <c r="EC29" s="352">
        <v>9.4756623662716454E-7</v>
      </c>
      <c r="ED29" s="352">
        <v>9.0997518794011537E-7</v>
      </c>
      <c r="EE29" s="352">
        <v>8.7387541963724575E-7</v>
      </c>
      <c r="EF29" s="352">
        <v>8.3920777090070219E-7</v>
      </c>
      <c r="EG29" s="352">
        <v>8.0591542789071077E-7</v>
      </c>
      <c r="EH29" s="352">
        <v>7.739438306382393E-7</v>
      </c>
      <c r="EI29" s="352">
        <v>7.4324058363133842E-7</v>
      </c>
      <c r="EJ29" s="352">
        <v>7.137553699486257E-7</v>
      </c>
      <c r="EK29" s="352">
        <v>6.854398687991916E-7</v>
      </c>
      <c r="EL29" s="352">
        <v>6.5824767633379742E-7</v>
      </c>
    </row>
    <row r="30" spans="1:142" x14ac:dyDescent="0.2">
      <c r="A30" s="351">
        <v>10</v>
      </c>
      <c r="B30" s="352">
        <v>1.9065285083043514E-4</v>
      </c>
      <c r="C30" s="352">
        <v>1.8365359479136621E-4</v>
      </c>
      <c r="D30" s="352">
        <v>1.7691129575497021E-4</v>
      </c>
      <c r="E30" s="352">
        <v>1.7041652030420199E-4</v>
      </c>
      <c r="F30" s="352">
        <v>1.6416018134204969E-4</v>
      </c>
      <c r="G30" s="352">
        <v>1.58133525377409E-4</v>
      </c>
      <c r="H30" s="352">
        <v>1.5232812027774184E-4</v>
      </c>
      <c r="I30" s="352">
        <v>1.4673584347133699E-4</v>
      </c>
      <c r="J30" s="352">
        <v>1.4134887058270346E-4</v>
      </c>
      <c r="K30" s="352">
        <v>1.3615966448516929E-4</v>
      </c>
      <c r="L30" s="352">
        <v>1.3116096475540223E-4</v>
      </c>
      <c r="M30" s="352">
        <v>1.2634577751505593E-4</v>
      </c>
      <c r="N30" s="352">
        <v>1.2170736564536073E-4</v>
      </c>
      <c r="O30" s="352">
        <v>1.1723923936095607E-4</v>
      </c>
      <c r="P30" s="352">
        <v>1.129351471297686E-4</v>
      </c>
      <c r="Q30" s="352">
        <v>1.087890669262567E-4</v>
      </c>
      <c r="R30" s="352">
        <v>1.0479519780574984E-4</v>
      </c>
      <c r="S30" s="352">
        <v>1.0094795178811919E-4</v>
      </c>
      <c r="T30" s="352">
        <v>9.7241946039415344E-5</v>
      </c>
      <c r="U30" s="352">
        <v>9.3671995340526855E-5</v>
      </c>
      <c r="V30" s="352">
        <v>9.0233104832343816E-5</v>
      </c>
      <c r="W30" s="352">
        <v>8.6920463027247323E-5</v>
      </c>
      <c r="X30" s="352">
        <v>8.3729435077169683E-5</v>
      </c>
      <c r="Y30" s="352">
        <v>8.0655556288790415E-5</v>
      </c>
      <c r="Z30" s="352">
        <v>7.7694525876814729E-5</v>
      </c>
      <c r="AA30" s="352">
        <v>7.4842200946569916E-5</v>
      </c>
      <c r="AB30" s="352">
        <v>7.2094590697518939E-5</v>
      </c>
      <c r="AC30" s="352">
        <v>6.9447850839574632E-5</v>
      </c>
      <c r="AD30" s="352">
        <v>6.689827821439752E-5</v>
      </c>
      <c r="AE30" s="352">
        <v>6.4442305614166736E-5</v>
      </c>
      <c r="AF30" s="352">
        <v>6.2076496790554434E-5</v>
      </c>
      <c r="AG30" s="352">
        <v>5.9797541646936027E-5</v>
      </c>
      <c r="AH30" s="352">
        <v>5.7602251607103989E-5</v>
      </c>
      <c r="AI30" s="352">
        <v>5.5487555154001538E-5</v>
      </c>
      <c r="AJ30" s="352">
        <v>5.3450493532246766E-5</v>
      </c>
      <c r="AK30" s="352">
        <v>5.1488216608417671E-5</v>
      </c>
      <c r="AL30" s="352">
        <v>4.9597978883319393E-5</v>
      </c>
      <c r="AM30" s="352">
        <v>4.7777135650644953E-5</v>
      </c>
      <c r="AN30" s="352">
        <v>4.6023139296666435E-5</v>
      </c>
      <c r="AO30" s="352">
        <v>4.4333535735765047E-5</v>
      </c>
      <c r="AP30" s="352">
        <v>4.2705960976823668E-5</v>
      </c>
      <c r="AQ30" s="352">
        <v>4.1138137815674025E-5</v>
      </c>
      <c r="AR30" s="352">
        <v>3.9627872648967998E-5</v>
      </c>
      <c r="AS30" s="352">
        <v>3.8173052405024034E-5</v>
      </c>
      <c r="AT30" s="352">
        <v>3.6771641587342692E-5</v>
      </c>
      <c r="AU30" s="352">
        <v>3.5421679426664085E-5</v>
      </c>
      <c r="AV30" s="352">
        <v>3.412127713757612E-5</v>
      </c>
      <c r="AW30" s="352">
        <v>3.2868615275843293E-5</v>
      </c>
      <c r="AX30" s="352">
        <v>3.1661941192748203E-5</v>
      </c>
      <c r="AY30" s="352">
        <v>3.0499566582892061E-5</v>
      </c>
      <c r="AZ30" s="352">
        <v>2.9379865122020253E-5</v>
      </c>
      <c r="BA30" s="352">
        <v>2.8301270191566178E-5</v>
      </c>
      <c r="BB30" s="352">
        <v>2.7262272686735775E-5</v>
      </c>
      <c r="BC30" s="352">
        <v>2.6261418905057609E-5</v>
      </c>
      <c r="BD30" s="352">
        <v>2.5297308512450848E-5</v>
      </c>
      <c r="BE30" s="352">
        <v>2.4368592583962455E-5</v>
      </c>
      <c r="BF30" s="352">
        <v>2.3473971716432955E-5</v>
      </c>
      <c r="BG30" s="352">
        <v>2.2612194210450151E-5</v>
      </c>
      <c r="BH30" s="352">
        <v>2.1782054319046991E-5</v>
      </c>
      <c r="BI30" s="352">
        <v>2.0982390560693334E-5</v>
      </c>
      <c r="BJ30" s="352">
        <v>2.0212084094221237E-5</v>
      </c>
      <c r="BK30" s="352">
        <v>1.9470057153410068E-5</v>
      </c>
      <c r="BL30" s="352">
        <v>1.8755271539041187E-5</v>
      </c>
      <c r="BM30" s="352">
        <v>1.8066727166312376E-5</v>
      </c>
      <c r="BN30" s="352">
        <v>1.7403460665579694E-5</v>
      </c>
      <c r="BO30" s="352">
        <v>1.6764544034468914E-5</v>
      </c>
      <c r="BP30" s="352">
        <v>1.6149083339470732E-5</v>
      </c>
      <c r="BQ30" s="352">
        <v>1.5556217465203066E-5</v>
      </c>
      <c r="BR30" s="352">
        <v>1.4985116909590488E-5</v>
      </c>
      <c r="BS30" s="352">
        <v>1.4434982623275092E-5</v>
      </c>
      <c r="BT30" s="352">
        <v>1.390504489163496E-5</v>
      </c>
      <c r="BU30" s="352">
        <v>1.3394562257846007E-5</v>
      </c>
      <c r="BV30" s="352">
        <v>1.2902820485480441E-5</v>
      </c>
      <c r="BW30" s="352">
        <v>1.2429131559190349E-5</v>
      </c>
      <c r="BX30" s="352">
        <v>1.1972832722078228E-5</v>
      </c>
      <c r="BY30" s="352">
        <v>1.153328554840762E-5</v>
      </c>
      <c r="BZ30" s="352">
        <v>1.1109875050356441E-5</v>
      </c>
      <c r="CA30" s="352">
        <v>1.0702008817563194E-5</v>
      </c>
      <c r="CB30" s="352">
        <v>1.0309116188262241E-5</v>
      </c>
      <c r="CC30" s="352">
        <v>9.9306474508483562E-6</v>
      </c>
      <c r="CD30" s="352">
        <v>9.566073074753513E-6</v>
      </c>
      <c r="CE30" s="352">
        <v>9.2148829695597152E-6</v>
      </c>
      <c r="CF30" s="352">
        <v>8.8765857713113524E-6</v>
      </c>
      <c r="CG30" s="352">
        <v>8.5507081550284639E-6</v>
      </c>
      <c r="CH30" s="352">
        <v>8.2367941724590496E-6</v>
      </c>
      <c r="CI30" s="352">
        <v>7.9344046141438599E-6</v>
      </c>
      <c r="CJ30" s="352">
        <v>7.6431163949010716E-6</v>
      </c>
      <c r="CK30" s="352">
        <v>7.3625219618710986E-6</v>
      </c>
      <c r="CL30" s="352">
        <v>7.0922287242932776E-6</v>
      </c>
      <c r="CM30" s="352">
        <v>6.8318585042166134E-6</v>
      </c>
      <c r="CN30" s="352">
        <v>6.5810470073760658E-6</v>
      </c>
      <c r="CO30" s="352">
        <v>6.3394433134940512E-6</v>
      </c>
      <c r="CP30" s="352">
        <v>6.1067093852940051E-6</v>
      </c>
      <c r="CQ30" s="352">
        <v>5.8825195955390679E-6</v>
      </c>
      <c r="CR30" s="352">
        <v>5.6665602714341582E-6</v>
      </c>
      <c r="CS30" s="352">
        <v>5.4585292557539587E-6</v>
      </c>
      <c r="CT30" s="352">
        <v>5.2581354840828128E-6</v>
      </c>
      <c r="CU30" s="352">
        <v>5.0650985775749815E-6</v>
      </c>
      <c r="CV30" s="352">
        <v>4.8791484506655288E-6</v>
      </c>
      <c r="CW30" s="352">
        <v>4.700024933182935E-6</v>
      </c>
      <c r="CX30" s="352">
        <v>4.5274774063347235E-6</v>
      </c>
      <c r="CY30" s="352">
        <v>4.3612644520568049E-6</v>
      </c>
      <c r="CZ30" s="352">
        <v>4.201153515235923E-6</v>
      </c>
      <c r="DA30" s="352">
        <v>4.0469205783326045E-6</v>
      </c>
      <c r="DB30" s="352">
        <v>3.8983498479493644E-6</v>
      </c>
      <c r="DC30" s="352">
        <v>3.7552334529056394E-6</v>
      </c>
      <c r="DD30" s="352">
        <v>3.6173711533970015E-6</v>
      </c>
      <c r="DE30" s="352">
        <v>3.4845700608317278E-6</v>
      </c>
      <c r="DF30" s="352">
        <v>3.356644367952765E-6</v>
      </c>
      <c r="DG30" s="352">
        <v>3.2334150888674294E-6</v>
      </c>
      <c r="DH30" s="352">
        <v>3.114709808621197E-6</v>
      </c>
      <c r="DI30" s="352">
        <v>3.0003624419651018E-6</v>
      </c>
      <c r="DJ30" s="352">
        <v>2.8902130009793205E-6</v>
      </c>
      <c r="DK30" s="352">
        <v>2.7841073712277336E-6</v>
      </c>
      <c r="DL30" s="352">
        <v>2.6818970961303446E-6</v>
      </c>
      <c r="DM30" s="352">
        <v>2.5834391692517922E-6</v>
      </c>
      <c r="DN30" s="352">
        <v>2.4885958342154167E-6</v>
      </c>
      <c r="DO30" s="352">
        <v>2.3972343919628452E-6</v>
      </c>
      <c r="DP30" s="352">
        <v>2.3092270150895188E-6</v>
      </c>
      <c r="DQ30" s="352">
        <v>2.2244505689962978E-6</v>
      </c>
      <c r="DR30" s="352">
        <v>2.1427864396069945E-6</v>
      </c>
      <c r="DS30" s="352">
        <v>2.0641203674107163E-6</v>
      </c>
      <c r="DT30" s="352">
        <v>1.9883422875968836E-6</v>
      </c>
      <c r="DU30" s="352">
        <v>1.9153461760591906E-6</v>
      </c>
      <c r="DV30" s="352">
        <v>1.8450299010530967E-6</v>
      </c>
      <c r="DW30" s="352">
        <v>1.7772950802992587E-6</v>
      </c>
      <c r="DX30" s="352">
        <v>1.7120469433330051E-6</v>
      </c>
      <c r="DY30" s="352">
        <v>1.6491941989072222E-6</v>
      </c>
      <c r="DZ30" s="352">
        <v>1.5886489072631731E-6</v>
      </c>
      <c r="EA30" s="352">
        <v>1.5303263570905012E-6</v>
      </c>
      <c r="EB30" s="352">
        <v>1.4741449470042827E-6</v>
      </c>
      <c r="EC30" s="352">
        <v>1.4200260713733151E-6</v>
      </c>
      <c r="ED30" s="352">
        <v>1.3678940103398607E-6</v>
      </c>
      <c r="EE30" s="352">
        <v>1.3176758238770111E-6</v>
      </c>
      <c r="EF30" s="352">
        <v>1.269301249735404E-6</v>
      </c>
      <c r="EG30" s="352">
        <v>1.2227026051365413E-6</v>
      </c>
      <c r="EH30" s="352">
        <v>1.1778146920751305E-6</v>
      </c>
      <c r="EI30" s="352">
        <v>1.1345747060979882E-6</v>
      </c>
      <c r="EJ30" s="352">
        <v>1.0929221484318378E-6</v>
      </c>
      <c r="EK30" s="352">
        <v>1.0527987413370938E-6</v>
      </c>
      <c r="EL30" s="352">
        <v>1.0141483465691653E-6</v>
      </c>
    </row>
    <row r="31" spans="1:142" x14ac:dyDescent="0.2">
      <c r="A31" s="351">
        <v>11</v>
      </c>
      <c r="B31" s="352">
        <v>1.8353809827392279E-4</v>
      </c>
      <c r="C31" s="352">
        <v>1.7758858731030855E-4</v>
      </c>
      <c r="D31" s="352">
        <v>1.7183193374817695E-4</v>
      </c>
      <c r="E31" s="352">
        <v>1.6626188598507961E-4</v>
      </c>
      <c r="F31" s="352">
        <v>1.6087239506846836E-4</v>
      </c>
      <c r="G31" s="352">
        <v>1.5565760812666254E-4</v>
      </c>
      <c r="H31" s="352">
        <v>1.5061186201275546E-4</v>
      </c>
      <c r="I31" s="352">
        <v>1.4572967715455835E-4</v>
      </c>
      <c r="J31" s="352">
        <v>1.4100575160390431E-4</v>
      </c>
      <c r="K31" s="352">
        <v>1.364349552788381E-4</v>
      </c>
      <c r="L31" s="352">
        <v>1.3201232439246919E-4</v>
      </c>
      <c r="M31" s="352">
        <v>1.2773305606239747E-4</v>
      </c>
      <c r="N31" s="352">
        <v>1.2359250309488775E-4</v>
      </c>
      <c r="O31" s="352">
        <v>1.1958616893811704E-4</v>
      </c>
      <c r="P31" s="352">
        <v>1.1570970279901553E-4</v>
      </c>
      <c r="Q31" s="352">
        <v>1.1195889491839854E-4</v>
      </c>
      <c r="R31" s="352">
        <v>1.0832967199925827E-4</v>
      </c>
      <c r="S31" s="352">
        <v>1.0481809278325039E-4</v>
      </c>
      <c r="T31" s="352">
        <v>1.0142034377057207E-4</v>
      </c>
      <c r="U31" s="352">
        <v>9.8132735078582735E-5</v>
      </c>
      <c r="V31" s="352">
        <v>9.4951696434672023E-5</v>
      </c>
      <c r="W31" s="352">
        <v>9.187377329901474E-5</v>
      </c>
      <c r="X31" s="352">
        <v>8.8895623113022777E-5</v>
      </c>
      <c r="Y31" s="352">
        <v>8.6014011669392659E-5</v>
      </c>
      <c r="Z31" s="352">
        <v>8.3225809599827029E-5</v>
      </c>
      <c r="AA31" s="352">
        <v>8.052798897660773E-5</v>
      </c>
      <c r="AB31" s="352">
        <v>7.7917620024331186E-5</v>
      </c>
      <c r="AC31" s="352">
        <v>7.5391867938235006E-5</v>
      </c>
      <c r="AD31" s="352">
        <v>7.2947989805660873E-5</v>
      </c>
      <c r="AE31" s="352">
        <v>7.0583331627310002E-5</v>
      </c>
      <c r="AF31" s="352">
        <v>6.8295325435056882E-5</v>
      </c>
      <c r="AG31" s="352">
        <v>6.6081486503190808E-5</v>
      </c>
      <c r="AH31" s="352">
        <v>6.3939410650057984E-5</v>
      </c>
      <c r="AI31" s="352">
        <v>6.1866771627167984E-5</v>
      </c>
      <c r="AJ31" s="352">
        <v>5.9861318592943383E-5</v>
      </c>
      <c r="AK31" s="352">
        <v>5.7920873668350198E-5</v>
      </c>
      <c r="AL31" s="352">
        <v>5.6043329571768895E-5</v>
      </c>
      <c r="AM31" s="352">
        <v>5.4226647330531692E-5</v>
      </c>
      <c r="AN31" s="352">
        <v>5.2468854066641932E-5</v>
      </c>
      <c r="AO31" s="352">
        <v>5.0768040854270791E-5</v>
      </c>
      <c r="AP31" s="352">
        <v>4.9122360646704796E-5</v>
      </c>
      <c r="AQ31" s="352">
        <v>4.7530026270492598E-5</v>
      </c>
      <c r="AR31" s="352">
        <v>4.5989308484612905E-5</v>
      </c>
      <c r="AS31" s="352">
        <v>4.4498534102555823E-5</v>
      </c>
      <c r="AT31" s="352">
        <v>4.3056084175278072E-5</v>
      </c>
      <c r="AU31" s="352">
        <v>4.1660392233059662E-5</v>
      </c>
      <c r="AV31" s="352">
        <v>4.0309942584348921E-5</v>
      </c>
      <c r="AW31" s="352">
        <v>3.9003268669757549E-5</v>
      </c>
      <c r="AX31" s="352">
        <v>3.7738951469406108E-5</v>
      </c>
      <c r="AY31" s="352">
        <v>3.6515617961899478E-5</v>
      </c>
      <c r="AZ31" s="352">
        <v>3.5331939633254963E-5</v>
      </c>
      <c r="BA31" s="352">
        <v>3.4186631034164702E-5</v>
      </c>
      <c r="BB31" s="352">
        <v>3.3078448384025036E-5</v>
      </c>
      <c r="BC31" s="352">
        <v>3.2006188220217635E-5</v>
      </c>
      <c r="BD31" s="352">
        <v>3.0968686091174744E-5</v>
      </c>
      <c r="BE31" s="352">
        <v>2.9964815291809795E-5</v>
      </c>
      <c r="BF31" s="352">
        <v>2.8993485639939804E-5</v>
      </c>
      <c r="BG31" s="352">
        <v>2.805364229237083E-5</v>
      </c>
      <c r="BH31" s="352">
        <v>2.7144264599360925E-5</v>
      </c>
      <c r="BI31" s="352">
        <v>2.6264364996216341E-5</v>
      </c>
      <c r="BJ31" s="352">
        <v>2.5412987930817431E-5</v>
      </c>
      <c r="BK31" s="352">
        <v>2.4589208825909545E-5</v>
      </c>
      <c r="BL31" s="352">
        <v>2.3792133075031885E-5</v>
      </c>
      <c r="BM31" s="352">
        <v>2.3020895070994136E-5</v>
      </c>
      <c r="BN31" s="352">
        <v>2.2274657265845503E-5</v>
      </c>
      <c r="BO31" s="352">
        <v>2.1552609261315633E-5</v>
      </c>
      <c r="BP31" s="352">
        <v>2.0853966928739478E-5</v>
      </c>
      <c r="BQ31" s="352">
        <v>2.0177971557510299E-5</v>
      </c>
      <c r="BR31" s="352">
        <v>1.9523889031136224E-5</v>
      </c>
      <c r="BS31" s="352">
        <v>1.8891009030005519E-5</v>
      </c>
      <c r="BT31" s="352">
        <v>1.8278644259994624E-5</v>
      </c>
      <c r="BU31" s="352">
        <v>1.7686129706081484E-5</v>
      </c>
      <c r="BV31" s="352">
        <v>1.7112821910153538E-5</v>
      </c>
      <c r="BW31" s="352">
        <v>1.6558098272225891E-5</v>
      </c>
      <c r="BX31" s="352">
        <v>1.6021356374311156E-5</v>
      </c>
      <c r="BY31" s="352">
        <v>1.5502013326206395E-5</v>
      </c>
      <c r="BZ31" s="352">
        <v>1.4999505132486815E-5</v>
      </c>
      <c r="CA31" s="352">
        <v>1.4513286080018871E-5</v>
      </c>
      <c r="CB31" s="352">
        <v>1.4042828145327462E-5</v>
      </c>
      <c r="CC31" s="352">
        <v>1.3587620421173753E-5</v>
      </c>
      <c r="CD31" s="352">
        <v>1.3147168561720849E-5</v>
      </c>
      <c r="CE31" s="352">
        <v>1.2720994245684838E-5</v>
      </c>
      <c r="CF31" s="352">
        <v>1.230863465688809E-5</v>
      </c>
      <c r="CG31" s="352">
        <v>1.1909641981650808E-5</v>
      </c>
      <c r="CH31" s="352">
        <v>1.1523582922474996E-5</v>
      </c>
      <c r="CI31" s="352">
        <v>1.1150038227492608E-5</v>
      </c>
      <c r="CJ31" s="352">
        <v>1.078860223516704E-5</v>
      </c>
      <c r="CK31" s="352">
        <v>1.0438882433753384E-5</v>
      </c>
      <c r="CL31" s="352">
        <v>1.0100499035039064E-5</v>
      </c>
      <c r="CM31" s="352">
        <v>9.7730845619019832E-6</v>
      </c>
      <c r="CN31" s="352">
        <v>9.4562834492382619E-6</v>
      </c>
      <c r="CO31" s="352">
        <v>9.149751657826115E-6</v>
      </c>
      <c r="CP31" s="352">
        <v>8.8531563007066454E-6</v>
      </c>
      <c r="CQ31" s="352">
        <v>8.5661752816757543E-6</v>
      </c>
      <c r="CR31" s="352">
        <v>8.2884969454945315E-6</v>
      </c>
      <c r="CS31" s="352">
        <v>8.0198197394383561E-6</v>
      </c>
      <c r="CT31" s="352">
        <v>7.7598518858171148E-6</v>
      </c>
      <c r="CU31" s="352">
        <v>7.5083110651108516E-6</v>
      </c>
      <c r="CV31" s="352">
        <v>7.2649241093768329E-6</v>
      </c>
      <c r="CW31" s="352">
        <v>7.0294267055950125E-6</v>
      </c>
      <c r="CX31" s="352">
        <v>6.8015631086297587E-6</v>
      </c>
      <c r="CY31" s="352">
        <v>6.5810858634961E-6</v>
      </c>
      <c r="CZ31" s="352">
        <v>6.3677555366289253E-6</v>
      </c>
      <c r="DA31" s="352">
        <v>6.1613404558632669E-6</v>
      </c>
      <c r="DB31" s="352">
        <v>5.9616164588432696E-6</v>
      </c>
      <c r="DC31" s="352">
        <v>5.768366649586695E-6</v>
      </c>
      <c r="DD31" s="352">
        <v>5.5813811629405298E-6</v>
      </c>
      <c r="DE31" s="352">
        <v>5.4004569366719113E-6</v>
      </c>
      <c r="DF31" s="352">
        <v>5.2253974909469032E-6</v>
      </c>
      <c r="DG31" s="352">
        <v>5.0560127149576086E-6</v>
      </c>
      <c r="DH31" s="352">
        <v>4.8921186604658949E-6</v>
      </c>
      <c r="DI31" s="352">
        <v>4.7335373420395495E-6</v>
      </c>
      <c r="DJ31" s="352">
        <v>4.5800965437639266E-6</v>
      </c>
      <c r="DK31" s="352">
        <v>4.431629632219135E-6</v>
      </c>
      <c r="DL31" s="352">
        <v>4.2879753755197195E-6</v>
      </c>
      <c r="DM31" s="352">
        <v>4.1489777682202983E-6</v>
      </c>
      <c r="DN31" s="352">
        <v>4.0144858618969754E-6</v>
      </c>
      <c r="DO31" s="352">
        <v>3.884353601220593E-6</v>
      </c>
      <c r="DP31" s="352">
        <v>3.7584396653437777E-6</v>
      </c>
      <c r="DQ31" s="352">
        <v>3.6366073144295182E-6</v>
      </c>
      <c r="DR31" s="352">
        <v>3.5187242411546352E-6</v>
      </c>
      <c r="DS31" s="352">
        <v>3.40466242702687E-6</v>
      </c>
      <c r="DT31" s="352">
        <v>3.2942980033595295E-6</v>
      </c>
      <c r="DU31" s="352">
        <v>3.1875111167527633E-6</v>
      </c>
      <c r="DV31" s="352">
        <v>3.0841857989353205E-6</v>
      </c>
      <c r="DW31" s="352">
        <v>2.9842098408255072E-6</v>
      </c>
      <c r="DX31" s="352">
        <v>2.8874746706745246E-6</v>
      </c>
      <c r="DY31" s="352">
        <v>2.793875236159861E-6</v>
      </c>
      <c r="DZ31" s="352">
        <v>2.7033098903007409E-6</v>
      </c>
      <c r="EA31" s="352">
        <v>2.6156802810716735E-6</v>
      </c>
      <c r="EB31" s="352">
        <v>2.5308912445942476E-6</v>
      </c>
      <c r="EC31" s="352">
        <v>2.4488507017912192E-6</v>
      </c>
      <c r="ED31" s="352">
        <v>2.3694695583905934E-6</v>
      </c>
      <c r="EE31" s="352">
        <v>2.2926616081711508E-6</v>
      </c>
      <c r="EF31" s="352">
        <v>2.2183434393443504E-6</v>
      </c>
      <c r="EG31" s="352">
        <v>2.1464343439709057E-6</v>
      </c>
      <c r="EH31" s="352">
        <v>2.0768562303136883E-6</v>
      </c>
      <c r="EI31" s="352">
        <v>2.0095335380317827E-6</v>
      </c>
      <c r="EJ31" s="352">
        <v>1.9443931561235729E-6</v>
      </c>
      <c r="EK31" s="352">
        <v>1.881364343529752E-6</v>
      </c>
      <c r="EL31" s="352">
        <v>1.8203786523100607E-6</v>
      </c>
    </row>
    <row r="32" spans="1:142" x14ac:dyDescent="0.2">
      <c r="A32" s="351">
        <v>12</v>
      </c>
      <c r="B32" s="352">
        <v>1.8418259409215838E-4</v>
      </c>
      <c r="C32" s="352">
        <v>1.7910621798616745E-4</v>
      </c>
      <c r="D32" s="352">
        <v>1.7416975517923987E-4</v>
      </c>
      <c r="E32" s="352">
        <v>1.6936934943006366E-4</v>
      </c>
      <c r="F32" s="352">
        <v>1.6470125078169961E-4</v>
      </c>
      <c r="G32" s="352">
        <v>1.6016181263220382E-4</v>
      </c>
      <c r="H32" s="352">
        <v>1.5574748888600066E-4</v>
      </c>
      <c r="I32" s="352">
        <v>1.5145483118375665E-4</v>
      </c>
      <c r="J32" s="352">
        <v>1.4728048620860982E-4</v>
      </c>
      <c r="K32" s="352">
        <v>1.4322119306664214E-4</v>
      </c>
      <c r="L32" s="352">
        <v>1.3927378073955098E-4</v>
      </c>
      <c r="M32" s="352">
        <v>1.3543516560752966E-4</v>
      </c>
      <c r="N32" s="352">
        <v>1.3170234904041705E-4</v>
      </c>
      <c r="O32" s="352">
        <v>1.2807241505524838E-4</v>
      </c>
      <c r="P32" s="352">
        <v>1.2454252803835846E-4</v>
      </c>
      <c r="Q32" s="352">
        <v>1.2110993053027209E-4</v>
      </c>
      <c r="R32" s="352">
        <v>1.1777194107164565E-4</v>
      </c>
      <c r="S32" s="352">
        <v>1.1452595210857824E-4</v>
      </c>
      <c r="T32" s="352">
        <v>1.1136942795565556E-4</v>
      </c>
      <c r="U32" s="352">
        <v>1.082999028151369E-4</v>
      </c>
      <c r="V32" s="352">
        <v>1.0531497885073223E-4</v>
      </c>
      <c r="W32" s="352">
        <v>1.0241232431447734E-4</v>
      </c>
      <c r="X32" s="352">
        <v>9.9589671725227374E-5</v>
      </c>
      <c r="Y32" s="352">
        <v>9.6844816097358091E-5</v>
      </c>
      <c r="Z32" s="352">
        <v>9.417561321828622E-5</v>
      </c>
      <c r="AA32" s="352">
        <v>9.1579977973464213E-5</v>
      </c>
      <c r="AB32" s="352">
        <v>8.9055882717540888E-5</v>
      </c>
      <c r="AC32" s="352">
        <v>8.6601355690416173E-5</v>
      </c>
      <c r="AD32" s="352">
        <v>8.421447947694902E-5</v>
      </c>
      <c r="AE32" s="352">
        <v>8.1893389509124265E-5</v>
      </c>
      <c r="AF32" s="352">
        <v>7.9636272609496305E-5</v>
      </c>
      <c r="AG32" s="352">
        <v>7.7441365574780821E-5</v>
      </c>
      <c r="AH32" s="352">
        <v>7.5306953798484394E-5</v>
      </c>
      <c r="AI32" s="352">
        <v>7.3231369931496911E-5</v>
      </c>
      <c r="AJ32" s="352">
        <v>7.121299257960001E-5</v>
      </c>
      <c r="AK32" s="352">
        <v>6.9250245036874989E-5</v>
      </c>
      <c r="AL32" s="352">
        <v>6.7341594054017679E-5</v>
      </c>
      <c r="AM32" s="352">
        <v>6.5485548640605238E-5</v>
      </c>
      <c r="AN32" s="352">
        <v>6.3680658900369853E-5</v>
      </c>
      <c r="AO32" s="352">
        <v>6.1925514898576468E-5</v>
      </c>
      <c r="AP32" s="352">
        <v>6.0218745560617067E-5</v>
      </c>
      <c r="AQ32" s="352">
        <v>5.8559017600961405E-5</v>
      </c>
      <c r="AR32" s="352">
        <v>5.6945034481628176E-5</v>
      </c>
      <c r="AS32" s="352">
        <v>5.5375535399360261E-5</v>
      </c>
      <c r="AT32" s="352">
        <v>5.3849294300719251E-5</v>
      </c>
      <c r="AU32" s="352">
        <v>5.2365118924321492E-5</v>
      </c>
      <c r="AV32" s="352">
        <v>5.0921849869473728E-5</v>
      </c>
      <c r="AW32" s="352">
        <v>4.9518359690478258E-5</v>
      </c>
      <c r="AX32" s="352">
        <v>4.8153552015900544E-5</v>
      </c>
      <c r="AY32" s="352">
        <v>4.6826360692111306E-5</v>
      </c>
      <c r="AZ32" s="352">
        <v>4.5535748950434199E-5</v>
      </c>
      <c r="BA32" s="352">
        <v>4.4280708597246786E-5</v>
      </c>
      <c r="BB32" s="352">
        <v>4.3060259226407061E-5</v>
      </c>
      <c r="BC32" s="352">
        <v>4.1873447453382909E-5</v>
      </c>
      <c r="BD32" s="352">
        <v>4.0719346170492676E-5</v>
      </c>
      <c r="BE32" s="352">
        <v>3.9597053822671642E-5</v>
      </c>
      <c r="BF32" s="352">
        <v>3.8505693703199869E-5</v>
      </c>
      <c r="BG32" s="352">
        <v>3.7444413268840701E-5</v>
      </c>
      <c r="BH32" s="352">
        <v>3.6412383473855429E-5</v>
      </c>
      <c r="BI32" s="352">
        <v>3.5408798122373384E-5</v>
      </c>
      <c r="BJ32" s="352">
        <v>3.4432873238611959E-5</v>
      </c>
      <c r="BK32" s="352">
        <v>3.3483846454454296E-5</v>
      </c>
      <c r="BL32" s="352">
        <v>3.2560976413906359E-5</v>
      </c>
      <c r="BM32" s="352">
        <v>3.1663542193968188E-5</v>
      </c>
      <c r="BN32" s="352">
        <v>3.0790842741466924E-5</v>
      </c>
      <c r="BO32" s="352">
        <v>2.9942196325411493E-5</v>
      </c>
      <c r="BP32" s="352">
        <v>2.9116940004441511E-5</v>
      </c>
      <c r="BQ32" s="352">
        <v>2.8314429108953984E-5</v>
      </c>
      <c r="BR32" s="352">
        <v>2.7534036737503597E-5</v>
      </c>
      <c r="BS32" s="352">
        <v>2.6775153267082945E-5</v>
      </c>
      <c r="BT32" s="352">
        <v>2.6037185876900296E-5</v>
      </c>
      <c r="BU32" s="352">
        <v>2.5319558085282807E-5</v>
      </c>
      <c r="BV32" s="352">
        <v>2.4621709299343446E-5</v>
      </c>
      <c r="BW32" s="352">
        <v>2.3943094377059866E-5</v>
      </c>
      <c r="BX32" s="352">
        <v>2.3283183201423081E-5</v>
      </c>
      <c r="BY32" s="352">
        <v>2.264146026632331E-5</v>
      </c>
      <c r="BZ32" s="352">
        <v>2.2017424273849485E-5</v>
      </c>
      <c r="CA32" s="352">
        <v>2.1410587742687882E-5</v>
      </c>
      <c r="CB32" s="352">
        <v>2.0820476627313891E-5</v>
      </c>
      <c r="CC32" s="352">
        <v>2.0246629947679499E-5</v>
      </c>
      <c r="CD32" s="352">
        <v>1.9688599429107207E-5</v>
      </c>
      <c r="CE32" s="352">
        <v>1.9145949152109082E-5</v>
      </c>
      <c r="CF32" s="352">
        <v>1.8618255211857324E-5</v>
      </c>
      <c r="CG32" s="352">
        <v>1.8105105387040437E-5</v>
      </c>
      <c r="CH32" s="352">
        <v>1.760609881784623E-5</v>
      </c>
      <c r="CI32" s="352">
        <v>1.7120845692820167E-5</v>
      </c>
      <c r="CJ32" s="352">
        <v>1.6648966944354393E-5</v>
      </c>
      <c r="CK32" s="352">
        <v>1.6190093952569614E-5</v>
      </c>
      <c r="CL32" s="352">
        <v>1.5743868257358441E-5</v>
      </c>
      <c r="CM32" s="352">
        <v>1.5309941278365353E-5</v>
      </c>
      <c r="CN32" s="352">
        <v>1.4887974042684402E-5</v>
      </c>
      <c r="CO32" s="352">
        <v>1.4477636920062068E-5</v>
      </c>
      <c r="CP32" s="352">
        <v>1.4078609365398356E-5</v>
      </c>
      <c r="CQ32" s="352">
        <v>1.3690579668344974E-5</v>
      </c>
      <c r="CR32" s="352">
        <v>1.3313244709805001E-5</v>
      </c>
      <c r="CS32" s="352">
        <v>1.2946309725143822E-5</v>
      </c>
      <c r="CT32" s="352">
        <v>1.2589488073926378E-5</v>
      </c>
      <c r="CU32" s="352">
        <v>1.2242501016000819E-5</v>
      </c>
      <c r="CV32" s="352">
        <v>1.1905077493753663E-5</v>
      </c>
      <c r="CW32" s="352">
        <v>1.1576953920366374E-5</v>
      </c>
      <c r="CX32" s="352">
        <v>1.1257873973907926E-5</v>
      </c>
      <c r="CY32" s="352">
        <v>1.0947588397102524E-5</v>
      </c>
      <c r="CZ32" s="352">
        <v>1.0645854802616032E-5</v>
      </c>
      <c r="DA32" s="352">
        <v>1.035243748370909E-5</v>
      </c>
      <c r="DB32" s="352">
        <v>1.0067107230108858E-5</v>
      </c>
      <c r="DC32" s="352">
        <v>9.7896411489557132E-6</v>
      </c>
      <c r="DD32" s="352">
        <v>9.5198224906849074E-6</v>
      </c>
      <c r="DE32" s="352">
        <v>9.2574404797072247E-6</v>
      </c>
      <c r="DF32" s="352">
        <v>9.0022901497563766E-6</v>
      </c>
      <c r="DG32" s="352">
        <v>8.7541721837744604E-6</v>
      </c>
      <c r="DH32" s="352">
        <v>8.5128927582104695E-6</v>
      </c>
      <c r="DI32" s="352">
        <v>8.2782633916101795E-6</v>
      </c>
      <c r="DJ32" s="352">
        <v>8.0501007973791502E-6</v>
      </c>
      <c r="DK32" s="352">
        <v>7.8282267406038115E-6</v>
      </c>
      <c r="DL32" s="352">
        <v>7.6124678988188197E-6</v>
      </c>
      <c r="DM32" s="352">
        <v>7.4026557266118763E-6</v>
      </c>
      <c r="DN32" s="352">
        <v>7.1986263239602583E-6</v>
      </c>
      <c r="DO32" s="352">
        <v>7.0002203081962337E-6</v>
      </c>
      <c r="DP32" s="352">
        <v>6.8072826895012879E-6</v>
      </c>
      <c r="DQ32" s="352">
        <v>6.6196627498319716E-6</v>
      </c>
      <c r="DR32" s="352">
        <v>6.4372139251827223E-6</v>
      </c>
      <c r="DS32" s="352">
        <v>6.2597936910937291E-6</v>
      </c>
      <c r="DT32" s="352">
        <v>6.0872634513143973E-6</v>
      </c>
      <c r="DU32" s="352">
        <v>5.9194884295354045E-6</v>
      </c>
      <c r="DV32" s="352">
        <v>5.7563375641048378E-6</v>
      </c>
      <c r="DW32" s="352">
        <v>5.5976834056460994E-6</v>
      </c>
      <c r="DX32" s="352">
        <v>5.4434020174976364E-6</v>
      </c>
      <c r="DY32" s="352">
        <v>5.2933728788967302E-6</v>
      </c>
      <c r="DZ32" s="352">
        <v>5.1474787908316794E-6</v>
      </c>
      <c r="EA32" s="352">
        <v>5.0056057844888682E-6</v>
      </c>
      <c r="EB32" s="352">
        <v>4.8676430322231788E-6</v>
      </c>
      <c r="EC32" s="352">
        <v>4.7334827609822048E-6</v>
      </c>
      <c r="ED32" s="352">
        <v>4.6030201681166374E-6</v>
      </c>
      <c r="EE32" s="352">
        <v>4.4761533395110589E-6</v>
      </c>
      <c r="EF32" s="352">
        <v>4.3527831699711778E-6</v>
      </c>
      <c r="EG32" s="352">
        <v>4.2328132858053362E-6</v>
      </c>
      <c r="EH32" s="352">
        <v>4.1161499695397884E-6</v>
      </c>
      <c r="EI32" s="352">
        <v>4.0027020867089538E-6</v>
      </c>
      <c r="EJ32" s="352">
        <v>3.8923810146634506E-6</v>
      </c>
      <c r="EK32" s="352">
        <v>3.7851005733402983E-6</v>
      </c>
      <c r="EL32" s="352">
        <v>3.6807769579412104E-6</v>
      </c>
    </row>
    <row r="33" spans="1:142" x14ac:dyDescent="0.2">
      <c r="A33" s="351">
        <v>13</v>
      </c>
      <c r="B33" s="352">
        <v>1.9895362603981277E-4</v>
      </c>
      <c r="C33" s="352">
        <v>1.9428822455859636E-4</v>
      </c>
      <c r="D33" s="352">
        <v>1.8973222531052435E-4</v>
      </c>
      <c r="E33" s="352">
        <v>1.8528306284679996E-4</v>
      </c>
      <c r="F33" s="352">
        <v>1.809382318776132E-4</v>
      </c>
      <c r="G33" s="352">
        <v>1.7669528586143165E-4</v>
      </c>
      <c r="H33" s="352">
        <v>1.7255183562737221E-4</v>
      </c>
      <c r="I33" s="352">
        <v>1.6850554802987219E-4</v>
      </c>
      <c r="J33" s="352">
        <v>1.6455414463492006E-4</v>
      </c>
      <c r="K33" s="352">
        <v>1.6069540043708158E-4</v>
      </c>
      <c r="L33" s="352">
        <v>1.5692714260661709E-4</v>
      </c>
      <c r="M33" s="352">
        <v>1.5324724926597767E-4</v>
      </c>
      <c r="N33" s="352">
        <v>1.496536482949918E-4</v>
      </c>
      <c r="O33" s="352">
        <v>1.4614431616407115E-4</v>
      </c>
      <c r="P33" s="352">
        <v>1.4271727679477218E-4</v>
      </c>
      <c r="Q33" s="352">
        <v>1.3937060044708771E-4</v>
      </c>
      <c r="R33" s="352">
        <v>1.3610240263282045E-4</v>
      </c>
      <c r="S33" s="352">
        <v>1.329108430544431E-4</v>
      </c>
      <c r="T33" s="352">
        <v>1.2979412456884065E-4</v>
      </c>
      <c r="U33" s="352">
        <v>1.2675049217535268E-4</v>
      </c>
      <c r="V33" s="352">
        <v>1.2377823202754676E-4</v>
      </c>
      <c r="W33" s="352">
        <v>1.2087567046816051E-4</v>
      </c>
      <c r="X33" s="352">
        <v>1.1804117308668362E-4</v>
      </c>
      <c r="Y33" s="352">
        <v>1.1527314379902975E-4</v>
      </c>
      <c r="Z33" s="352">
        <v>1.1257002394879466E-4</v>
      </c>
      <c r="AA33" s="352">
        <v>1.0993029142958851E-4</v>
      </c>
      <c r="AB33" s="352">
        <v>1.0735245982794922E-4</v>
      </c>
      <c r="AC33" s="352">
        <v>1.0483507758635429E-4</v>
      </c>
      <c r="AD33" s="352">
        <v>1.0237672718586047E-4</v>
      </c>
      <c r="AE33" s="352">
        <v>9.9976024347906564E-5</v>
      </c>
      <c r="AF33" s="352">
        <v>9.7631617254840991E-5</v>
      </c>
      <c r="AG33" s="352">
        <v>9.534218578872064E-5</v>
      </c>
      <c r="AH33" s="352">
        <v>9.3106440787963041E-5</v>
      </c>
      <c r="AI33" s="352">
        <v>9.0923123321429264E-5</v>
      </c>
      <c r="AJ33" s="352">
        <v>8.8791003979529296E-5</v>
      </c>
      <c r="AK33" s="352">
        <v>8.6708882181951347E-5</v>
      </c>
      <c r="AL33" s="352">
        <v>8.4675585501621699E-5</v>
      </c>
      <c r="AM33" s="352">
        <v>8.2689969004523628E-5</v>
      </c>
      <c r="AN33" s="352">
        <v>8.0750914604991119E-5</v>
      </c>
      <c r="AO33" s="352">
        <v>7.8857330436123959E-5</v>
      </c>
      <c r="AP33" s="352">
        <v>7.7008150234965722E-5</v>
      </c>
      <c r="AQ33" s="352">
        <v>7.5202332742099054E-5</v>
      </c>
      <c r="AR33" s="352">
        <v>7.3438861115321028E-5</v>
      </c>
      <c r="AS33" s="352">
        <v>7.1716742357064766E-5</v>
      </c>
      <c r="AT33" s="352">
        <v>7.0035006755253152E-5</v>
      </c>
      <c r="AU33" s="352">
        <v>6.8392707337259259E-5</v>
      </c>
      <c r="AV33" s="352">
        <v>6.678891933667364E-5</v>
      </c>
      <c r="AW33" s="352">
        <v>6.5222739672575393E-5</v>
      </c>
      <c r="AX33" s="352">
        <v>6.3693286441014125E-5</v>
      </c>
      <c r="AY33" s="352">
        <v>6.2199698418416842E-5</v>
      </c>
      <c r="AZ33" s="352">
        <v>6.0741134576637825E-5</v>
      </c>
      <c r="BA33" s="352">
        <v>5.9316773609384668E-5</v>
      </c>
      <c r="BB33" s="352">
        <v>5.7925813469744837E-5</v>
      </c>
      <c r="BC33" s="352">
        <v>5.6567470918559948E-5</v>
      </c>
      <c r="BD33" s="352">
        <v>5.5240981083389557E-5</v>
      </c>
      <c r="BE33" s="352">
        <v>5.3945597027817171E-5</v>
      </c>
      <c r="BF33" s="352">
        <v>5.268058933085614E-5</v>
      </c>
      <c r="BG33" s="352">
        <v>5.144524567621805E-5</v>
      </c>
      <c r="BH33" s="352">
        <v>5.0238870451212956E-5</v>
      </c>
      <c r="BI33" s="352">
        <v>4.9060784355054967E-5</v>
      </c>
      <c r="BJ33" s="352">
        <v>4.7910324016353225E-5</v>
      </c>
      <c r="BK33" s="352">
        <v>4.6786841619572403E-5</v>
      </c>
      <c r="BL33" s="352">
        <v>4.568970454025272E-5</v>
      </c>
      <c r="BM33" s="352">
        <v>4.4618294988783812E-5</v>
      </c>
      <c r="BN33" s="352">
        <v>4.3572009662532156E-5</v>
      </c>
      <c r="BO33" s="352">
        <v>4.255025940612585E-5</v>
      </c>
      <c r="BP33" s="352">
        <v>4.1552468879705635E-5</v>
      </c>
      <c r="BQ33" s="352">
        <v>4.0578076234955465E-5</v>
      </c>
      <c r="BR33" s="352">
        <v>3.9626532798729869E-5</v>
      </c>
      <c r="BS33" s="352">
        <v>3.8697302764100282E-5</v>
      </c>
      <c r="BT33" s="352">
        <v>3.778986288864619E-5</v>
      </c>
      <c r="BU33" s="352">
        <v>3.6903702199821323E-5</v>
      </c>
      <c r="BV33" s="352">
        <v>3.6038321707228758E-5</v>
      </c>
      <c r="BW33" s="352">
        <v>3.519323412164333E-5</v>
      </c>
      <c r="BX33" s="352">
        <v>3.4367963580622639E-5</v>
      </c>
      <c r="BY33" s="352">
        <v>3.3562045380552562E-5</v>
      </c>
      <c r="BZ33" s="352">
        <v>3.2775025714976105E-5</v>
      </c>
      <c r="CA33" s="352">
        <v>3.2006461419058471E-5</v>
      </c>
      <c r="CB33" s="352">
        <v>3.1255919720044228E-5</v>
      </c>
      <c r="CC33" s="352">
        <v>3.0522977993566282E-5</v>
      </c>
      <c r="CD33" s="352">
        <v>2.9807223525669231E-5</v>
      </c>
      <c r="CE33" s="352">
        <v>2.9108253280413315E-5</v>
      </c>
      <c r="CF33" s="352">
        <v>2.8425673672927894E-5</v>
      </c>
      <c r="CG33" s="352">
        <v>2.7759100347786741E-5</v>
      </c>
      <c r="CH33" s="352">
        <v>2.7108157962580464E-5</v>
      </c>
      <c r="CI33" s="352">
        <v>2.6472479976563974E-5</v>
      </c>
      <c r="CJ33" s="352">
        <v>2.5851708444260189E-5</v>
      </c>
      <c r="CK33" s="352">
        <v>2.524549381390364E-5</v>
      </c>
      <c r="CL33" s="352">
        <v>2.4653494730610465E-5</v>
      </c>
      <c r="CM33" s="352">
        <v>2.4075377844164125E-5</v>
      </c>
      <c r="CN33" s="352">
        <v>2.3510817621308335E-5</v>
      </c>
      <c r="CO33" s="352">
        <v>2.2959496162441809E-5</v>
      </c>
      <c r="CP33" s="352">
        <v>2.2421103022611324E-5</v>
      </c>
      <c r="CQ33" s="352">
        <v>2.1895335036702584E-5</v>
      </c>
      <c r="CR33" s="352">
        <v>2.1381896148730185E-5</v>
      </c>
      <c r="CS33" s="352">
        <v>2.0880497245130735E-5</v>
      </c>
      <c r="CT33" s="352">
        <v>2.0390855991965189E-5</v>
      </c>
      <c r="CU33" s="352">
        <v>1.9912696675938725E-5</v>
      </c>
      <c r="CV33" s="352">
        <v>1.9445750049148703E-5</v>
      </c>
      <c r="CW33" s="352">
        <v>1.8989753177473166E-5</v>
      </c>
      <c r="CX33" s="352">
        <v>1.8544449292514652E-5</v>
      </c>
      <c r="CY33" s="352">
        <v>1.8109587647015791E-5</v>
      </c>
      <c r="CZ33" s="352">
        <v>1.7684923373665502E-5</v>
      </c>
      <c r="DA33" s="352">
        <v>1.7270217347215979E-5</v>
      </c>
      <c r="DB33" s="352">
        <v>1.6865236049833128E-5</v>
      </c>
      <c r="DC33" s="352">
        <v>1.6469751439604369E-5</v>
      </c>
      <c r="DD33" s="352">
        <v>1.6083540822130039E-5</v>
      </c>
      <c r="DE33" s="352">
        <v>1.5706386725125785E-5</v>
      </c>
      <c r="DF33" s="352">
        <v>1.5338076775965612E-5</v>
      </c>
      <c r="DG33" s="352">
        <v>1.4978403582096407E-5</v>
      </c>
      <c r="DH33" s="352">
        <v>1.4627164614256819E-5</v>
      </c>
      <c r="DI33" s="352">
        <v>1.4284162092434516E-5</v>
      </c>
      <c r="DJ33" s="352">
        <v>1.3949202874497761E-5</v>
      </c>
      <c r="DK33" s="352">
        <v>1.3622098347438559E-5</v>
      </c>
      <c r="DL33" s="352">
        <v>1.3302664321166047E-5</v>
      </c>
      <c r="DM33" s="352">
        <v>1.2990720924790494E-5</v>
      </c>
      <c r="DN33" s="352">
        <v>1.2686092505339338E-5</v>
      </c>
      <c r="DO33" s="352">
        <v>1.2388607528848329E-5</v>
      </c>
      <c r="DP33" s="352">
        <v>1.2098098483772017E-5</v>
      </c>
      <c r="DQ33" s="352">
        <v>1.1814401786659316E-5</v>
      </c>
      <c r="DR33" s="352">
        <v>1.1537357690040869E-5</v>
      </c>
      <c r="DS33" s="352">
        <v>1.1266810192476458E-5</v>
      </c>
      <c r="DT33" s="352">
        <v>1.100260695071175E-5</v>
      </c>
      <c r="DU33" s="352">
        <v>1.0744599193894999E-5</v>
      </c>
      <c r="DV33" s="352">
        <v>1.0492641639805275E-5</v>
      </c>
      <c r="DW33" s="352">
        <v>1.0246592413045157E-5</v>
      </c>
      <c r="DX33" s="352">
        <v>1.0006312965151738E-5</v>
      </c>
      <c r="DY33" s="352">
        <v>9.7716679965810709E-6</v>
      </c>
      <c r="DZ33" s="352">
        <v>9.5425253805219898E-6</v>
      </c>
      <c r="EA33" s="352">
        <v>9.3187560884965091E-6</v>
      </c>
      <c r="EB33" s="352">
        <v>9.1002341177048649E-6</v>
      </c>
      <c r="EC33" s="352">
        <v>8.8868364200742684E-6</v>
      </c>
      <c r="ED33" s="352">
        <v>8.6784428329714919E-6</v>
      </c>
      <c r="EE33" s="352">
        <v>8.4749360115401828E-6</v>
      </c>
      <c r="EF33" s="352">
        <v>8.2762013626248657E-6</v>
      </c>
      <c r="EG33" s="352">
        <v>8.0821269802443818E-6</v>
      </c>
      <c r="EH33" s="352">
        <v>7.8926035825785151E-6</v>
      </c>
      <c r="EI33" s="352">
        <v>7.7075244504321832E-6</v>
      </c>
      <c r="EJ33" s="352">
        <v>7.5267853671426908E-6</v>
      </c>
      <c r="EK33" s="352">
        <v>7.350284559896095E-6</v>
      </c>
      <c r="EL33" s="352">
        <v>7.1779226424197193E-6</v>
      </c>
    </row>
    <row r="34" spans="1:142" x14ac:dyDescent="0.2">
      <c r="A34" s="351">
        <v>14</v>
      </c>
      <c r="B34" s="352">
        <v>2.2404219179020636E-4</v>
      </c>
      <c r="C34" s="352">
        <v>2.1932326479531941E-4</v>
      </c>
      <c r="D34" s="352">
        <v>2.1470373100760089E-4</v>
      </c>
      <c r="E34" s="352">
        <v>2.1018149694062015E-4</v>
      </c>
      <c r="F34" s="352">
        <v>2.0575451320236396E-4</v>
      </c>
      <c r="G34" s="352">
        <v>2.0142077356648483E-4</v>
      </c>
      <c r="H34" s="352">
        <v>1.9717831406312514E-4</v>
      </c>
      <c r="I34" s="352">
        <v>1.9302521208887705E-4</v>
      </c>
      <c r="J34" s="352">
        <v>1.8895958553549722E-4</v>
      </c>
      <c r="K34" s="352">
        <v>1.849795919369652E-4</v>
      </c>
      <c r="L34" s="352">
        <v>1.8108342763452028E-4</v>
      </c>
      <c r="M34" s="352">
        <v>1.7726932695927175E-4</v>
      </c>
      <c r="N34" s="352">
        <v>1.7353556143203308E-4</v>
      </c>
      <c r="O34" s="352">
        <v>1.6988043898000268E-4</v>
      </c>
      <c r="P34" s="352">
        <v>1.6630230316995557E-4</v>
      </c>
      <c r="Q34" s="352">
        <v>1.627995324575737E-4</v>
      </c>
      <c r="R34" s="352">
        <v>1.593705394525948E-4</v>
      </c>
      <c r="S34" s="352">
        <v>1.560137701994321E-4</v>
      </c>
      <c r="T34" s="352">
        <v>1.5272770347295772E-4</v>
      </c>
      <c r="U34" s="352">
        <v>1.4951085008910715E-4</v>
      </c>
      <c r="V34" s="352">
        <v>1.4636175223001099E-4</v>
      </c>
      <c r="W34" s="352">
        <v>1.4327898278333509E-4</v>
      </c>
      <c r="X34" s="352">
        <v>1.4026114469554602E-4</v>
      </c>
      <c r="Y34" s="352">
        <v>1.3730687033878852E-4</v>
      </c>
      <c r="Z34" s="352">
        <v>1.3441482089110383E-4</v>
      </c>
      <c r="AA34" s="352">
        <v>1.3158368572969693E-4</v>
      </c>
      <c r="AB34" s="352">
        <v>1.2881218183699252E-4</v>
      </c>
      <c r="AC34" s="352">
        <v>1.2609905321919152E-4</v>
      </c>
      <c r="AD34" s="352">
        <v>1.2344307033708001E-4</v>
      </c>
      <c r="AE34" s="352">
        <v>1.2084302954882149E-4</v>
      </c>
      <c r="AF34" s="352">
        <v>1.1829775256449421E-4</v>
      </c>
      <c r="AG34" s="352">
        <v>1.1580608591210856E-4</v>
      </c>
      <c r="AH34" s="352">
        <v>1.1336690041487691E-4</v>
      </c>
      <c r="AI34" s="352">
        <v>1.1097909067948844E-4</v>
      </c>
      <c r="AJ34" s="352">
        <v>1.0864157459517054E-4</v>
      </c>
      <c r="AK34" s="352">
        <v>1.0635329284329302E-4</v>
      </c>
      <c r="AL34" s="352">
        <v>1.0411320841730633E-4</v>
      </c>
      <c r="AM34" s="352">
        <v>1.0192030615278655E-4</v>
      </c>
      <c r="AN34" s="352">
        <v>9.9773592267386388E-5</v>
      </c>
      <c r="AO34" s="352">
        <v>9.7672093910468428E-5</v>
      </c>
      <c r="AP34" s="352">
        <v>9.5614858722228372E-5</v>
      </c>
      <c r="AQ34" s="352">
        <v>9.3600954402103801E-5</v>
      </c>
      <c r="AR34" s="352">
        <v>9.1629468286270438E-5</v>
      </c>
      <c r="AS34" s="352">
        <v>8.9699506934043919E-5</v>
      </c>
      <c r="AT34" s="352">
        <v>8.7810195722986525E-5</v>
      </c>
      <c r="AU34" s="352">
        <v>8.596067845254585E-5</v>
      </c>
      <c r="AV34" s="352">
        <v>8.4150116956038264E-5</v>
      </c>
      <c r="AW34" s="352">
        <v>8.2377690720811169E-5</v>
      </c>
      <c r="AX34" s="352">
        <v>8.0642596516399459E-5</v>
      </c>
      <c r="AY34" s="352">
        <v>7.8944048030517696E-5</v>
      </c>
      <c r="AZ34" s="352">
        <v>7.7281275512715785E-5</v>
      </c>
      <c r="BA34" s="352">
        <v>7.5653525425546092E-5</v>
      </c>
      <c r="BB34" s="352">
        <v>7.4060060103071275E-5</v>
      </c>
      <c r="BC34" s="352">
        <v>7.2500157416569445E-5</v>
      </c>
      <c r="BD34" s="352">
        <v>7.097311044727833E-5</v>
      </c>
      <c r="BE34" s="352">
        <v>6.9478227166033056E-5</v>
      </c>
      <c r="BF34" s="352">
        <v>6.801483011965142E-5</v>
      </c>
      <c r="BG34" s="352">
        <v>6.6582256123924797E-5</v>
      </c>
      <c r="BH34" s="352">
        <v>6.5179855963075383E-5</v>
      </c>
      <c r="BI34" s="352">
        <v>6.3806994095543803E-5</v>
      </c>
      <c r="BJ34" s="352">
        <v>6.2463048365973459E-5</v>
      </c>
      <c r="BK34" s="352">
        <v>6.1147409723261411E-5</v>
      </c>
      <c r="BL34" s="352">
        <v>5.9859481944547812E-5</v>
      </c>
      <c r="BM34" s="352">
        <v>5.8598681365018752E-5</v>
      </c>
      <c r="BN34" s="352">
        <v>5.7364436613400377E-5</v>
      </c>
      <c r="BO34" s="352">
        <v>5.6156188353023969E-5</v>
      </c>
      <c r="BP34" s="352">
        <v>5.4973389028345146E-5</v>
      </c>
      <c r="BQ34" s="352">
        <v>5.3815502616801842E-5</v>
      </c>
      <c r="BR34" s="352">
        <v>5.2682004385898906E-5</v>
      </c>
      <c r="BS34" s="352">
        <v>5.1572380655409158E-5</v>
      </c>
      <c r="BT34" s="352">
        <v>5.0486128564583056E-5</v>
      </c>
      <c r="BU34" s="352">
        <v>4.9422755844261626E-5</v>
      </c>
      <c r="BV34" s="352">
        <v>4.8381780593789324E-5</v>
      </c>
      <c r="BW34" s="352">
        <v>4.7362731062625562E-5</v>
      </c>
      <c r="BX34" s="352">
        <v>4.6365145436556252E-5</v>
      </c>
      <c r="BY34" s="352">
        <v>4.5388571628408155E-5</v>
      </c>
      <c r="BZ34" s="352">
        <v>4.4432567073171533E-5</v>
      </c>
      <c r="CA34" s="352">
        <v>4.3496698527437788E-5</v>
      </c>
      <c r="CB34" s="352">
        <v>4.2580541873061852E-5</v>
      </c>
      <c r="CC34" s="352">
        <v>4.1683681924959562E-5</v>
      </c>
      <c r="CD34" s="352">
        <v>4.0805712242953641E-5</v>
      </c>
      <c r="CE34" s="352">
        <v>3.9946234947582602E-5</v>
      </c>
      <c r="CF34" s="352">
        <v>3.9104860539789157E-5</v>
      </c>
      <c r="CG34" s="352">
        <v>3.8281207724406593E-5</v>
      </c>
      <c r="CH34" s="352">
        <v>3.7474903237362834E-5</v>
      </c>
      <c r="CI34" s="352">
        <v>3.6685581676524207E-5</v>
      </c>
      <c r="CJ34" s="352">
        <v>3.5912885336101988E-5</v>
      </c>
      <c r="CK34" s="352">
        <v>3.5156464044546828E-5</v>
      </c>
      <c r="CL34" s="352">
        <v>3.4415975005857533E-5</v>
      </c>
      <c r="CM34" s="352">
        <v>3.3691082644232366E-5</v>
      </c>
      <c r="CN34" s="352">
        <v>3.2981458451992286E-5</v>
      </c>
      <c r="CO34" s="352">
        <v>3.2286780840707464E-5</v>
      </c>
      <c r="CP34" s="352">
        <v>3.1606734995459408E-5</v>
      </c>
      <c r="CQ34" s="352">
        <v>3.0941012732172657E-5</v>
      </c>
      <c r="CR34" s="352">
        <v>3.0289312357951622E-5</v>
      </c>
      <c r="CS34" s="352">
        <v>2.9651338534358916E-5</v>
      </c>
      <c r="CT34" s="352">
        <v>2.9026802143573514E-5</v>
      </c>
      <c r="CU34" s="352">
        <v>2.8415420157367971E-5</v>
      </c>
      <c r="CV34" s="352">
        <v>2.7816915508845291E-5</v>
      </c>
      <c r="CW34" s="352">
        <v>2.7231016966877424E-5</v>
      </c>
      <c r="CX34" s="352">
        <v>2.6657459013188325E-5</v>
      </c>
      <c r="CY34" s="352">
        <v>2.609598172202607E-5</v>
      </c>
      <c r="CZ34" s="352">
        <v>2.5546330642369399E-5</v>
      </c>
      <c r="DA34" s="352">
        <v>2.500825668261516E-5</v>
      </c>
      <c r="DB34" s="352">
        <v>2.4481515997694745E-5</v>
      </c>
      <c r="DC34" s="352">
        <v>2.3965869878568006E-5</v>
      </c>
      <c r="DD34" s="352">
        <v>2.3461084644044799E-5</v>
      </c>
      <c r="DE34" s="352">
        <v>2.296693153488502E-5</v>
      </c>
      <c r="DF34" s="352">
        <v>2.2483186610129209E-5</v>
      </c>
      <c r="DG34" s="352">
        <v>2.2009630645612675E-5</v>
      </c>
      <c r="DH34" s="352">
        <v>2.1546049034617187E-5</v>
      </c>
      <c r="DI34" s="352">
        <v>2.1092231690615245E-5</v>
      </c>
      <c r="DJ34" s="352">
        <v>2.0647972952062776E-5</v>
      </c>
      <c r="DK34" s="352">
        <v>2.0213071489197172E-5</v>
      </c>
      <c r="DL34" s="352">
        <v>1.9787330212798388E-5</v>
      </c>
      <c r="DM34" s="352">
        <v>1.9370556184871785E-5</v>
      </c>
      <c r="DN34" s="352">
        <v>1.8962560531212262E-5</v>
      </c>
      <c r="DO34" s="352">
        <v>1.8563158355809963E-5</v>
      </c>
      <c r="DP34" s="352">
        <v>1.8172168657058874E-5</v>
      </c>
      <c r="DQ34" s="352">
        <v>1.7789414245730293E-5</v>
      </c>
      <c r="DR34" s="352">
        <v>1.7414721664673935E-5</v>
      </c>
      <c r="DS34" s="352">
        <v>1.7047921110210436E-5</v>
      </c>
      <c r="DT34" s="352">
        <v>1.6688846355179466E-5</v>
      </c>
      <c r="DU34" s="352">
        <v>1.6337334673608721E-5</v>
      </c>
      <c r="DV34" s="352">
        <v>1.5993226766969512E-5</v>
      </c>
      <c r="DW34" s="352">
        <v>1.5656366691985665E-5</v>
      </c>
      <c r="DX34" s="352">
        <v>1.532660178996294E-5</v>
      </c>
      <c r="DY34" s="352">
        <v>1.5003782617606966E-5</v>
      </c>
      <c r="DZ34" s="352">
        <v>1.4687762879298327E-5</v>
      </c>
      <c r="EA34" s="352">
        <v>1.4378399360794118E-5</v>
      </c>
      <c r="EB34" s="352">
        <v>1.4075551864325923E-5</v>
      </c>
      <c r="EC34" s="352">
        <v>1.3779083145064818E-5</v>
      </c>
      <c r="ED34" s="352">
        <v>1.3488858848924564E-5</v>
      </c>
      <c r="EE34" s="352">
        <v>1.3204747451674843E-5</v>
      </c>
      <c r="EF34" s="352">
        <v>1.2926620199336955E-5</v>
      </c>
      <c r="EG34" s="352">
        <v>1.2654351049834897E-5</v>
      </c>
      <c r="EH34" s="352">
        <v>1.2387816615875446E-5</v>
      </c>
      <c r="EI34" s="352">
        <v>1.212689610903137E-5</v>
      </c>
      <c r="EJ34" s="352">
        <v>1.1871471285002333E-5</v>
      </c>
      <c r="EK34" s="352">
        <v>1.1621426390028821E-5</v>
      </c>
      <c r="EL34" s="352">
        <v>1.1376648108434669E-5</v>
      </c>
    </row>
    <row r="35" spans="1:142" x14ac:dyDescent="0.2">
      <c r="A35" s="351">
        <v>15</v>
      </c>
      <c r="B35" s="352">
        <v>2.5658752992216514E-4</v>
      </c>
      <c r="C35" s="352">
        <v>2.5132045941433429E-4</v>
      </c>
      <c r="D35" s="352">
        <v>2.4616150808027013E-4</v>
      </c>
      <c r="E35" s="352">
        <v>2.4110845651628145E-4</v>
      </c>
      <c r="F35" s="352">
        <v>2.3615913087722662E-4</v>
      </c>
      <c r="G35" s="352">
        <v>2.313114019413109E-4</v>
      </c>
      <c r="H35" s="352">
        <v>2.2656318419409584E-4</v>
      </c>
      <c r="I35" s="352">
        <v>2.2191243493129511E-4</v>
      </c>
      <c r="J35" s="352">
        <v>2.1735715337999712E-4</v>
      </c>
      <c r="K35" s="352">
        <v>2.1289537983791771E-4</v>
      </c>
      <c r="L35" s="352">
        <v>2.0852519483033658E-4</v>
      </c>
      <c r="M35" s="352">
        <v>2.0424471828432483E-4</v>
      </c>
      <c r="N35" s="352">
        <v>2.0005210871993205E-4</v>
      </c>
      <c r="O35" s="352">
        <v>1.9594556245796792E-4</v>
      </c>
      <c r="P35" s="352">
        <v>1.9192331284405994E-4</v>
      </c>
      <c r="Q35" s="352">
        <v>1.8798362948862645E-4</v>
      </c>
      <c r="R35" s="352">
        <v>1.8412481752245167E-4</v>
      </c>
      <c r="S35" s="352">
        <v>1.8034521686755332E-4</v>
      </c>
      <c r="T35" s="352">
        <v>1.7664320152300438E-4</v>
      </c>
      <c r="U35" s="352">
        <v>1.7301717886542288E-4</v>
      </c>
      <c r="V35" s="352">
        <v>1.6946558896381347E-4</v>
      </c>
      <c r="W35" s="352">
        <v>1.6598690390848535E-4</v>
      </c>
      <c r="X35" s="352">
        <v>1.6257962715373529E-4</v>
      </c>
      <c r="Y35" s="352">
        <v>1.5924229287402332E-4</v>
      </c>
      <c r="Z35" s="352">
        <v>1.5597346533337533E-4</v>
      </c>
      <c r="AA35" s="352">
        <v>1.5277173826771831E-4</v>
      </c>
      <c r="AB35" s="352">
        <v>1.496357342799016E-4</v>
      </c>
      <c r="AC35" s="352">
        <v>1.4656410424713023E-4</v>
      </c>
      <c r="AD35" s="352">
        <v>1.4355552674057275E-4</v>
      </c>
      <c r="AE35" s="352">
        <v>1.4060870745687254E-4</v>
      </c>
      <c r="AF35" s="352">
        <v>1.3772237866133455E-4</v>
      </c>
      <c r="AG35" s="352">
        <v>1.3489529864253659E-4</v>
      </c>
      <c r="AH35" s="352">
        <v>1.3212625117814538E-4</v>
      </c>
      <c r="AI35" s="352">
        <v>1.294140450116892E-4</v>
      </c>
      <c r="AJ35" s="352">
        <v>1.2675751334007148E-4</v>
      </c>
      <c r="AK35" s="352">
        <v>1.2415551331161251E-4</v>
      </c>
      <c r="AL35" s="352">
        <v>1.2160692553438583E-4</v>
      </c>
      <c r="AM35" s="352">
        <v>1.1911065359465267E-4</v>
      </c>
      <c r="AN35" s="352">
        <v>1.1666562358517648E-4</v>
      </c>
      <c r="AO35" s="352">
        <v>1.1427078364322846E-4</v>
      </c>
      <c r="AP35" s="352">
        <v>1.1192510349806886E-4</v>
      </c>
      <c r="AQ35" s="352">
        <v>1.0962757402771767E-4</v>
      </c>
      <c r="AR35" s="352">
        <v>1.0737720682483066E-4</v>
      </c>
      <c r="AS35" s="352">
        <v>1.0517303377147896E-4</v>
      </c>
      <c r="AT35" s="352">
        <v>1.0301410662266197E-4</v>
      </c>
      <c r="AU35" s="352">
        <v>1.0089949659836524E-4</v>
      </c>
      <c r="AV35" s="352">
        <v>9.8828293983999616E-5</v>
      </c>
      <c r="AW35" s="352">
        <v>9.6799607739035725E-5</v>
      </c>
      <c r="AX35" s="352">
        <v>9.4812565113672342E-5</v>
      </c>
      <c r="AY35" s="352">
        <v>9.2866311273379822E-5</v>
      </c>
      <c r="AZ35" s="352">
        <v>9.0960008931143649E-5</v>
      </c>
      <c r="BA35" s="352">
        <v>8.9092837987260956E-5</v>
      </c>
      <c r="BB35" s="352">
        <v>8.7263995176528432E-5</v>
      </c>
      <c r="BC35" s="352">
        <v>8.547269372267632E-5</v>
      </c>
      <c r="BD35" s="352">
        <v>8.3718162999892406E-5</v>
      </c>
      <c r="BE35" s="352">
        <v>8.1999648201295697E-5</v>
      </c>
      <c r="BF35" s="352">
        <v>8.0316410014215188E-5</v>
      </c>
      <c r="BG35" s="352">
        <v>7.8667724302134177E-5</v>
      </c>
      <c r="BH35" s="352">
        <v>7.7052881793163736E-5</v>
      </c>
      <c r="BI35" s="352">
        <v>7.5471187774910566E-5</v>
      </c>
      <c r="BJ35" s="352">
        <v>7.3921961795608772E-5</v>
      </c>
      <c r="BK35" s="352">
        <v>7.2404537371386558E-5</v>
      </c>
      <c r="BL35" s="352">
        <v>7.0918261699541772E-5</v>
      </c>
      <c r="BM35" s="352">
        <v>6.9462495377703437E-5</v>
      </c>
      <c r="BN35" s="352">
        <v>6.803661212875789E-5</v>
      </c>
      <c r="BO35" s="352">
        <v>6.6639998531421742E-5</v>
      </c>
      <c r="BP35" s="352">
        <v>6.5272053756345181E-5</v>
      </c>
      <c r="BQ35" s="352">
        <v>6.3932189307632623E-5</v>
      </c>
      <c r="BR35" s="352">
        <v>6.2619828769669149E-5</v>
      </c>
      <c r="BS35" s="352">
        <v>6.1334407559143951E-5</v>
      </c>
      <c r="BT35" s="352">
        <v>6.0075372682164057E-5</v>
      </c>
      <c r="BU35" s="352">
        <v>5.8842182496354037E-5</v>
      </c>
      <c r="BV35" s="352">
        <v>5.763430647783888E-5</v>
      </c>
      <c r="BW35" s="352">
        <v>5.6451224993010421E-5</v>
      </c>
      <c r="BX35" s="352">
        <v>5.5292429074978576E-5</v>
      </c>
      <c r="BY35" s="352">
        <v>5.4157420204611554E-5</v>
      </c>
      <c r="BZ35" s="352">
        <v>5.3045710096070775E-5</v>
      </c>
      <c r="CA35" s="352">
        <v>5.1956820486748057E-5</v>
      </c>
      <c r="CB35" s="352">
        <v>5.0890282931514991E-5</v>
      </c>
      <c r="CC35" s="352">
        <v>4.9845638601195729E-5</v>
      </c>
      <c r="CD35" s="352">
        <v>4.8822438085176657E-5</v>
      </c>
      <c r="CE35" s="352">
        <v>4.7820241198068008E-5</v>
      </c>
      <c r="CF35" s="352">
        <v>4.6838616790334059E-5</v>
      </c>
      <c r="CG35" s="352">
        <v>4.5877142562810774E-5</v>
      </c>
      <c r="CH35" s="352">
        <v>4.4935404885030833E-5</v>
      </c>
      <c r="CI35" s="352">
        <v>4.4012998617277932E-5</v>
      </c>
      <c r="CJ35" s="352">
        <v>4.3109526936293898E-5</v>
      </c>
      <c r="CK35" s="352">
        <v>4.2224601164563579E-5</v>
      </c>
      <c r="CL35" s="352">
        <v>4.1357840603104062E-5</v>
      </c>
      <c r="CM35" s="352">
        <v>4.0508872367686267E-5</v>
      </c>
      <c r="CN35" s="352">
        <v>3.9677331228418513E-5</v>
      </c>
      <c r="CO35" s="352">
        <v>3.8862859452623004E-5</v>
      </c>
      <c r="CP35" s="352">
        <v>3.8065106650937629E-5</v>
      </c>
      <c r="CQ35" s="352">
        <v>3.7283729626576952E-5</v>
      </c>
      <c r="CR35" s="352">
        <v>3.6518392227687387E-5</v>
      </c>
      <c r="CS35" s="352">
        <v>3.5768765202733189E-5</v>
      </c>
      <c r="CT35" s="352">
        <v>3.5034526058851032E-5</v>
      </c>
      <c r="CU35" s="352">
        <v>3.4315358923112097E-5</v>
      </c>
      <c r="CV35" s="352">
        <v>3.3610954406632195E-5</v>
      </c>
      <c r="CW35" s="352">
        <v>3.2921009471471213E-5</v>
      </c>
      <c r="CX35" s="352">
        <v>3.2245227300264975E-5</v>
      </c>
      <c r="CY35" s="352">
        <v>3.1583317168532973E-5</v>
      </c>
      <c r="CZ35" s="352">
        <v>3.0934994319607491E-5</v>
      </c>
      <c r="DA35" s="352">
        <v>3.0299979842130026E-5</v>
      </c>
      <c r="DB35" s="352">
        <v>2.9678000550062311E-5</v>
      </c>
      <c r="DC35" s="352">
        <v>2.9068788865160573E-5</v>
      </c>
      <c r="DD35" s="352">
        <v>2.84720827018621E-5</v>
      </c>
      <c r="DE35" s="352">
        <v>2.7887625354534953E-5</v>
      </c>
      <c r="DF35" s="352">
        <v>2.7315165387041988E-5</v>
      </c>
      <c r="DG35" s="352">
        <v>2.6754456524571986E-5</v>
      </c>
      <c r="DH35" s="352">
        <v>2.6205257547691084E-5</v>
      </c>
      <c r="DI35" s="352">
        <v>2.5667332188569163E-5</v>
      </c>
      <c r="DJ35" s="352">
        <v>2.514044902933631E-5</v>
      </c>
      <c r="DK35" s="352">
        <v>2.4624381402525922E-5</v>
      </c>
      <c r="DL35" s="352">
        <v>2.4118907293561236E-5</v>
      </c>
      <c r="DM35" s="352">
        <v>2.3623809245243808E-5</v>
      </c>
      <c r="DN35" s="352">
        <v>2.3138874264202368E-5</v>
      </c>
      <c r="DO35" s="352">
        <v>2.266389372926216E-5</v>
      </c>
      <c r="DP35" s="352">
        <v>2.2198663301695206E-5</v>
      </c>
      <c r="DQ35" s="352">
        <v>2.1742982837312843E-5</v>
      </c>
      <c r="DR35" s="352">
        <v>2.1296656300362866E-5</v>
      </c>
      <c r="DS35" s="352">
        <v>2.0859491679193997E-5</v>
      </c>
      <c r="DT35" s="352">
        <v>2.0431300903651715E-5</v>
      </c>
      <c r="DU35" s="352">
        <v>2.0011899764169552E-5</v>
      </c>
      <c r="DV35" s="352">
        <v>1.9601107832521423E-5</v>
      </c>
      <c r="DW35" s="352">
        <v>1.9198748384200495E-5</v>
      </c>
      <c r="DX35" s="352">
        <v>1.8804648322391623E-5</v>
      </c>
      <c r="DY35" s="352">
        <v>1.8418638103504252E-5</v>
      </c>
      <c r="DZ35" s="352">
        <v>1.8040551664234076E-5</v>
      </c>
      <c r="EA35" s="352">
        <v>1.7670226350121845E-5</v>
      </c>
      <c r="EB35" s="352">
        <v>1.7307502845578662E-5</v>
      </c>
      <c r="EC35" s="352">
        <v>1.6952225105347793E-5</v>
      </c>
      <c r="ED35" s="352">
        <v>1.6604240287373223E-5</v>
      </c>
      <c r="EE35" s="352">
        <v>1.6263398687046389E-5</v>
      </c>
      <c r="EF35" s="352">
        <v>1.5929553672802541E-5</v>
      </c>
      <c r="EG35" s="352">
        <v>1.5602561623039261E-5</v>
      </c>
      <c r="EH35" s="352">
        <v>1.5282281864329735E-5</v>
      </c>
      <c r="EI35" s="352">
        <v>1.4968576610904501E-5</v>
      </c>
      <c r="EJ35" s="352">
        <v>1.466131090537533E-5</v>
      </c>
      <c r="EK35" s="352">
        <v>1.4360352560676022E-5</v>
      </c>
      <c r="EL35" s="352">
        <v>1.4065572103194891E-5</v>
      </c>
    </row>
    <row r="36" spans="1:142" x14ac:dyDescent="0.2">
      <c r="A36" s="351">
        <v>16</v>
      </c>
      <c r="B36" s="352">
        <v>3.0497446939546809E-4</v>
      </c>
      <c r="C36" s="352">
        <v>2.9850930589348277E-4</v>
      </c>
      <c r="D36" s="352">
        <v>2.9218119759874029E-4</v>
      </c>
      <c r="E36" s="352">
        <v>2.859872390735359E-4</v>
      </c>
      <c r="F36" s="352">
        <v>2.7992458647262331E-4</v>
      </c>
      <c r="G36" s="352">
        <v>2.7399045623752817E-4</v>
      </c>
      <c r="H36" s="352">
        <v>2.6818212381852114E-4</v>
      </c>
      <c r="I36" s="352">
        <v>2.6249692242368353E-4</v>
      </c>
      <c r="J36" s="352">
        <v>2.5693224179451114E-4</v>
      </c>
      <c r="K36" s="352">
        <v>2.514855270074459E-4</v>
      </c>
      <c r="L36" s="352">
        <v>2.4615427730084255E-4</v>
      </c>
      <c r="M36" s="352">
        <v>2.4093604492677505E-4</v>
      </c>
      <c r="N36" s="352">
        <v>2.3582843402721021E-4</v>
      </c>
      <c r="O36" s="352">
        <v>2.3082909953397928E-4</v>
      </c>
      <c r="P36" s="352">
        <v>2.2593574609209473E-4</v>
      </c>
      <c r="Q36" s="352">
        <v>2.2114612700586635E-4</v>
      </c>
      <c r="R36" s="352">
        <v>2.1645804320738368E-4</v>
      </c>
      <c r="S36" s="352">
        <v>2.1186934224684095E-4</v>
      </c>
      <c r="T36" s="352">
        <v>2.0737791730429046E-4</v>
      </c>
      <c r="U36" s="352">
        <v>2.0298170622232178E-4</v>
      </c>
      <c r="V36" s="352">
        <v>1.9867869055927113E-4</v>
      </c>
      <c r="W36" s="352">
        <v>1.944668946624781E-4</v>
      </c>
      <c r="X36" s="352">
        <v>1.9034438476121037E-4</v>
      </c>
      <c r="Y36" s="352">
        <v>1.8630926807880287E-4</v>
      </c>
      <c r="Z36" s="352">
        <v>1.8235969196361948E-4</v>
      </c>
      <c r="AA36" s="352">
        <v>1.7849384303845038E-4</v>
      </c>
      <c r="AB36" s="352">
        <v>1.7470994636792204E-4</v>
      </c>
      <c r="AC36" s="352">
        <v>1.7100626464357737E-4</v>
      </c>
      <c r="AD36" s="352">
        <v>1.6738109738621189E-4</v>
      </c>
      <c r="AE36" s="352">
        <v>1.6383278016513875E-4</v>
      </c>
      <c r="AF36" s="352">
        <v>1.6035968383398556E-4</v>
      </c>
      <c r="AG36" s="352">
        <v>1.5696021378271052E-4</v>
      </c>
      <c r="AH36" s="352">
        <v>1.5363280920545639E-4</v>
      </c>
      <c r="AI36" s="352">
        <v>1.5037594238394354E-4</v>
      </c>
      <c r="AJ36" s="352">
        <v>1.4718811798603647E-4</v>
      </c>
      <c r="AK36" s="352">
        <v>1.4406787237919756E-4</v>
      </c>
      <c r="AL36" s="352">
        <v>1.4101377295847793E-4</v>
      </c>
      <c r="AM36" s="352">
        <v>1.3802441748877073E-4</v>
      </c>
      <c r="AN36" s="352">
        <v>1.3509843346099184E-4</v>
      </c>
      <c r="AO36" s="352">
        <v>1.3223447746192398E-4</v>
      </c>
      <c r="AP36" s="352">
        <v>1.2943123455740947E-4</v>
      </c>
      <c r="AQ36" s="352">
        <v>1.2668741768861888E-4</v>
      </c>
      <c r="AR36" s="352">
        <v>1.2400176708112775E-4</v>
      </c>
      <c r="AS36" s="352">
        <v>1.2137304966650612E-4</v>
      </c>
      <c r="AT36" s="352">
        <v>1.1880005851618457E-4</v>
      </c>
      <c r="AU36" s="352">
        <v>1.1628161228730749E-4</v>
      </c>
      <c r="AV36" s="352">
        <v>1.1381655468034741E-4</v>
      </c>
      <c r="AW36" s="352">
        <v>1.1140375390820425E-4</v>
      </c>
      <c r="AX36" s="352">
        <v>1.0904210217657184E-4</v>
      </c>
      <c r="AY36" s="352">
        <v>1.0673051517530783E-4</v>
      </c>
      <c r="AZ36" s="352">
        <v>1.0446793158059809E-4</v>
      </c>
      <c r="BA36" s="352">
        <v>1.0225331256766293E-4</v>
      </c>
      <c r="BB36" s="352">
        <v>1.0008564133380491E-4</v>
      </c>
      <c r="BC36" s="352">
        <v>9.7963922631557929E-5</v>
      </c>
      <c r="BD36" s="352">
        <v>9.5887182311738919E-5</v>
      </c>
      <c r="BE36" s="352">
        <v>9.3854466876184549E-5</v>
      </c>
      <c r="BF36" s="352">
        <v>9.1864843039969363E-5</v>
      </c>
      <c r="BG36" s="352">
        <v>8.9917397302904822E-5</v>
      </c>
      <c r="BH36" s="352">
        <v>8.8011235530122025E-5</v>
      </c>
      <c r="BI36" s="352">
        <v>8.6145482541545685E-5</v>
      </c>
      <c r="BJ36" s="352">
        <v>8.4319281710070802E-5</v>
      </c>
      <c r="BK36" s="352">
        <v>8.2531794568257733E-5</v>
      </c>
      <c r="BL36" s="352">
        <v>8.0782200423364794E-5</v>
      </c>
      <c r="BM36" s="352">
        <v>7.90696959805419E-5</v>
      </c>
      <c r="BN36" s="352">
        <v>7.7393494974012145E-5</v>
      </c>
      <c r="BO36" s="352">
        <v>7.5752827806071848E-5</v>
      </c>
      <c r="BP36" s="352">
        <v>7.4146941193743647E-5</v>
      </c>
      <c r="BQ36" s="352">
        <v>7.257509782292E-5</v>
      </c>
      <c r="BR36" s="352">
        <v>7.1036576009838651E-5</v>
      </c>
      <c r="BS36" s="352">
        <v>6.9530669369734425E-5</v>
      </c>
      <c r="BT36" s="352">
        <v>6.8056686492515354E-5</v>
      </c>
      <c r="BU36" s="352">
        <v>6.6613950625313989E-5</v>
      </c>
      <c r="BV36" s="352">
        <v>6.5201799361768565E-5</v>
      </c>
      <c r="BW36" s="352">
        <v>6.3819584337890839E-5</v>
      </c>
      <c r="BX36" s="352">
        <v>6.246667093438152E-5</v>
      </c>
      <c r="BY36" s="352">
        <v>6.1142437985255965E-5</v>
      </c>
      <c r="BZ36" s="352">
        <v>5.9846277492647136E-5</v>
      </c>
      <c r="CA36" s="352">
        <v>5.8577594347654126E-5</v>
      </c>
      <c r="CB36" s="352">
        <v>5.7335806057108625E-5</v>
      </c>
      <c r="CC36" s="352">
        <v>5.6120342476133537E-5</v>
      </c>
      <c r="CD36" s="352">
        <v>5.4930645546371219E-5</v>
      </c>
      <c r="CE36" s="352">
        <v>5.3766169039760962E-5</v>
      </c>
      <c r="CF36" s="352">
        <v>5.2626378307748091E-5</v>
      </c>
      <c r="CG36" s="352">
        <v>5.1510750035809725E-5</v>
      </c>
      <c r="CH36" s="352">
        <v>5.0418772003184237E-5</v>
      </c>
      <c r="CI36" s="352">
        <v>4.9349942847694265E-5</v>
      </c>
      <c r="CJ36" s="352">
        <v>4.8303771835555201E-5</v>
      </c>
      <c r="CK36" s="352">
        <v>4.7279778636063624E-5</v>
      </c>
      <c r="CL36" s="352">
        <v>4.6277493101061981E-5</v>
      </c>
      <c r="CM36" s="352">
        <v>4.5296455049078538E-5</v>
      </c>
      <c r="CN36" s="352">
        <v>4.4336214054043219E-5</v>
      </c>
      <c r="CO36" s="352">
        <v>4.3396329238482596E-5</v>
      </c>
      <c r="CP36" s="352">
        <v>4.2476369071098842E-5</v>
      </c>
      <c r="CQ36" s="352">
        <v>4.1575911168639895E-5</v>
      </c>
      <c r="CR36" s="352">
        <v>4.0694542101969705E-5</v>
      </c>
      <c r="CS36" s="352">
        <v>3.9831857206249659E-5</v>
      </c>
      <c r="CT36" s="352">
        <v>3.8987460395143976E-5</v>
      </c>
      <c r="CU36" s="352">
        <v>3.8160963978963717E-5</v>
      </c>
      <c r="CV36" s="352">
        <v>3.7351988486666071E-5</v>
      </c>
      <c r="CW36" s="352">
        <v>3.6560162491626886E-5</v>
      </c>
      <c r="CX36" s="352">
        <v>3.578512244110694E-5</v>
      </c>
      <c r="CY36" s="352">
        <v>3.5026512489333055E-5</v>
      </c>
      <c r="CZ36" s="352">
        <v>3.4283984334117996E-5</v>
      </c>
      <c r="DA36" s="352">
        <v>3.355719705694367E-5</v>
      </c>
      <c r="DB36" s="352">
        <v>3.2845816966434554E-5</v>
      </c>
      <c r="DC36" s="352">
        <v>3.2149517445149195E-5</v>
      </c>
      <c r="DD36" s="352">
        <v>3.1467978799619733E-5</v>
      </c>
      <c r="DE36" s="352">
        <v>3.0800888113570305E-5</v>
      </c>
      <c r="DF36" s="352">
        <v>3.0147939104247153E-5</v>
      </c>
      <c r="DG36" s="352">
        <v>2.9508831981794421E-5</v>
      </c>
      <c r="DH36" s="352">
        <v>2.8883273311610914E-5</v>
      </c>
      <c r="DI36" s="352">
        <v>2.8270975879624958E-5</v>
      </c>
      <c r="DJ36" s="352">
        <v>2.7671658560425095E-5</v>
      </c>
      <c r="DK36" s="352">
        <v>2.708504618818648E-5</v>
      </c>
      <c r="DL36" s="352">
        <v>2.6510869430333302E-5</v>
      </c>
      <c r="DM36" s="352">
        <v>2.5948864663879677E-5</v>
      </c>
      <c r="DN36" s="352">
        <v>2.5398773854391757E-5</v>
      </c>
      <c r="DO36" s="352">
        <v>2.4860344437515919E-5</v>
      </c>
      <c r="DP36" s="352">
        <v>2.4333329203018296E-5</v>
      </c>
      <c r="DQ36" s="352">
        <v>2.3817486181282681E-5</v>
      </c>
      <c r="DR36" s="352">
        <v>2.3312578532214447E-5</v>
      </c>
      <c r="DS36" s="352">
        <v>2.2818374436499734E-5</v>
      </c>
      <c r="DT36" s="352">
        <v>2.2334646989169637E-5</v>
      </c>
      <c r="DU36" s="352">
        <v>2.1861174095420988E-5</v>
      </c>
      <c r="DV36" s="352">
        <v>2.1397738368645399E-5</v>
      </c>
      <c r="DW36" s="352">
        <v>2.0944127030620145E-5</v>
      </c>
      <c r="DX36" s="352">
        <v>2.0500131813814804E-5</v>
      </c>
      <c r="DY36" s="352">
        <v>2.0065548865769005E-5</v>
      </c>
      <c r="DZ36" s="352">
        <v>1.9640178655497163E-5</v>
      </c>
      <c r="EA36" s="352">
        <v>1.9223825881877412E-5</v>
      </c>
      <c r="EB36" s="352">
        <v>1.8816299383982626E-5</v>
      </c>
      <c r="EC36" s="352">
        <v>1.8417412053312244E-5</v>
      </c>
      <c r="ED36" s="352">
        <v>1.8026980747884784E-5</v>
      </c>
      <c r="EE36" s="352">
        <v>1.7644826208151464E-5</v>
      </c>
      <c r="EF36" s="352">
        <v>1.7270772974692414E-5</v>
      </c>
      <c r="EG36" s="352">
        <v>1.6904649307657564E-5</v>
      </c>
      <c r="EH36" s="352">
        <v>1.6546287107915439E-5</v>
      </c>
      <c r="EI36" s="352">
        <v>1.6195521839873383E-5</v>
      </c>
      <c r="EJ36" s="352">
        <v>1.5852192455934046E-5</v>
      </c>
      <c r="EK36" s="352">
        <v>1.5516141322553193E-5</v>
      </c>
      <c r="EL36" s="352">
        <v>1.5187214147865158E-5</v>
      </c>
    </row>
    <row r="37" spans="1:142" x14ac:dyDescent="0.2">
      <c r="A37" s="351">
        <v>17</v>
      </c>
      <c r="B37" s="352">
        <v>3.8715324875085932E-4</v>
      </c>
      <c r="C37" s="352">
        <v>3.7858879958373436E-4</v>
      </c>
      <c r="D37" s="352">
        <v>3.7021380973219806E-4</v>
      </c>
      <c r="E37" s="352">
        <v>3.6202408805312329E-4</v>
      </c>
      <c r="F37" s="352">
        <v>3.5401553611817357E-4</v>
      </c>
      <c r="G37" s="352">
        <v>3.4618414616280292E-4</v>
      </c>
      <c r="H37" s="352">
        <v>3.3852599908063051E-4</v>
      </c>
      <c r="I37" s="352">
        <v>3.310372624621706E-4</v>
      </c>
      <c r="J37" s="352">
        <v>3.2371418867697304E-4</v>
      </c>
      <c r="K37" s="352">
        <v>3.1655311299816564E-4</v>
      </c>
      <c r="L37" s="352">
        <v>3.0955045176849687E-4</v>
      </c>
      <c r="M37" s="352">
        <v>3.0270270060694601E-4</v>
      </c>
      <c r="N37" s="352">
        <v>2.9600643265500646E-4</v>
      </c>
      <c r="O37" s="352">
        <v>2.8945829686176345E-4</v>
      </c>
      <c r="P37" s="352">
        <v>2.8305501630690889E-4</v>
      </c>
      <c r="Q37" s="352">
        <v>2.767933865608557E-4</v>
      </c>
      <c r="R37" s="352">
        <v>2.7067027408111944E-4</v>
      </c>
      <c r="S37" s="352">
        <v>2.6468261464419369E-4</v>
      </c>
      <c r="T37" s="352">
        <v>2.5882741181209581E-4</v>
      </c>
      <c r="U37" s="352">
        <v>2.5310173543284444E-4</v>
      </c>
      <c r="V37" s="352">
        <v>2.4750272017410728E-4</v>
      </c>
      <c r="W37" s="352">
        <v>2.4202756408928672E-4</v>
      </c>
      <c r="X37" s="352">
        <v>2.3667352721532599E-4</v>
      </c>
      <c r="Y37" s="352">
        <v>2.314379302015341E-4</v>
      </c>
      <c r="Z37" s="352">
        <v>2.2631815296874323E-4</v>
      </c>
      <c r="AA37" s="352">
        <v>2.2131163339812962E-4</v>
      </c>
      <c r="AB37" s="352">
        <v>2.1641586604903158E-4</v>
      </c>
      <c r="AC37" s="352">
        <v>2.1162840090514735E-4</v>
      </c>
      <c r="AD37" s="352">
        <v>2.0694684214845344E-4</v>
      </c>
      <c r="AE37" s="352">
        <v>2.0236884696025334E-4</v>
      </c>
      <c r="AF37" s="352">
        <v>1.9789212434874782E-4</v>
      </c>
      <c r="AG37" s="352">
        <v>1.9351443400254101E-4</v>
      </c>
      <c r="AH37" s="352">
        <v>1.8923358516950885E-4</v>
      </c>
      <c r="AI37" s="352">
        <v>1.8504743556046856E-4</v>
      </c>
      <c r="AJ37" s="352">
        <v>1.8095389027710242E-4</v>
      </c>
      <c r="AK37" s="352">
        <v>1.7695090076359047E-4</v>
      </c>
      <c r="AL37" s="352">
        <v>1.7303646378144855E-4</v>
      </c>
      <c r="AM37" s="352">
        <v>1.692086204070308E-4</v>
      </c>
      <c r="AN37" s="352">
        <v>1.65465455051216E-4</v>
      </c>
      <c r="AO37" s="352">
        <v>1.6180509450077854E-4</v>
      </c>
      <c r="AP37" s="352">
        <v>1.5822570698096581E-4</v>
      </c>
      <c r="AQ37" s="352">
        <v>1.5472550123881294E-4</v>
      </c>
      <c r="AR37" s="352">
        <v>1.5130272564673595E-4</v>
      </c>
      <c r="AS37" s="352">
        <v>1.4795566732595607E-4</v>
      </c>
      <c r="AT37" s="352">
        <v>1.4468265128930993E-4</v>
      </c>
      <c r="AU37" s="352">
        <v>1.4148203960303278E-4</v>
      </c>
      <c r="AV37" s="352">
        <v>1.3835223056707371E-4</v>
      </c>
      <c r="AW37" s="352">
        <v>1.3529165791354919E-4</v>
      </c>
      <c r="AX37" s="352">
        <v>1.3229879002292662E-4</v>
      </c>
      <c r="AY37" s="352">
        <v>1.2937212915754755E-4</v>
      </c>
      <c r="AZ37" s="352">
        <v>1.2651021071210641E-4</v>
      </c>
      <c r="BA37" s="352">
        <v>1.2371160248071E-4</v>
      </c>
      <c r="BB37" s="352">
        <v>1.2097490394014993E-4</v>
      </c>
      <c r="BC37" s="352">
        <v>1.1829874554903189E-4</v>
      </c>
      <c r="BD37" s="352">
        <v>1.1568178806240806E-4</v>
      </c>
      <c r="BE37" s="352">
        <v>1.1312272186157098E-4</v>
      </c>
      <c r="BF37" s="352">
        <v>1.1062026629867405E-4</v>
      </c>
      <c r="BG37" s="352">
        <v>1.081731690558495E-4</v>
      </c>
      <c r="BH37" s="352">
        <v>1.0578020551850413E-4</v>
      </c>
      <c r="BI37" s="352">
        <v>1.0344017816247842E-4</v>
      </c>
      <c r="BJ37" s="352">
        <v>1.011519159547629E-4</v>
      </c>
      <c r="BK37" s="352">
        <v>9.8914273767471538E-5</v>
      </c>
      <c r="BL37" s="352">
        <v>9.6726131804778811E-5</v>
      </c>
      <c r="BM37" s="352">
        <v>9.4586395042534226E-5</v>
      </c>
      <c r="BN37" s="352">
        <v>9.2493992680273103E-5</v>
      </c>
      <c r="BO37" s="352">
        <v>9.0447877605349947E-5</v>
      </c>
      <c r="BP37" s="352">
        <v>8.8447025868925981E-5</v>
      </c>
      <c r="BQ37" s="352">
        <v>8.6490436173548675E-5</v>
      </c>
      <c r="BR37" s="352">
        <v>8.4577129372066838E-5</v>
      </c>
      <c r="BS37" s="352">
        <v>8.2706147977630614E-5</v>
      </c>
      <c r="BT37" s="352">
        <v>8.087655568453085E-5</v>
      </c>
      <c r="BU37" s="352">
        <v>7.9087436899638412E-5</v>
      </c>
      <c r="BV37" s="352">
        <v>7.733789628420882E-5</v>
      </c>
      <c r="BW37" s="352">
        <v>7.5627058305822911E-5</v>
      </c>
      <c r="BX37" s="352">
        <v>7.3954066800238996E-5</v>
      </c>
      <c r="BY37" s="352">
        <v>7.2318084542938142E-5</v>
      </c>
      <c r="BZ37" s="352">
        <v>7.0718292830146913E-5</v>
      </c>
      <c r="CA37" s="352">
        <v>6.9153891069129053E-5</v>
      </c>
      <c r="CB37" s="352">
        <v>6.76240963775402E-5</v>
      </c>
      <c r="CC37" s="352">
        <v>6.6128143191645879E-5</v>
      </c>
      <c r="CD37" s="352">
        <v>6.4665282883205974E-5</v>
      </c>
      <c r="CE37" s="352">
        <v>6.3234783384834593E-5</v>
      </c>
      <c r="CF37" s="352">
        <v>6.1835928823647437E-5</v>
      </c>
      <c r="CG37" s="352">
        <v>6.0468019163013628E-5</v>
      </c>
      <c r="CH37" s="352">
        <v>5.9130369852232246E-5</v>
      </c>
      <c r="CI37" s="352">
        <v>5.7822311483959038E-5</v>
      </c>
      <c r="CJ37" s="352">
        <v>5.654318945921089E-5</v>
      </c>
      <c r="CK37" s="352">
        <v>5.5292363659781418E-5</v>
      </c>
      <c r="CL37" s="352">
        <v>5.4069208127902852E-5</v>
      </c>
      <c r="CM37" s="352">
        <v>5.2873110752994578E-5</v>
      </c>
      <c r="CN37" s="352">
        <v>5.1703472965341197E-5</v>
      </c>
      <c r="CO37" s="352">
        <v>5.055970943654685E-5</v>
      </c>
      <c r="CP37" s="352">
        <v>4.94412477866162E-5</v>
      </c>
      <c r="CQ37" s="352">
        <v>4.8347528297514923E-5</v>
      </c>
      <c r="CR37" s="352">
        <v>4.7278003633066982E-5</v>
      </c>
      <c r="CS37" s="352">
        <v>4.6232138565048108E-5</v>
      </c>
      <c r="CT37" s="352">
        <v>4.5209409705338551E-5</v>
      </c>
      <c r="CU37" s="352">
        <v>4.4209305244000936E-5</v>
      </c>
      <c r="CV37" s="352">
        <v>4.3231324693152437E-5</v>
      </c>
      <c r="CW37" s="352">
        <v>4.2274978636502838E-5</v>
      </c>
      <c r="CX37" s="352">
        <v>4.1339788484433098E-5</v>
      </c>
      <c r="CY37" s="352">
        <v>4.0425286234492136E-5</v>
      </c>
      <c r="CZ37" s="352">
        <v>3.9531014237191712E-5</v>
      </c>
      <c r="DA37" s="352">
        <v>3.8656524966982378E-5</v>
      </c>
      <c r="DB37" s="352">
        <v>3.7801380798295687E-5</v>
      </c>
      <c r="DC37" s="352">
        <v>3.6965153786540796E-5</v>
      </c>
      <c r="DD37" s="352">
        <v>3.6147425453945787E-5</v>
      </c>
      <c r="DE37" s="352">
        <v>3.5347786580136493E-5</v>
      </c>
      <c r="DF37" s="352">
        <v>3.4565836997347982E-5</v>
      </c>
      <c r="DG37" s="352">
        <v>3.3801185390166432E-5</v>
      </c>
      <c r="DH37" s="352">
        <v>3.3053449099700913E-5</v>
      </c>
      <c r="DI37" s="352">
        <v>3.2322253932087312E-5</v>
      </c>
      <c r="DJ37" s="352">
        <v>3.1607233971228355E-5</v>
      </c>
      <c r="DK37" s="352">
        <v>3.0908031395676162E-5</v>
      </c>
      <c r="DL37" s="352">
        <v>3.022429629956564E-5</v>
      </c>
      <c r="DM37" s="352">
        <v>2.9555686517509234E-5</v>
      </c>
      <c r="DN37" s="352">
        <v>2.8901867453365015E-5</v>
      </c>
      <c r="DO37" s="352">
        <v>2.8262511912792993E-5</v>
      </c>
      <c r="DP37" s="352">
        <v>2.763729993951535E-5</v>
      </c>
      <c r="DQ37" s="352">
        <v>2.7025918655198973E-5</v>
      </c>
      <c r="DR37" s="352">
        <v>2.6428062102879949E-5</v>
      </c>
      <c r="DS37" s="352">
        <v>2.5843431093851829E-5</v>
      </c>
      <c r="DT37" s="352">
        <v>2.5271733057940937E-5</v>
      </c>
      <c r="DU37" s="352">
        <v>2.4712681897093871E-5</v>
      </c>
      <c r="DV37" s="352">
        <v>2.4165997842203803E-5</v>
      </c>
      <c r="DW37" s="352">
        <v>2.363140731310408E-5</v>
      </c>
      <c r="DX37" s="352">
        <v>2.3108642781658954E-5</v>
      </c>
      <c r="DY37" s="352">
        <v>2.2597442637883013E-5</v>
      </c>
      <c r="DZ37" s="352">
        <v>2.2097551059022187E-5</v>
      </c>
      <c r="EA37" s="352">
        <v>2.1608717881530944E-5</v>
      </c>
      <c r="EB37" s="352">
        <v>2.113069847588157E-5</v>
      </c>
      <c r="EC37" s="352">
        <v>2.0663253624142804E-5</v>
      </c>
      <c r="ED37" s="352">
        <v>2.0206149400266697E-5</v>
      </c>
      <c r="EE37" s="352">
        <v>1.9759157053023657E-5</v>
      </c>
      <c r="EF37" s="352">
        <v>1.932205289152725E-5</v>
      </c>
      <c r="EG37" s="352">
        <v>1.8894618173291241E-5</v>
      </c>
      <c r="EH37" s="352">
        <v>1.8476638994763106E-5</v>
      </c>
      <c r="EI37" s="352">
        <v>1.8067906184279062E-5</v>
      </c>
      <c r="EJ37" s="352">
        <v>1.766821519738717E-5</v>
      </c>
      <c r="EK37" s="352">
        <v>1.7277366014485905E-5</v>
      </c>
      <c r="EL37" s="352">
        <v>1.6895163040727329E-5</v>
      </c>
    </row>
    <row r="38" spans="1:142" x14ac:dyDescent="0.2">
      <c r="A38" s="351">
        <v>18</v>
      </c>
      <c r="B38" s="352">
        <v>5.1684108475349251E-4</v>
      </c>
      <c r="C38" s="352">
        <v>5.0521943898193056E-4</v>
      </c>
      <c r="D38" s="352">
        <v>4.9385911657343691E-4</v>
      </c>
      <c r="E38" s="352">
        <v>4.8275424143254383E-4</v>
      </c>
      <c r="F38" s="352">
        <v>4.7189906959316875E-4</v>
      </c>
      <c r="G38" s="352">
        <v>4.6128798624758453E-4</v>
      </c>
      <c r="H38" s="352">
        <v>4.5091550284216117E-4</v>
      </c>
      <c r="I38" s="352">
        <v>4.4077625423843075E-4</v>
      </c>
      <c r="J38" s="352">
        <v>4.3086499593798696E-4</v>
      </c>
      <c r="K38" s="352">
        <v>4.211766013697706E-4</v>
      </c>
      <c r="L38" s="352">
        <v>4.1170605923838331E-4</v>
      </c>
      <c r="M38" s="352">
        <v>4.0244847093199644E-4</v>
      </c>
      <c r="N38" s="352">
        <v>3.9339904798856078E-4</v>
      </c>
      <c r="O38" s="352">
        <v>3.8455310961898754E-4</v>
      </c>
      <c r="P38" s="352">
        <v>3.7590608028602594E-4</v>
      </c>
      <c r="Q38" s="352">
        <v>3.6745348733756831E-4</v>
      </c>
      <c r="R38" s="352">
        <v>3.5919095869319954E-4</v>
      </c>
      <c r="S38" s="352">
        <v>3.5111422058273933E-4</v>
      </c>
      <c r="T38" s="352">
        <v>3.4321909533564934E-4</v>
      </c>
      <c r="U38" s="352">
        <v>3.3550149922014681E-4</v>
      </c>
      <c r="V38" s="352">
        <v>3.2795744033089613E-4</v>
      </c>
      <c r="W38" s="352">
        <v>3.2058301652422116E-4</v>
      </c>
      <c r="X38" s="352">
        <v>3.1337441339972249E-4</v>
      </c>
      <c r="Y38" s="352">
        <v>3.0632790232729173E-4</v>
      </c>
      <c r="Z38" s="352">
        <v>2.9943983851848791E-4</v>
      </c>
      <c r="AA38" s="352">
        <v>2.9270665914128284E-4</v>
      </c>
      <c r="AB38" s="352">
        <v>2.8612488147718753E-4</v>
      </c>
      <c r="AC38" s="352">
        <v>2.7969110111983835E-4</v>
      </c>
      <c r="AD38" s="352">
        <v>2.7340199021406894E-4</v>
      </c>
      <c r="AE38" s="352">
        <v>2.6725429573458805E-4</v>
      </c>
      <c r="AF38" s="352">
        <v>2.6124483780336325E-4</v>
      </c>
      <c r="AG38" s="352">
        <v>2.5537050804483037E-4</v>
      </c>
      <c r="AH38" s="352">
        <v>2.4962826797810585E-4</v>
      </c>
      <c r="AI38" s="352">
        <v>2.4401514744533363E-4</v>
      </c>
      <c r="AJ38" s="352">
        <v>2.3852824307538071E-4</v>
      </c>
      <c r="AK38" s="352">
        <v>2.3316471678207671E-4</v>
      </c>
      <c r="AL38" s="352">
        <v>2.2792179429622313E-4</v>
      </c>
      <c r="AM38" s="352">
        <v>2.2279676373060376E-4</v>
      </c>
      <c r="AN38" s="352">
        <v>2.1778697417727824E-4</v>
      </c>
      <c r="AO38" s="352">
        <v>2.1288983433640076E-4</v>
      </c>
      <c r="AP38" s="352">
        <v>2.0810281117587896E-4</v>
      </c>
      <c r="AQ38" s="352">
        <v>2.0342342862117154E-4</v>
      </c>
      <c r="AR38" s="352">
        <v>1.9884926627453947E-4</v>
      </c>
      <c r="AS38" s="352">
        <v>1.9437795816311114E-4</v>
      </c>
      <c r="AT38" s="352">
        <v>1.9000719151508313E-4</v>
      </c>
      <c r="AU38" s="352">
        <v>1.8573470556344706E-4</v>
      </c>
      <c r="AV38" s="352">
        <v>1.8155829037661404E-4</v>
      </c>
      <c r="AW38" s="352">
        <v>1.7747578571533477E-4</v>
      </c>
      <c r="AX38" s="352">
        <v>1.7348507991531695E-4</v>
      </c>
      <c r="AY38" s="352">
        <v>1.695841087949801E-4</v>
      </c>
      <c r="AZ38" s="352">
        <v>1.6577085458775839E-4</v>
      </c>
      <c r="BA38" s="352">
        <v>1.6204334489841783E-4</v>
      </c>
      <c r="BB38" s="352">
        <v>1.583996516828397E-4</v>
      </c>
      <c r="BC38" s="352">
        <v>1.5483789025074558E-4</v>
      </c>
      <c r="BD38" s="352">
        <v>1.513562182908465E-4</v>
      </c>
      <c r="BE38" s="352">
        <v>1.4795283491791223E-4</v>
      </c>
      <c r="BF38" s="352">
        <v>1.4462597974126862E-4</v>
      </c>
      <c r="BG38" s="352">
        <v>1.4137393195424005E-4</v>
      </c>
      <c r="BH38" s="352">
        <v>1.3819500944406727E-4</v>
      </c>
      <c r="BI38" s="352">
        <v>1.3508756792183897E-4</v>
      </c>
      <c r="BJ38" s="352">
        <v>1.3205000007198792E-4</v>
      </c>
      <c r="BK38" s="352">
        <v>1.2908073472091147E-4</v>
      </c>
      <c r="BL38" s="352">
        <v>1.2617823602428639E-4</v>
      </c>
      <c r="BM38" s="352">
        <v>1.2334100267265738E-4</v>
      </c>
      <c r="BN38" s="352">
        <v>1.2056756711488919E-4</v>
      </c>
      <c r="BO38" s="352">
        <v>1.1785649479907959E-4</v>
      </c>
      <c r="BP38" s="352">
        <v>1.1520638343054152E-4</v>
      </c>
      <c r="BQ38" s="352">
        <v>1.1261586224647E-4</v>
      </c>
      <c r="BR38" s="352">
        <v>1.1008359130691874E-4</v>
      </c>
      <c r="BS38" s="352">
        <v>1.0760826080171996E-4</v>
      </c>
      <c r="BT38" s="352">
        <v>1.0518859037298877E-4</v>
      </c>
      <c r="BU38" s="352">
        <v>1.0282332845286143E-4</v>
      </c>
      <c r="BV38" s="352">
        <v>1.0051125161612541E-4</v>
      </c>
      <c r="BW38" s="352">
        <v>9.8251163947406085E-5</v>
      </c>
      <c r="BX38" s="352">
        <v>9.6041896422582767E-5</v>
      </c>
      <c r="BY38" s="352">
        <v>9.3882306304114146E-5</v>
      </c>
      <c r="BZ38" s="352">
        <v>9.1771276549960571E-5</v>
      </c>
      <c r="CA38" s="352">
        <v>8.9707715235797008E-5</v>
      </c>
      <c r="CB38" s="352">
        <v>8.7690554990218261E-5</v>
      </c>
      <c r="CC38" s="352">
        <v>8.5718752442644075E-5</v>
      </c>
      <c r="CD38" s="352">
        <v>8.3791287683638519E-5</v>
      </c>
      <c r="CE38" s="352">
        <v>8.1907163737364596E-5</v>
      </c>
      <c r="CF38" s="352">
        <v>8.0065406045901411E-5</v>
      </c>
      <c r="CG38" s="352">
        <v>7.8265061965156568E-5</v>
      </c>
      <c r="CH38" s="352">
        <v>7.6505200272113767E-5</v>
      </c>
      <c r="CI38" s="352">
        <v>7.4784910683160278E-5</v>
      </c>
      <c r="CJ38" s="352">
        <v>7.3103303383245102E-5</v>
      </c>
      <c r="CK38" s="352">
        <v>7.1459508565624774E-5</v>
      </c>
      <c r="CL38" s="352">
        <v>6.985267598195808E-5</v>
      </c>
      <c r="CM38" s="352">
        <v>6.8281974502517546E-5</v>
      </c>
      <c r="CN38" s="352">
        <v>6.6746591686289754E-5</v>
      </c>
      <c r="CO38" s="352">
        <v>6.5245733360742592E-5</v>
      </c>
      <c r="CP38" s="352">
        <v>6.3778623211041663E-5</v>
      </c>
      <c r="CQ38" s="352">
        <v>6.2344502378503501E-5</v>
      </c>
      <c r="CR38" s="352">
        <v>6.0942629068078092E-5</v>
      </c>
      <c r="CS38" s="352">
        <v>5.9572278164657437E-5</v>
      </c>
      <c r="CT38" s="352">
        <v>5.8232740858011678E-5</v>
      </c>
      <c r="CU38" s="352">
        <v>5.6923324276159009E-5</v>
      </c>
      <c r="CV38" s="352">
        <v>5.5643351126979572E-5</v>
      </c>
      <c r="CW38" s="352">
        <v>5.4392159347887936E-5</v>
      </c>
      <c r="CX38" s="352">
        <v>5.3169101763383092E-5</v>
      </c>
      <c r="CY38" s="352">
        <v>5.1973545750298637E-5</v>
      </c>
      <c r="CZ38" s="352">
        <v>5.0804872910580221E-5</v>
      </c>
      <c r="DA38" s="352">
        <v>4.9662478751420906E-5</v>
      </c>
      <c r="DB38" s="352">
        <v>4.8545772372588843E-5</v>
      </c>
      <c r="DC38" s="352">
        <v>4.7454176160785818E-5</v>
      </c>
      <c r="DD38" s="352">
        <v>4.6387125490878338E-5</v>
      </c>
      <c r="DE38" s="352">
        <v>4.5344068433846831E-5</v>
      </c>
      <c r="DF38" s="352">
        <v>4.4324465471301888E-5</v>
      </c>
      <c r="DG38" s="352">
        <v>4.3327789216419864E-5</v>
      </c>
      <c r="DH38" s="352">
        <v>4.235352414115348E-5</v>
      </c>
      <c r="DI38" s="352">
        <v>4.1401166309576447E-5</v>
      </c>
      <c r="DJ38" s="352">
        <v>4.0470223117223851E-5</v>
      </c>
      <c r="DK38" s="352">
        <v>3.9560213036293935E-5</v>
      </c>
      <c r="DL38" s="352">
        <v>3.867066536657919E-5</v>
      </c>
      <c r="DM38" s="352">
        <v>3.7801119991997918E-5</v>
      </c>
      <c r="DN38" s="352">
        <v>3.695112714260047E-5</v>
      </c>
      <c r="DO38" s="352">
        <v>3.6120247161927013E-5</v>
      </c>
      <c r="DP38" s="352">
        <v>3.5308050279596406E-5</v>
      </c>
      <c r="DQ38" s="352">
        <v>3.4514116389008628E-5</v>
      </c>
      <c r="DR38" s="352">
        <v>3.3738034830045858E-5</v>
      </c>
      <c r="DS38" s="352">
        <v>3.2979404176659627E-5</v>
      </c>
      <c r="DT38" s="352">
        <v>3.2237832029234277E-5</v>
      </c>
      <c r="DU38" s="352">
        <v>3.1512934811619409E-5</v>
      </c>
      <c r="DV38" s="352">
        <v>3.0804337572726105E-5</v>
      </c>
      <c r="DW38" s="352">
        <v>3.0111673792584539E-5</v>
      </c>
      <c r="DX38" s="352">
        <v>2.943458519276254E-5</v>
      </c>
      <c r="DY38" s="352">
        <v>2.8772721551047052E-5</v>
      </c>
      <c r="DZ38" s="352">
        <v>2.8125740520292648E-5</v>
      </c>
      <c r="EA38" s="352">
        <v>2.7493307451343436E-5</v>
      </c>
      <c r="EB38" s="352">
        <v>2.6875095219936688E-5</v>
      </c>
      <c r="EC38" s="352">
        <v>2.6270784057498713E-5</v>
      </c>
      <c r="ED38" s="352">
        <v>2.5680061385745467E-5</v>
      </c>
      <c r="EE38" s="352">
        <v>2.5102621655002243E-5</v>
      </c>
      <c r="EF38" s="352">
        <v>2.4538166186159043E-5</v>
      </c>
      <c r="EG38" s="352">
        <v>2.3986403016179518E-5</v>
      </c>
      <c r="EH38" s="352">
        <v>2.3447046747083951E-5</v>
      </c>
      <c r="EI38" s="352">
        <v>2.2919818398327939E-5</v>
      </c>
      <c r="EJ38" s="352">
        <v>2.2404445262500462E-5</v>
      </c>
      <c r="EK38" s="352">
        <v>2.1900660764266731E-5</v>
      </c>
      <c r="EL38" s="352">
        <v>2.1408204322482825E-5</v>
      </c>
    </row>
    <row r="39" spans="1:142" x14ac:dyDescent="0.2">
      <c r="A39" s="351">
        <v>19</v>
      </c>
      <c r="B39" s="352">
        <v>6.7992438830369165E-4</v>
      </c>
      <c r="C39" s="352">
        <v>6.6504125979683281E-4</v>
      </c>
      <c r="D39" s="352">
        <v>6.504839138592747E-4</v>
      </c>
      <c r="E39" s="352">
        <v>6.3624521931006427E-4</v>
      </c>
      <c r="F39" s="352">
        <v>6.2231820106544626E-4</v>
      </c>
      <c r="G39" s="352">
        <v>6.0869603672196026E-4</v>
      </c>
      <c r="H39" s="352">
        <v>5.9537205321439691E-4</v>
      </c>
      <c r="I39" s="352">
        <v>5.823397235468409E-4</v>
      </c>
      <c r="J39" s="352">
        <v>5.6959266359533792E-4</v>
      </c>
      <c r="K39" s="352">
        <v>5.5712462898048455E-4</v>
      </c>
      <c r="L39" s="352">
        <v>5.4492951200851966E-4</v>
      </c>
      <c r="M39" s="352">
        <v>5.3300133867936988E-4</v>
      </c>
      <c r="N39" s="352">
        <v>5.2133426576014981E-4</v>
      </c>
      <c r="O39" s="352">
        <v>5.0992257792277886E-4</v>
      </c>
      <c r="P39" s="352">
        <v>4.987606849441936E-4</v>
      </c>
      <c r="Q39" s="352">
        <v>4.8784311896790493E-4</v>
      </c>
      <c r="R39" s="352">
        <v>4.7716453182544303E-4</v>
      </c>
      <c r="S39" s="352">
        <v>4.6671969241647126E-4</v>
      </c>
      <c r="T39" s="352">
        <v>4.5650348414624618E-4</v>
      </c>
      <c r="U39" s="352">
        <v>4.4651090241913676E-4</v>
      </c>
      <c r="V39" s="352">
        <v>4.367370521870589E-4</v>
      </c>
      <c r="W39" s="352">
        <v>4.271771455515207E-4</v>
      </c>
      <c r="X39" s="352">
        <v>4.1782649941820877E-4</v>
      </c>
      <c r="Y39" s="352">
        <v>4.0868053320286464E-4</v>
      </c>
      <c r="Z39" s="352">
        <v>3.9973476658742592E-4</v>
      </c>
      <c r="AA39" s="352">
        <v>3.909848173252404E-4</v>
      </c>
      <c r="AB39" s="352">
        <v>3.8242639909435181E-4</v>
      </c>
      <c r="AC39" s="352">
        <v>3.7405531939777492E-4</v>
      </c>
      <c r="AD39" s="352">
        <v>3.6586747750970552E-4</v>
      </c>
      <c r="AE39" s="352">
        <v>3.5785886246672658E-4</v>
      </c>
      <c r="AF39" s="352">
        <v>3.50025551102944E-4</v>
      </c>
      <c r="AG39" s="352">
        <v>3.4236370612817258E-4</v>
      </c>
      <c r="AH39" s="352">
        <v>3.3486957424815229E-4</v>
      </c>
      <c r="AI39" s="352">
        <v>3.2753948432593608E-4</v>
      </c>
      <c r="AJ39" s="352">
        <v>3.2036984558352376E-4</v>
      </c>
      <c r="AK39" s="352">
        <v>3.1335714584283748E-4</v>
      </c>
      <c r="AL39" s="352">
        <v>3.0649794980523585E-4</v>
      </c>
      <c r="AM39" s="352">
        <v>2.997888973686522E-4</v>
      </c>
      <c r="AN39" s="352">
        <v>2.9322670198160533E-4</v>
      </c>
      <c r="AO39" s="352">
        <v>2.8680814903320699E-4</v>
      </c>
      <c r="AP39" s="352">
        <v>2.8053009427843291E-4</v>
      </c>
      <c r="AQ39" s="352">
        <v>2.7438946229786301E-4</v>
      </c>
      <c r="AR39" s="352">
        <v>2.683832449911171E-4</v>
      </c>
      <c r="AS39" s="352">
        <v>2.6250850010329813E-4</v>
      </c>
      <c r="AT39" s="352">
        <v>2.5676234978365951E-4</v>
      </c>
      <c r="AU39" s="352">
        <v>2.5114197917585251E-4</v>
      </c>
      <c r="AV39" s="352">
        <v>2.4564463503900483E-4</v>
      </c>
      <c r="AW39" s="352">
        <v>2.4026762439900094E-4</v>
      </c>
      <c r="AX39" s="352">
        <v>2.3500831322928483E-4</v>
      </c>
      <c r="AY39" s="352">
        <v>2.2986412516052209E-4</v>
      </c>
      <c r="AZ39" s="352">
        <v>2.24832540218532E-4</v>
      </c>
      <c r="BA39" s="352">
        <v>2.199110935898198E-4</v>
      </c>
      <c r="BB39" s="352">
        <v>2.1509737441415214E-4</v>
      </c>
      <c r="BC39" s="352">
        <v>2.1038902460354894E-4</v>
      </c>
      <c r="BD39" s="352">
        <v>2.0578373768713213E-4</v>
      </c>
      <c r="BE39" s="352">
        <v>2.0127925768125872E-4</v>
      </c>
      <c r="BF39" s="352">
        <v>1.9687337798438617E-4</v>
      </c>
      <c r="BG39" s="352">
        <v>1.9256394029612862E-4</v>
      </c>
      <c r="BH39" s="352">
        <v>1.8834883355997391E-4</v>
      </c>
      <c r="BI39" s="352">
        <v>1.8422599292914433E-4</v>
      </c>
      <c r="BJ39" s="352">
        <v>1.801933987550936E-4</v>
      </c>
      <c r="BK39" s="352">
        <v>1.7624907559814546E-4</v>
      </c>
      <c r="BL39" s="352">
        <v>1.7239109125978845E-4</v>
      </c>
      <c r="BM39" s="352">
        <v>1.6861755583615334E-4</v>
      </c>
      <c r="BN39" s="352">
        <v>1.6492662079220939E-4</v>
      </c>
      <c r="BO39" s="352">
        <v>1.6131647805622568E-4</v>
      </c>
      <c r="BP39" s="352">
        <v>1.577853591340543E-4</v>
      </c>
      <c r="BQ39" s="352">
        <v>1.5433153424280121E-4</v>
      </c>
      <c r="BR39" s="352">
        <v>1.5095331146346087E-4</v>
      </c>
      <c r="BS39" s="352">
        <v>1.4764903591209854E-4</v>
      </c>
      <c r="BT39" s="352">
        <v>1.4441708892917558E-4</v>
      </c>
      <c r="BU39" s="352">
        <v>1.4125588728661933E-4</v>
      </c>
      <c r="BV39" s="352">
        <v>1.3816388241225035E-4</v>
      </c>
      <c r="BW39" s="352">
        <v>1.3513955963118568E-4</v>
      </c>
      <c r="BX39" s="352">
        <v>1.3218143742384816E-4</v>
      </c>
      <c r="BY39" s="352">
        <v>1.2928806670021705E-4</v>
      </c>
      <c r="BZ39" s="352">
        <v>1.2645803008996462E-4</v>
      </c>
      <c r="CA39" s="352">
        <v>1.2368994124813189E-4</v>
      </c>
      <c r="CB39" s="352">
        <v>1.2098244417600194E-4</v>
      </c>
      <c r="CC39" s="352">
        <v>1.1833421255683946E-4</v>
      </c>
      <c r="CD39" s="352">
        <v>1.1574394910617032E-4</v>
      </c>
      <c r="CE39" s="352">
        <v>1.1321038493628315E-4</v>
      </c>
      <c r="CF39" s="352">
        <v>1.1073227893464152E-4</v>
      </c>
      <c r="CG39" s="352">
        <v>1.0830841715590252E-4</v>
      </c>
      <c r="CH39" s="352">
        <v>1.0593761222724335E-4</v>
      </c>
      <c r="CI39" s="352">
        <v>1.036187027667052E-4</v>
      </c>
      <c r="CJ39" s="352">
        <v>1.0135055281426921E-4</v>
      </c>
      <c r="CK39" s="352">
        <v>9.913205127538571E-5</v>
      </c>
      <c r="CL39" s="352">
        <v>9.6962111376684389E-5</v>
      </c>
      <c r="CM39" s="352">
        <v>9.4839670133598438E-5</v>
      </c>
      <c r="CN39" s="352">
        <v>9.276368782964237E-5</v>
      </c>
      <c r="CO39" s="352">
        <v>9.0733147507087816E-5</v>
      </c>
      <c r="CP39" s="352">
        <v>8.8747054468788416E-5</v>
      </c>
      <c r="CQ39" s="352">
        <v>8.6804435790909196E-5</v>
      </c>
      <c r="CR39" s="352">
        <v>8.4904339846322212E-5</v>
      </c>
      <c r="CS39" s="352">
        <v>8.3045835838434505E-5</v>
      </c>
      <c r="CT39" s="352">
        <v>8.122801334522071E-5</v>
      </c>
      <c r="CU39" s="352">
        <v>7.9449981873235987E-5</v>
      </c>
      <c r="CV39" s="352">
        <v>7.7710870421391796E-5</v>
      </c>
      <c r="CW39" s="352">
        <v>7.6009827054279944E-5</v>
      </c>
      <c r="CX39" s="352">
        <v>7.4346018484836745E-5</v>
      </c>
      <c r="CY39" s="352">
        <v>7.2718629666142026E-5</v>
      </c>
      <c r="CZ39" s="352">
        <v>7.1126863392153612E-5</v>
      </c>
      <c r="DA39" s="352">
        <v>6.9569939907181447E-5</v>
      </c>
      <c r="DB39" s="352">
        <v>6.8047096523910007E-5</v>
      </c>
      <c r="DC39" s="352">
        <v>6.6557587249782067E-5</v>
      </c>
      <c r="DD39" s="352">
        <v>6.5100682421560704E-5</v>
      </c>
      <c r="DE39" s="352">
        <v>6.3675668347890421E-5</v>
      </c>
      <c r="DF39" s="352">
        <v>6.2281846959682464E-5</v>
      </c>
      <c r="DG39" s="352">
        <v>6.0918535468152961E-5</v>
      </c>
      <c r="DH39" s="352">
        <v>5.9585066030346446E-5</v>
      </c>
      <c r="DI39" s="352">
        <v>5.8280785421980727E-5</v>
      </c>
      <c r="DJ39" s="352">
        <v>5.7005054717453191E-5</v>
      </c>
      <c r="DK39" s="352">
        <v>5.5757248976851433E-5</v>
      </c>
      <c r="DL39" s="352">
        <v>5.4536756939815021E-5</v>
      </c>
      <c r="DM39" s="352">
        <v>5.3342980726098509E-5</v>
      </c>
      <c r="DN39" s="352">
        <v>5.2175335542688911E-5</v>
      </c>
      <c r="DO39" s="352">
        <v>5.1033249397334196E-5</v>
      </c>
      <c r="DP39" s="352">
        <v>4.9916162818342496E-5</v>
      </c>
      <c r="DQ39" s="352">
        <v>4.8823528580514634E-5</v>
      </c>
      <c r="DR39" s="352">
        <v>4.7754811437075996E-5</v>
      </c>
      <c r="DS39" s="352">
        <v>4.6709487857476066E-5</v>
      </c>
      <c r="DT39" s="352">
        <v>4.5687045770927533E-5</v>
      </c>
      <c r="DU39" s="352">
        <v>4.4686984315559011E-5</v>
      </c>
      <c r="DV39" s="352">
        <v>4.3708813593058798E-5</v>
      </c>
      <c r="DW39" s="352">
        <v>4.2752054428689251E-5</v>
      </c>
      <c r="DX39" s="352">
        <v>4.18162381365543E-5</v>
      </c>
      <c r="DY39" s="352">
        <v>4.0900906290005131E-5</v>
      </c>
      <c r="DZ39" s="352">
        <v>4.0005610497071577E-5</v>
      </c>
      <c r="EA39" s="352">
        <v>3.9129912180809095E-5</v>
      </c>
      <c r="EB39" s="352">
        <v>3.8273382364453933E-5</v>
      </c>
      <c r="EC39" s="352">
        <v>3.7435601461280977E-5</v>
      </c>
      <c r="ED39" s="352">
        <v>3.661615906906161E-5</v>
      </c>
      <c r="EE39" s="352">
        <v>3.5814653769020684E-5</v>
      </c>
      <c r="EF39" s="352">
        <v>3.5030692929194216E-5</v>
      </c>
      <c r="EG39" s="352">
        <v>3.4263892512091509E-5</v>
      </c>
      <c r="EH39" s="352">
        <v>3.3513876886567348E-5</v>
      </c>
      <c r="EI39" s="352">
        <v>3.2780278643812296E-5</v>
      </c>
      <c r="EJ39" s="352">
        <v>3.2062738417370746E-5</v>
      </c>
      <c r="EK39" s="352">
        <v>3.1360904707098765E-5</v>
      </c>
      <c r="EL39" s="352">
        <v>3.0674433706975307E-5</v>
      </c>
    </row>
    <row r="40" spans="1:142" x14ac:dyDescent="0.2">
      <c r="A40" s="351">
        <v>20</v>
      </c>
      <c r="B40" s="352">
        <v>8.2188689297180996E-4</v>
      </c>
      <c r="C40" s="352">
        <v>8.0513391334672375E-4</v>
      </c>
      <c r="D40" s="352">
        <v>7.8872241906313473E-4</v>
      </c>
      <c r="E40" s="352">
        <v>7.7264544943457644E-4</v>
      </c>
      <c r="F40" s="352">
        <v>7.5689618565815916E-4</v>
      </c>
      <c r="G40" s="352">
        <v>7.4146794792244507E-4</v>
      </c>
      <c r="H40" s="352">
        <v>7.2635419257432901E-4</v>
      </c>
      <c r="I40" s="352">
        <v>7.1154850934363747E-4</v>
      </c>
      <c r="J40" s="352">
        <v>6.9704461862432989E-4</v>
      </c>
      <c r="K40" s="352">
        <v>6.8283636881106766E-4</v>
      </c>
      <c r="L40" s="352">
        <v>6.6891773369012048E-4</v>
      </c>
      <c r="M40" s="352">
        <v>6.5528280988345292E-4</v>
      </c>
      <c r="N40" s="352">
        <v>6.4192581434486693E-4</v>
      </c>
      <c r="O40" s="352">
        <v>6.2884108190722611E-4</v>
      </c>
      <c r="P40" s="352">
        <v>6.160230628796733E-4</v>
      </c>
      <c r="Q40" s="352">
        <v>6.0346632069378672E-4</v>
      </c>
      <c r="R40" s="352">
        <v>5.9116552959776001E-4</v>
      </c>
      <c r="S40" s="352">
        <v>5.7911547239755635E-4</v>
      </c>
      <c r="T40" s="352">
        <v>5.6731103824413174E-4</v>
      </c>
      <c r="U40" s="352">
        <v>5.5574722046572076E-4</v>
      </c>
      <c r="V40" s="352">
        <v>5.4441911444434504E-4</v>
      </c>
      <c r="W40" s="352">
        <v>5.3332191553560611E-4</v>
      </c>
      <c r="X40" s="352">
        <v>5.2245091703084421E-4</v>
      </c>
      <c r="Y40" s="352">
        <v>5.1180150816087155E-4</v>
      </c>
      <c r="Z40" s="352">
        <v>5.0136917214039481E-4</v>
      </c>
      <c r="AA40" s="352">
        <v>4.9114948425226781E-4</v>
      </c>
      <c r="AB40" s="352">
        <v>4.8113810997082876E-4</v>
      </c>
      <c r="AC40" s="352">
        <v>4.713308031234704E-4</v>
      </c>
      <c r="AD40" s="352">
        <v>4.6172340408970352E-4</v>
      </c>
      <c r="AE40" s="352">
        <v>4.5231183803689682E-4</v>
      </c>
      <c r="AF40" s="352">
        <v>4.4309211319200885E-4</v>
      </c>
      <c r="AG40" s="352">
        <v>4.3406031914854706E-4</v>
      </c>
      <c r="AH40" s="352">
        <v>4.2521262520800939E-4</v>
      </c>
      <c r="AI40" s="352">
        <v>4.165452787551612E-4</v>
      </c>
      <c r="AJ40" s="352">
        <v>4.0805460366642927E-4</v>
      </c>
      <c r="AK40" s="352">
        <v>3.9973699875071151E-4</v>
      </c>
      <c r="AL40" s="352">
        <v>3.9158893622199875E-4</v>
      </c>
      <c r="AM40" s="352">
        <v>3.8360696020311167E-4</v>
      </c>
      <c r="AN40" s="352">
        <v>3.7578768525995423E-4</v>
      </c>
      <c r="AO40" s="352">
        <v>3.6812779496561633E-4</v>
      </c>
      <c r="AP40" s="352">
        <v>3.6062404049377016E-4</v>
      </c>
      <c r="AQ40" s="352">
        <v>3.5327323924073739E-4</v>
      </c>
      <c r="AR40" s="352">
        <v>3.4607227347562052E-4</v>
      </c>
      <c r="AS40" s="352">
        <v>3.3901808901797497E-4</v>
      </c>
      <c r="AT40" s="352">
        <v>3.321076939424198E-4</v>
      </c>
      <c r="AU40" s="352">
        <v>3.253381573096674E-4</v>
      </c>
      <c r="AV40" s="352">
        <v>3.1870660792339569E-4</v>
      </c>
      <c r="AW40" s="352">
        <v>3.122102331124813E-4</v>
      </c>
      <c r="AX40" s="352">
        <v>3.0584627753805376E-4</v>
      </c>
      <c r="AY40" s="352">
        <v>2.9961204202484773E-4</v>
      </c>
      <c r="AZ40" s="352">
        <v>2.9350488241639461E-4</v>
      </c>
      <c r="BA40" s="352">
        <v>2.8752220845355072E-4</v>
      </c>
      <c r="BB40" s="352">
        <v>2.8166148267586417E-4</v>
      </c>
      <c r="BC40" s="352">
        <v>2.7592021934536032E-4</v>
      </c>
      <c r="BD40" s="352">
        <v>2.7029598339224951E-4</v>
      </c>
      <c r="BE40" s="352">
        <v>2.6478638938212966E-4</v>
      </c>
      <c r="BF40" s="352">
        <v>2.5938910050424084E-4</v>
      </c>
      <c r="BG40" s="352">
        <v>2.5410182758034167E-4</v>
      </c>
      <c r="BH40" s="352">
        <v>2.4892232809379004E-4</v>
      </c>
      <c r="BI40" s="352">
        <v>2.4384840523841266E-4</v>
      </c>
      <c r="BJ40" s="352">
        <v>2.3887790698676404E-4</v>
      </c>
      <c r="BK40" s="352">
        <v>2.3400872517737584E-4</v>
      </c>
      <c r="BL40" s="352">
        <v>2.2923879462061273E-4</v>
      </c>
      <c r="BM40" s="352">
        <v>2.2456609222275303E-4</v>
      </c>
      <c r="BN40" s="352">
        <v>2.1998863612792457E-4</v>
      </c>
      <c r="BO40" s="352">
        <v>2.1550448487753061E-4</v>
      </c>
      <c r="BP40" s="352">
        <v>2.1111173658680906E-4</v>
      </c>
      <c r="BQ40" s="352">
        <v>2.0680852813817764E-4</v>
      </c>
      <c r="BR40" s="352">
        <v>2.0259303439102019E-4</v>
      </c>
      <c r="BS40" s="352">
        <v>1.9846346740758138E-4</v>
      </c>
      <c r="BT40" s="352">
        <v>1.9441807569463976E-4</v>
      </c>
      <c r="BU40" s="352">
        <v>1.9045514346063854E-4</v>
      </c>
      <c r="BV40" s="352">
        <v>1.8657298988795863E-4</v>
      </c>
      <c r="BW40" s="352">
        <v>1.8276996842002548E-4</v>
      </c>
      <c r="BX40" s="352">
        <v>1.7904446606294667E-4</v>
      </c>
      <c r="BY40" s="352">
        <v>1.7539490270138551E-4</v>
      </c>
      <c r="BZ40" s="352">
        <v>1.7181973042837862E-4</v>
      </c>
      <c r="CA40" s="352">
        <v>1.6831743288881504E-4</v>
      </c>
      <c r="CB40" s="352">
        <v>1.6488652463629696E-4</v>
      </c>
      <c r="CC40" s="352">
        <v>1.6152555050311031E-4</v>
      </c>
      <c r="CD40" s="352">
        <v>1.5823308498303713E-4</v>
      </c>
      <c r="CE40" s="352">
        <v>1.5500773162674931E-4</v>
      </c>
      <c r="CF40" s="352">
        <v>1.5184812244952508E-4</v>
      </c>
      <c r="CG40" s="352">
        <v>1.487529173510396E-4</v>
      </c>
      <c r="CH40" s="352">
        <v>1.4572080354698135E-4</v>
      </c>
      <c r="CI40" s="352">
        <v>1.4275049501225487E-4</v>
      </c>
      <c r="CJ40" s="352">
        <v>1.3984073193553241E-4</v>
      </c>
      <c r="CK40" s="352">
        <v>1.3699028018492431E-4</v>
      </c>
      <c r="CL40" s="352">
        <v>1.3419793078454052E-4</v>
      </c>
      <c r="CM40" s="352">
        <v>1.3146249940172193E-4</v>
      </c>
      <c r="CN40" s="352">
        <v>1.2878282584472345E-4</v>
      </c>
      <c r="CO40" s="352">
        <v>1.2615777357063656E-4</v>
      </c>
      <c r="CP40" s="352">
        <v>1.2358622920334144E-4</v>
      </c>
      <c r="CQ40" s="352">
        <v>1.2106710206128587E-4</v>
      </c>
      <c r="CR40" s="352">
        <v>1.1859932369488876E-4</v>
      </c>
      <c r="CS40" s="352">
        <v>1.1618184743337374E-4</v>
      </c>
      <c r="CT40" s="352">
        <v>1.1381364794083949E-4</v>
      </c>
      <c r="CU40" s="352">
        <v>1.1149372078137915E-4</v>
      </c>
      <c r="CV40" s="352">
        <v>1.092210819930638E-4</v>
      </c>
      <c r="CW40" s="352">
        <v>1.0699476767061043E-4</v>
      </c>
      <c r="CX40" s="352">
        <v>1.0481383355655558E-4</v>
      </c>
      <c r="CY40" s="352">
        <v>1.026773546407633E-4</v>
      </c>
      <c r="CZ40" s="352">
        <v>1.0058442476809574E-4</v>
      </c>
      <c r="DA40" s="352">
        <v>9.853415625408148E-5</v>
      </c>
      <c r="DB40" s="352">
        <v>9.6525679508417539E-5</v>
      </c>
      <c r="DC40" s="352">
        <v>9.4558142666145836E-5</v>
      </c>
      <c r="DD40" s="352">
        <v>9.2630711226347414E-5</v>
      </c>
      <c r="DE40" s="352">
        <v>9.0742567698201822E-5</v>
      </c>
      <c r="DF40" s="352">
        <v>8.8892911254260596E-5</v>
      </c>
      <c r="DG40" s="352">
        <v>8.70809573907885E-5</v>
      </c>
      <c r="DH40" s="352">
        <v>8.5305937595028035E-5</v>
      </c>
      <c r="DI40" s="352">
        <v>8.35670990192466E-5</v>
      </c>
      <c r="DJ40" s="352">
        <v>8.1863704161427435E-5</v>
      </c>
      <c r="DK40" s="352">
        <v>8.0195030552469368E-5</v>
      </c>
      <c r="DL40" s="352">
        <v>7.8560370449762385E-5</v>
      </c>
      <c r="DM40" s="352">
        <v>7.6959030537009464E-5</v>
      </c>
      <c r="DN40" s="352">
        <v>7.5390331630166994E-5</v>
      </c>
      <c r="DO40" s="352">
        <v>7.3853608389379036E-5</v>
      </c>
      <c r="DP40" s="352">
        <v>7.2348209036783521E-5</v>
      </c>
      <c r="DQ40" s="352">
        <v>7.0873495080070741E-5</v>
      </c>
      <c r="DR40" s="352">
        <v>6.9428841041676271E-5</v>
      </c>
      <c r="DS40" s="352">
        <v>6.8013634193494379E-5</v>
      </c>
      <c r="DT40" s="352">
        <v>6.6627274296998402E-5</v>
      </c>
      <c r="DU40" s="352">
        <v>6.5269173348658983E-5</v>
      </c>
      <c r="DV40" s="352">
        <v>6.3938755330551073E-5</v>
      </c>
      <c r="DW40" s="352">
        <v>6.26354559660448E-5</v>
      </c>
      <c r="DX40" s="352">
        <v>6.1358722480475976E-5</v>
      </c>
      <c r="DY40" s="352">
        <v>6.0108013366695149E-5</v>
      </c>
      <c r="DZ40" s="352">
        <v>5.8882798155395627E-5</v>
      </c>
      <c r="EA40" s="352">
        <v>5.7682557190122865E-5</v>
      </c>
      <c r="EB40" s="352">
        <v>5.6506781406870142E-5</v>
      </c>
      <c r="EC40" s="352">
        <v>5.5354972118166637E-5</v>
      </c>
      <c r="ED40" s="352">
        <v>5.4226640801566885E-5</v>
      </c>
      <c r="EE40" s="352">
        <v>5.3121308892451299E-5</v>
      </c>
      <c r="EF40" s="352">
        <v>5.2038507581050235E-5</v>
      </c>
      <c r="EG40" s="352">
        <v>5.0977777613605401E-5</v>
      </c>
      <c r="EH40" s="352">
        <v>4.9938669097584469E-5</v>
      </c>
      <c r="EI40" s="352">
        <v>4.8920741310865841E-5</v>
      </c>
      <c r="EJ40" s="352">
        <v>4.792356251481314E-5</v>
      </c>
      <c r="EK40" s="352">
        <v>4.6946709771159721E-5</v>
      </c>
      <c r="EL40" s="352">
        <v>4.5989768762625921E-5</v>
      </c>
    </row>
    <row r="41" spans="1:142" x14ac:dyDescent="0.2">
      <c r="A41" s="351">
        <v>21</v>
      </c>
      <c r="B41" s="352">
        <v>8.8932846365564566E-4</v>
      </c>
      <c r="C41" s="352">
        <v>8.7299858260773272E-4</v>
      </c>
      <c r="D41" s="352">
        <v>8.5696855141950256E-4</v>
      </c>
      <c r="E41" s="352">
        <v>8.4123286423711029E-4</v>
      </c>
      <c r="F41" s="352">
        <v>8.2578611630539642E-4</v>
      </c>
      <c r="G41" s="352">
        <v>8.10623002111509E-4</v>
      </c>
      <c r="H41" s="352">
        <v>7.9573831356261808E-4</v>
      </c>
      <c r="I41" s="352">
        <v>7.811269381970637E-4</v>
      </c>
      <c r="J41" s="352">
        <v>7.6678385742840686E-4</v>
      </c>
      <c r="K41" s="352">
        <v>7.5270414482166614E-4</v>
      </c>
      <c r="L41" s="352">
        <v>7.388829644012359E-4</v>
      </c>
      <c r="M41" s="352">
        <v>7.2531556898986697E-4</v>
      </c>
      <c r="N41" s="352">
        <v>7.1199729857814877E-4</v>
      </c>
      <c r="O41" s="352">
        <v>6.9892357872393016E-4</v>
      </c>
      <c r="P41" s="352">
        <v>6.8608991898113053E-4</v>
      </c>
      <c r="Q41" s="352">
        <v>6.7349191135740037E-4</v>
      </c>
      <c r="R41" s="352">
        <v>6.6112522880010347E-4</v>
      </c>
      <c r="S41" s="352">
        <v>6.4898562371009912E-4</v>
      </c>
      <c r="T41" s="352">
        <v>6.3706892648281339E-4</v>
      </c>
      <c r="U41" s="352">
        <v>6.253710440761055E-4</v>
      </c>
      <c r="V41" s="352">
        <v>6.1388795860440725E-4</v>
      </c>
      <c r="W41" s="352">
        <v>6.026157259587222E-4</v>
      </c>
      <c r="X41" s="352">
        <v>5.9155047445192017E-4</v>
      </c>
      <c r="Y41" s="352">
        <v>5.8068840348892814E-4</v>
      </c>
      <c r="Z41" s="352">
        <v>5.7002578226133594E-4</v>
      </c>
      <c r="AA41" s="352">
        <v>5.5955894846597073E-4</v>
      </c>
      <c r="AB41" s="352">
        <v>5.4928430704700157E-4</v>
      </c>
      <c r="AC41" s="352">
        <v>5.3919832896114105E-4</v>
      </c>
      <c r="AD41" s="352">
        <v>5.2929754996552112E-4</v>
      </c>
      <c r="AE41" s="352">
        <v>5.1957856942782469E-4</v>
      </c>
      <c r="AF41" s="352">
        <v>5.1003804915826718E-4</v>
      </c>
      <c r="AG41" s="352">
        <v>5.0067271226302403E-4</v>
      </c>
      <c r="AH41" s="352">
        <v>4.9147934201871604E-4</v>
      </c>
      <c r="AI41" s="352">
        <v>4.8245478076754285E-4</v>
      </c>
      <c r="AJ41" s="352">
        <v>4.7359592883274021E-4</v>
      </c>
      <c r="AK41" s="352">
        <v>4.6489974345391595E-4</v>
      </c>
      <c r="AL41" s="352">
        <v>4.5636323774195296E-4</v>
      </c>
      <c r="AM41" s="352">
        <v>4.4798347965309903E-4</v>
      </c>
      <c r="AN41" s="352">
        <v>4.3975759098189394E-4</v>
      </c>
      <c r="AO41" s="352">
        <v>4.3168274637258924E-4</v>
      </c>
      <c r="AP41" s="352">
        <v>4.2375617234871956E-4</v>
      </c>
      <c r="AQ41" s="352">
        <v>4.1597514636049378E-4</v>
      </c>
      <c r="AR41" s="352">
        <v>4.0833699584967733E-4</v>
      </c>
      <c r="AS41" s="352">
        <v>4.008390973316453E-4</v>
      </c>
      <c r="AT41" s="352">
        <v>3.9347887549429154E-4</v>
      </c>
      <c r="AU41" s="352">
        <v>3.8625380231348548E-4</v>
      </c>
      <c r="AV41" s="352">
        <v>3.7916139618475778E-4</v>
      </c>
      <c r="AW41" s="352">
        <v>3.7219922107095747E-4</v>
      </c>
      <c r="AX41" s="352">
        <v>3.6536488566553177E-4</v>
      </c>
      <c r="AY41" s="352">
        <v>3.5865604257118475E-4</v>
      </c>
      <c r="AZ41" s="352">
        <v>3.5207038749361327E-4</v>
      </c>
      <c r="BA41" s="352">
        <v>3.4560565845004993E-4</v>
      </c>
      <c r="BB41" s="352">
        <v>3.3925963499233227E-4</v>
      </c>
      <c r="BC41" s="352">
        <v>3.3303013744424961E-4</v>
      </c>
      <c r="BD41" s="352">
        <v>3.2691502615288286E-4</v>
      </c>
      <c r="BE41" s="352">
        <v>3.2091220075369618E-4</v>
      </c>
      <c r="BF41" s="352">
        <v>3.1501959944912265E-4</v>
      </c>
      <c r="BG41" s="352">
        <v>3.0923519830039579E-4</v>
      </c>
      <c r="BH41" s="352">
        <v>3.0355701053238533E-4</v>
      </c>
      <c r="BI41" s="352">
        <v>2.9798308585119674E-4</v>
      </c>
      <c r="BJ41" s="352">
        <v>2.9251150977430184E-4</v>
      </c>
      <c r="BK41" s="352">
        <v>2.8714040297296919E-4</v>
      </c>
      <c r="BL41" s="352">
        <v>2.8186792062676833E-4</v>
      </c>
      <c r="BM41" s="352">
        <v>2.7669225178992814E-4</v>
      </c>
      <c r="BN41" s="352">
        <v>2.7161161876932793E-4</v>
      </c>
      <c r="BO41" s="352">
        <v>2.6662427651391184E-4</v>
      </c>
      <c r="BP41" s="352">
        <v>2.6172851201531402E-4</v>
      </c>
      <c r="BQ41" s="352">
        <v>2.5692264371948926E-4</v>
      </c>
      <c r="BR41" s="352">
        <v>2.5220502094914804E-4</v>
      </c>
      <c r="BS41" s="352">
        <v>2.4757402333679623E-4</v>
      </c>
      <c r="BT41" s="352">
        <v>2.4302806026818533E-4</v>
      </c>
      <c r="BU41" s="352">
        <v>2.3856557033598297E-4</v>
      </c>
      <c r="BV41" s="352">
        <v>2.3418502080347359E-4</v>
      </c>
      <c r="BW41" s="352">
        <v>2.2988490707810845E-4</v>
      </c>
      <c r="BX41" s="352">
        <v>2.2566375219472052E-4</v>
      </c>
      <c r="BY41" s="352">
        <v>2.2152010630823026E-4</v>
      </c>
      <c r="BZ41" s="352">
        <v>2.1745254619566544E-4</v>
      </c>
      <c r="CA41" s="352">
        <v>2.1345967476732463E-4</v>
      </c>
      <c r="CB41" s="352">
        <v>2.0954012058691752E-4</v>
      </c>
      <c r="CC41" s="352">
        <v>2.056925374005162E-4</v>
      </c>
      <c r="CD41" s="352">
        <v>2.0191560367415534E-4</v>
      </c>
      <c r="CE41" s="352">
        <v>1.9820802213992356E-4</v>
      </c>
      <c r="CF41" s="352">
        <v>1.9456851935038933E-4</v>
      </c>
      <c r="CG41" s="352">
        <v>1.9099584524120828E-4</v>
      </c>
      <c r="CH41" s="352">
        <v>1.8748877270176225E-4</v>
      </c>
      <c r="CI41" s="352">
        <v>1.840460971536822E-4</v>
      </c>
      <c r="CJ41" s="352">
        <v>1.806666361371102E-4</v>
      </c>
      <c r="CK41" s="352">
        <v>1.7734922890455835E-4</v>
      </c>
      <c r="CL41" s="352">
        <v>1.7409273602222568E-4</v>
      </c>
      <c r="CM41" s="352">
        <v>1.7089603897863556E-4</v>
      </c>
      <c r="CN41" s="352">
        <v>1.6775803980045888E-4</v>
      </c>
      <c r="CO41" s="352">
        <v>1.6467766067539225E-4</v>
      </c>
      <c r="CP41" s="352">
        <v>1.6165384358196022E-4</v>
      </c>
      <c r="CQ41" s="352">
        <v>1.586855499261154E-4</v>
      </c>
      <c r="CR41" s="352">
        <v>1.5577176018451166E-4</v>
      </c>
      <c r="CS41" s="352">
        <v>1.5291147355432687E-4</v>
      </c>
      <c r="CT41" s="352">
        <v>1.5010370760951616E-4</v>
      </c>
      <c r="CU41" s="352">
        <v>1.4734749796337679E-4</v>
      </c>
      <c r="CV41" s="352">
        <v>1.4464189793730908E-4</v>
      </c>
      <c r="CW41" s="352">
        <v>1.4198597823565978E-4</v>
      </c>
      <c r="CX41" s="352">
        <v>1.3937882662653557E-4</v>
      </c>
      <c r="CY41" s="352">
        <v>1.3681954762847769E-4</v>
      </c>
      <c r="CZ41" s="352">
        <v>1.3430726220289019E-4</v>
      </c>
      <c r="DA41" s="352">
        <v>1.3184110745211497E-4</v>
      </c>
      <c r="DB41" s="352">
        <v>1.294202363230518E-4</v>
      </c>
      <c r="DC41" s="352">
        <v>1.2704381731621964E-4</v>
      </c>
      <c r="DD41" s="352">
        <v>1.2471103420016061E-4</v>
      </c>
      <c r="DE41" s="352">
        <v>1.2242108573108822E-4</v>
      </c>
      <c r="DF41" s="352">
        <v>1.2017318537768285E-4</v>
      </c>
      <c r="DG41" s="352">
        <v>1.1796656105094129E-4</v>
      </c>
      <c r="DH41" s="352">
        <v>1.1580045483898597E-4</v>
      </c>
      <c r="DI41" s="352">
        <v>1.136741227467445E-4</v>
      </c>
      <c r="DJ41" s="352">
        <v>1.1158683444040855E-4</v>
      </c>
      <c r="DK41" s="352">
        <v>1.0953787299658535E-4</v>
      </c>
      <c r="DL41" s="352">
        <v>1.0752653465605497E-4</v>
      </c>
      <c r="DM41" s="352">
        <v>1.0555212858204953E-4</v>
      </c>
      <c r="DN41" s="352">
        <v>1.0361397662297067E-4</v>
      </c>
      <c r="DO41" s="352">
        <v>1.0171141307946369E-4</v>
      </c>
      <c r="DP41" s="352">
        <v>9.9843784475769473E-5</v>
      </c>
      <c r="DQ41" s="352">
        <v>9.8010449335274045E-5</v>
      </c>
      <c r="DR41" s="352">
        <v>9.6210777960179962E-5</v>
      </c>
      <c r="DS41" s="352">
        <v>9.4444152215223233E-5</v>
      </c>
      <c r="DT41" s="352">
        <v>9.270996531536178E-5</v>
      </c>
      <c r="DU41" s="352">
        <v>9.1007621617362122E-5</v>
      </c>
      <c r="DV41" s="352">
        <v>8.9336536415213016E-5</v>
      </c>
      <c r="DW41" s="352">
        <v>8.7696135739296019E-5</v>
      </c>
      <c r="DX41" s="352">
        <v>8.6085856159243395E-5</v>
      </c>
      <c r="DY41" s="352">
        <v>8.4505144590415804E-5</v>
      </c>
      <c r="DZ41" s="352">
        <v>8.2953458103933954E-5</v>
      </c>
      <c r="EA41" s="352">
        <v>8.1430263740198027E-5</v>
      </c>
      <c r="EB41" s="352">
        <v>7.9935038325831373E-5</v>
      </c>
      <c r="EC41" s="352">
        <v>7.846726829398564E-5</v>
      </c>
      <c r="ED41" s="352">
        <v>7.7026449507945369E-5</v>
      </c>
      <c r="EE41" s="352">
        <v>7.5612087087971336E-5</v>
      </c>
      <c r="EF41" s="352">
        <v>7.4223695241323927E-5</v>
      </c>
      <c r="EG41" s="352">
        <v>7.2860797095407098E-5</v>
      </c>
      <c r="EH41" s="352">
        <v>7.1522924533976568E-5</v>
      </c>
      <c r="EI41" s="352">
        <v>7.0209618036355117E-5</v>
      </c>
      <c r="EJ41" s="352">
        <v>6.8920426519600763E-5</v>
      </c>
      <c r="EK41" s="352">
        <v>6.7654907183572593E-5</v>
      </c>
      <c r="EL41" s="352">
        <v>6.6412625358841642E-5</v>
      </c>
    </row>
    <row r="42" spans="1:142" x14ac:dyDescent="0.2">
      <c r="A42" s="351">
        <v>22</v>
      </c>
      <c r="B42" s="352">
        <v>8.8756300221780695E-4</v>
      </c>
      <c r="C42" s="352">
        <v>8.7305068494657005E-4</v>
      </c>
      <c r="D42" s="352">
        <v>8.5877565488993622E-4</v>
      </c>
      <c r="E42" s="352">
        <v>8.4473403222491391E-4</v>
      </c>
      <c r="F42" s="352">
        <v>8.3092200056651125E-4</v>
      </c>
      <c r="G42" s="352">
        <v>8.1733580593047923E-4</v>
      </c>
      <c r="H42" s="352">
        <v>8.0397175571301127E-4</v>
      </c>
      <c r="I42" s="352">
        <v>7.9082621768712896E-4</v>
      </c>
      <c r="J42" s="352">
        <v>7.7789561901547377E-4</v>
      </c>
      <c r="K42" s="352">
        <v>7.6517644527924426E-4</v>
      </c>
      <c r="L42" s="352">
        <v>7.5266523952300811E-4</v>
      </c>
      <c r="M42" s="352">
        <v>7.4035860131513363E-4</v>
      </c>
      <c r="N42" s="352">
        <v>7.282531858235833E-4</v>
      </c>
      <c r="O42" s="352">
        <v>7.1634570290681865E-4</v>
      </c>
      <c r="P42" s="352">
        <v>7.0463291621957532E-4</v>
      </c>
      <c r="Q42" s="352">
        <v>6.931116423332332E-4</v>
      </c>
      <c r="R42" s="352">
        <v>6.8177874987062075E-4</v>
      </c>
      <c r="S42" s="352">
        <v>6.7063115865491373E-4</v>
      </c>
      <c r="T42" s="352">
        <v>6.5966583887247759E-4</v>
      </c>
      <c r="U42" s="352">
        <v>6.488798102493909E-4</v>
      </c>
      <c r="V42" s="352">
        <v>6.3827014124143437E-4</v>
      </c>
      <c r="W42" s="352">
        <v>6.2783394823732379E-4</v>
      </c>
      <c r="X42" s="352">
        <v>6.1756839477497083E-4</v>
      </c>
      <c r="Y42" s="352">
        <v>6.0747069077055863E-4</v>
      </c>
      <c r="Z42" s="352">
        <v>5.9753809176022236E-4</v>
      </c>
      <c r="AA42" s="352">
        <v>5.8776789815412854E-4</v>
      </c>
      <c r="AB42" s="352">
        <v>5.7815745450275199E-4</v>
      </c>
      <c r="AC42" s="352">
        <v>5.6870414877514841E-4</v>
      </c>
      <c r="AD42" s="352">
        <v>5.5940541164902803E-4</v>
      </c>
      <c r="AE42" s="352">
        <v>5.5025871581243729E-4</v>
      </c>
      <c r="AF42" s="352">
        <v>5.4126157527686273E-4</v>
      </c>
      <c r="AG42" s="352">
        <v>5.3241154470154623E-4</v>
      </c>
      <c r="AH42" s="352">
        <v>5.2370621872888698E-4</v>
      </c>
      <c r="AI42" s="352">
        <v>5.1514323133067144E-4</v>
      </c>
      <c r="AJ42" s="352">
        <v>5.0672025516501293E-4</v>
      </c>
      <c r="AK42" s="352">
        <v>4.984350009438009E-4</v>
      </c>
      <c r="AL42" s="352">
        <v>4.9028521681049309E-4</v>
      </c>
      <c r="AM42" s="352">
        <v>4.8226868772808205E-4</v>
      </c>
      <c r="AN42" s="352">
        <v>4.7438323487706803E-4</v>
      </c>
      <c r="AO42" s="352">
        <v>4.6662671506327545E-4</v>
      </c>
      <c r="AP42" s="352">
        <v>4.5899702013535242E-4</v>
      </c>
      <c r="AQ42" s="352">
        <v>4.514920764117947E-4</v>
      </c>
      <c r="AR42" s="352">
        <v>4.4410984411733775E-4</v>
      </c>
      <c r="AS42" s="352">
        <v>4.3684831682856419E-4</v>
      </c>
      <c r="AT42" s="352">
        <v>4.2970552092857676E-4</v>
      </c>
      <c r="AU42" s="352">
        <v>4.2267951507058663E-4</v>
      </c>
      <c r="AV42" s="352">
        <v>4.1576838965027348E-4</v>
      </c>
      <c r="AW42" s="352">
        <v>4.0897026628677533E-4</v>
      </c>
      <c r="AX42" s="352">
        <v>4.0228329731214986E-4</v>
      </c>
      <c r="AY42" s="352">
        <v>3.9570566526921281E-4</v>
      </c>
      <c r="AZ42" s="352">
        <v>3.8923558241755807E-4</v>
      </c>
      <c r="BA42" s="352">
        <v>3.8287129024766766E-4</v>
      </c>
      <c r="BB42" s="352">
        <v>3.7661105900296972E-4</v>
      </c>
      <c r="BC42" s="352">
        <v>3.7045318720969927E-4</v>
      </c>
      <c r="BD42" s="352">
        <v>3.6439600121445807E-4</v>
      </c>
      <c r="BE42" s="352">
        <v>3.584378547293296E-4</v>
      </c>
      <c r="BF42" s="352">
        <v>3.5257712838443299E-4</v>
      </c>
      <c r="BG42" s="352">
        <v>3.4681222928779312E-4</v>
      </c>
      <c r="BH42" s="352">
        <v>3.4114159059240717E-4</v>
      </c>
      <c r="BI42" s="352">
        <v>3.3556367107038956E-4</v>
      </c>
      <c r="BJ42" s="352">
        <v>3.3007695469408057E-4</v>
      </c>
      <c r="BK42" s="352">
        <v>3.2467995022400405E-4</v>
      </c>
      <c r="BL42" s="352">
        <v>3.1937119080356147E-4</v>
      </c>
      <c r="BM42" s="352">
        <v>3.1414923356035444E-4</v>
      </c>
      <c r="BN42" s="352">
        <v>3.0901265921402446E-4</v>
      </c>
      <c r="BO42" s="352">
        <v>3.0396007169050584E-4</v>
      </c>
      <c r="BP42" s="352">
        <v>2.9899009774258557E-4</v>
      </c>
      <c r="BQ42" s="352">
        <v>2.9410138657666695E-4</v>
      </c>
      <c r="BR42" s="352">
        <v>2.8929260948563657E-4</v>
      </c>
      <c r="BS42" s="352">
        <v>2.8456245948773343E-4</v>
      </c>
      <c r="BT42" s="352">
        <v>2.7990965097132346E-4</v>
      </c>
      <c r="BU42" s="352">
        <v>2.7533291934548205E-4</v>
      </c>
      <c r="BV42" s="352">
        <v>2.7083102069628976E-4</v>
      </c>
      <c r="BW42" s="352">
        <v>2.664027314487476E-4</v>
      </c>
      <c r="BX42" s="352">
        <v>2.6204684803422069E-4</v>
      </c>
      <c r="BY42" s="352">
        <v>2.5776218656331946E-4</v>
      </c>
      <c r="BZ42" s="352">
        <v>2.5354758250412883E-4</v>
      </c>
      <c r="CA42" s="352">
        <v>2.4940189036569969E-4</v>
      </c>
      <c r="CB42" s="352">
        <v>2.4532398338671438E-4</v>
      </c>
      <c r="CC42" s="352">
        <v>2.4131275322924339E-4</v>
      </c>
      <c r="CD42" s="352">
        <v>2.3736710967750939E-4</v>
      </c>
      <c r="CE42" s="352">
        <v>2.3348598034157625E-4</v>
      </c>
      <c r="CF42" s="352">
        <v>2.296683103658835E-4</v>
      </c>
      <c r="CG42" s="352">
        <v>2.2591306214254591E-4</v>
      </c>
      <c r="CH42" s="352">
        <v>2.2221921502934162E-4</v>
      </c>
      <c r="CI42" s="352">
        <v>2.1858576507231026E-4</v>
      </c>
      <c r="CJ42" s="352">
        <v>2.150117247328878E-4</v>
      </c>
      <c r="CK42" s="352">
        <v>2.1149612261950261E-4</v>
      </c>
      <c r="CL42" s="352">
        <v>2.0803800322355989E-4</v>
      </c>
      <c r="CM42" s="352">
        <v>2.0463642665974325E-4</v>
      </c>
      <c r="CN42" s="352">
        <v>2.012904684105625E-4</v>
      </c>
      <c r="CO42" s="352">
        <v>1.9799921907507809E-4</v>
      </c>
      <c r="CP42" s="352">
        <v>1.9476178412173439E-4</v>
      </c>
      <c r="CQ42" s="352">
        <v>1.9157728364523405E-4</v>
      </c>
      <c r="CR42" s="352">
        <v>1.8844485212738779E-4</v>
      </c>
      <c r="CS42" s="352">
        <v>1.8536363820187448E-4</v>
      </c>
      <c r="CT42" s="352">
        <v>1.8233280442284751E-4</v>
      </c>
      <c r="CU42" s="352">
        <v>1.7935152703732471E-4</v>
      </c>
      <c r="CV42" s="352">
        <v>1.7641899576129966E-4</v>
      </c>
      <c r="CW42" s="352">
        <v>1.7353441355951401E-4</v>
      </c>
      <c r="CX42" s="352">
        <v>1.7069699642883061E-4</v>
      </c>
      <c r="CY42" s="352">
        <v>1.6790597318514831E-4</v>
      </c>
      <c r="CZ42" s="352">
        <v>1.6516058525380164E-4</v>
      </c>
      <c r="DA42" s="352">
        <v>1.6246008646338665E-4</v>
      </c>
      <c r="DB42" s="352">
        <v>1.5980374284295867E-4</v>
      </c>
      <c r="DC42" s="352">
        <v>1.571908324225455E-4</v>
      </c>
      <c r="DD42" s="352">
        <v>1.5462064503692265E-4</v>
      </c>
      <c r="DE42" s="352">
        <v>1.5209248213259689E-4</v>
      </c>
      <c r="DF42" s="352">
        <v>1.4960565657794571E-4</v>
      </c>
      <c r="DG42" s="352">
        <v>1.4715949247646147E-4</v>
      </c>
      <c r="DH42" s="352">
        <v>1.4475332498304846E-4</v>
      </c>
      <c r="DI42" s="352">
        <v>1.4238650012332442E-4</v>
      </c>
      <c r="DJ42" s="352">
        <v>1.4005837461587617E-4</v>
      </c>
      <c r="DK42" s="352">
        <v>1.3776831569742146E-4</v>
      </c>
      <c r="DL42" s="352">
        <v>1.3551570095082999E-4</v>
      </c>
      <c r="DM42" s="352">
        <v>1.3329991813595569E-4</v>
      </c>
      <c r="DN42" s="352">
        <v>1.3112036502323579E-4</v>
      </c>
      <c r="DO42" s="352">
        <v>1.2897644923001014E-4</v>
      </c>
      <c r="DP42" s="352">
        <v>1.2686758805951701E-4</v>
      </c>
      <c r="DQ42" s="352">
        <v>1.2479320834252153E-4</v>
      </c>
      <c r="DR42" s="352">
        <v>1.2275274628153335E-4</v>
      </c>
      <c r="DS42" s="352">
        <v>1.207456472975718E-4</v>
      </c>
      <c r="DT42" s="352">
        <v>1.1877136587943629E-4</v>
      </c>
      <c r="DU42" s="352">
        <v>1.1682936543544131E-4</v>
      </c>
      <c r="DV42" s="352">
        <v>1.1491911814757578E-4</v>
      </c>
      <c r="DW42" s="352">
        <v>1.1304010482804688E-4</v>
      </c>
      <c r="DX42" s="352">
        <v>1.1119181477816949E-4</v>
      </c>
      <c r="DY42" s="352">
        <v>1.0937374564956316E-4</v>
      </c>
      <c r="DZ42" s="352">
        <v>1.075854033076181E-4</v>
      </c>
      <c r="EA42" s="352">
        <v>1.0582630169719411E-4</v>
      </c>
      <c r="EB42" s="352">
        <v>1.0409596271051517E-4</v>
      </c>
      <c r="EC42" s="352">
        <v>1.0239391605722409E-4</v>
      </c>
      <c r="ED42" s="352">
        <v>1.0071969913656189E-4</v>
      </c>
      <c r="EE42" s="352">
        <v>9.9072856911637151E-5</v>
      </c>
      <c r="EF42" s="352">
        <v>9.7452941785751044E-5</v>
      </c>
      <c r="EG42" s="352">
        <v>9.5859513480744826E-5</v>
      </c>
      <c r="EH42" s="352">
        <v>9.429213891733602E-5</v>
      </c>
      <c r="EI42" s="352">
        <v>9.2750392097411591E-5</v>
      </c>
      <c r="EJ42" s="352">
        <v>9.1233853988245434E-5</v>
      </c>
      <c r="EK42" s="352">
        <v>8.9742112408609177E-5</v>
      </c>
      <c r="EL42" s="352">
        <v>8.8274761916745003E-5</v>
      </c>
    </row>
    <row r="43" spans="1:142" x14ac:dyDescent="0.2">
      <c r="A43" s="351">
        <v>23</v>
      </c>
      <c r="B43" s="352">
        <v>8.6602851647786657E-4</v>
      </c>
      <c r="C43" s="352">
        <v>8.5323062216279238E-4</v>
      </c>
      <c r="D43" s="352">
        <v>8.4062185106454496E-4</v>
      </c>
      <c r="E43" s="352">
        <v>8.2819940838030218E-4</v>
      </c>
      <c r="F43" s="352">
        <v>8.1596054060794818E-4</v>
      </c>
      <c r="G43" s="352">
        <v>8.0390253493575487E-4</v>
      </c>
      <c r="H43" s="352">
        <v>7.9202271864105571E-4</v>
      </c>
      <c r="I43" s="352">
        <v>7.8031845849783324E-4</v>
      </c>
      <c r="J43" s="352">
        <v>7.687871601930454E-4</v>
      </c>
      <c r="K43" s="352">
        <v>7.574262677515919E-4</v>
      </c>
      <c r="L43" s="352">
        <v>7.4623326296975275E-4</v>
      </c>
      <c r="M43" s="352">
        <v>7.3520566485702485E-4</v>
      </c>
      <c r="N43" s="352">
        <v>7.2434102908619264E-4</v>
      </c>
      <c r="O43" s="352">
        <v>7.1363694745153891E-4</v>
      </c>
      <c r="P43" s="352">
        <v>7.0309104733503811E-4</v>
      </c>
      <c r="Q43" s="352">
        <v>6.9270099118046288E-4</v>
      </c>
      <c r="R43" s="352">
        <v>6.8246447597524634E-4</v>
      </c>
      <c r="S43" s="352">
        <v>6.7237923274001755E-4</v>
      </c>
      <c r="T43" s="352">
        <v>6.6244302602565437E-4</v>
      </c>
      <c r="U43" s="352">
        <v>6.5265365341779426E-4</v>
      </c>
      <c r="V43" s="352">
        <v>6.4300894504865189E-4</v>
      </c>
      <c r="W43" s="352">
        <v>6.3350676311606637E-4</v>
      </c>
      <c r="X43" s="352">
        <v>6.2414500140963033E-4</v>
      </c>
      <c r="Y43" s="352">
        <v>6.1492158484384755E-4</v>
      </c>
      <c r="Z43" s="352">
        <v>6.0583446899817382E-4</v>
      </c>
      <c r="AA43" s="352">
        <v>5.9688163966386881E-4</v>
      </c>
      <c r="AB43" s="352">
        <v>5.8806111239752268E-4</v>
      </c>
      <c r="AC43" s="352">
        <v>5.7937093208120188E-4</v>
      </c>
      <c r="AD43" s="352">
        <v>5.7080917248908283E-4</v>
      </c>
      <c r="AE43" s="352">
        <v>5.6237393586050142E-4</v>
      </c>
      <c r="AF43" s="352">
        <v>5.5406335247929134E-4</v>
      </c>
      <c r="AG43" s="352">
        <v>5.4587558025936023E-4</v>
      </c>
      <c r="AH43" s="352">
        <v>5.3780880433637677E-4</v>
      </c>
      <c r="AI43" s="352">
        <v>5.298612366655041E-4</v>
      </c>
      <c r="AJ43" s="352">
        <v>5.2203111562505809E-4</v>
      </c>
      <c r="AK43" s="352">
        <v>5.143167056260422E-4</v>
      </c>
      <c r="AL43" s="352">
        <v>5.0671629672744106E-4</v>
      </c>
      <c r="AM43" s="352">
        <v>4.9922820425720978E-4</v>
      </c>
      <c r="AN43" s="352">
        <v>4.9185076843884625E-4</v>
      </c>
      <c r="AO43" s="352">
        <v>4.8458235402350041E-4</v>
      </c>
      <c r="AP43" s="352">
        <v>4.7742134992750988E-4</v>
      </c>
      <c r="AQ43" s="352">
        <v>4.7036616887529342E-4</v>
      </c>
      <c r="AR43" s="352">
        <v>4.634152470475292E-4</v>
      </c>
      <c r="AS43" s="352">
        <v>4.5656704373451531E-4</v>
      </c>
      <c r="AT43" s="352">
        <v>4.498200409946702E-4</v>
      </c>
      <c r="AU43" s="352">
        <v>4.4317274331806929E-4</v>
      </c>
      <c r="AV43" s="352">
        <v>4.366236772949633E-4</v>
      </c>
      <c r="AW43" s="352">
        <v>4.3017139128917931E-4</v>
      </c>
      <c r="AX43" s="352">
        <v>4.2381445511636447E-4</v>
      </c>
      <c r="AY43" s="352">
        <v>4.1755145972697437E-4</v>
      </c>
      <c r="AZ43" s="352">
        <v>4.1138101689395558E-4</v>
      </c>
      <c r="BA43" s="352">
        <v>4.0530175890502812E-4</v>
      </c>
      <c r="BB43" s="352">
        <v>3.993123382595325E-4</v>
      </c>
      <c r="BC43" s="352">
        <v>3.9341142736974482E-4</v>
      </c>
      <c r="BD43" s="352">
        <v>3.8759771826661111E-4</v>
      </c>
      <c r="BE43" s="352">
        <v>3.8186992230982862E-4</v>
      </c>
      <c r="BF43" s="352">
        <v>3.7622676990221171E-4</v>
      </c>
      <c r="BG43" s="352">
        <v>3.7066701020827838E-4</v>
      </c>
      <c r="BH43" s="352">
        <v>3.6518941087699636E-4</v>
      </c>
      <c r="BI43" s="352">
        <v>3.5979275776862525E-4</v>
      </c>
      <c r="BJ43" s="352">
        <v>3.5447585468559631E-4</v>
      </c>
      <c r="BK43" s="352">
        <v>3.492375231073682E-4</v>
      </c>
      <c r="BL43" s="352">
        <v>3.4407660192920181E-4</v>
      </c>
      <c r="BM43" s="352">
        <v>3.3899194720479525E-4</v>
      </c>
      <c r="BN43" s="352">
        <v>3.3398243189272143E-4</v>
      </c>
      <c r="BO43" s="352">
        <v>3.2904694560661373E-4</v>
      </c>
      <c r="BP43" s="352">
        <v>3.2418439436904224E-4</v>
      </c>
      <c r="BQ43" s="352">
        <v>3.193937003690283E-4</v>
      </c>
      <c r="BR43" s="352">
        <v>3.1467380172314118E-4</v>
      </c>
      <c r="BS43" s="352">
        <v>3.1002365224012637E-4</v>
      </c>
      <c r="BT43" s="352">
        <v>3.054422211890115E-4</v>
      </c>
      <c r="BU43" s="352">
        <v>3.0092849307063885E-4</v>
      </c>
      <c r="BV43" s="352">
        <v>2.9648146739257481E-4</v>
      </c>
      <c r="BW43" s="352">
        <v>2.921001584473452E-4</v>
      </c>
      <c r="BX43" s="352">
        <v>2.8778359509394749E-4</v>
      </c>
      <c r="BY43" s="352">
        <v>2.8353082054259263E-4</v>
      </c>
      <c r="BZ43" s="352">
        <v>2.7934089214262718E-4</v>
      </c>
      <c r="CA43" s="352">
        <v>2.7521288117358949E-4</v>
      </c>
      <c r="CB43" s="352">
        <v>2.7114587263935393E-4</v>
      </c>
      <c r="CC43" s="352">
        <v>2.6713896506531687E-4</v>
      </c>
      <c r="CD43" s="352">
        <v>2.6319127029858025E-4</v>
      </c>
      <c r="CE43" s="352">
        <v>2.5930191331108705E-4</v>
      </c>
      <c r="CF43" s="352">
        <v>2.5547003200566726E-4</v>
      </c>
      <c r="CG43" s="352">
        <v>2.5169477702494884E-4</v>
      </c>
      <c r="CH43" s="352">
        <v>2.4797531156309303E-4</v>
      </c>
      <c r="CI43" s="352">
        <v>2.4431081118031224E-4</v>
      </c>
      <c r="CJ43" s="352">
        <v>2.4070046362012799E-4</v>
      </c>
      <c r="CK43" s="352">
        <v>2.3714346862933007E-4</v>
      </c>
      <c r="CL43" s="352">
        <v>2.3363903778059601E-4</v>
      </c>
      <c r="CM43" s="352">
        <v>2.3018639429773179E-4</v>
      </c>
      <c r="CN43" s="352">
        <v>2.2678477288349535E-4</v>
      </c>
      <c r="CO43" s="352">
        <v>2.2343341954996407E-4</v>
      </c>
      <c r="CP43" s="352">
        <v>2.2013159145140945E-4</v>
      </c>
      <c r="CQ43" s="352">
        <v>2.1687855671964106E-4</v>
      </c>
      <c r="CR43" s="352">
        <v>2.1367359430178413E-4</v>
      </c>
      <c r="CS43" s="352">
        <v>2.1051599380045435E-4</v>
      </c>
      <c r="CT43" s="352">
        <v>2.0740505531629413E-4</v>
      </c>
      <c r="CU43" s="352">
        <v>2.0434008929283635E-4</v>
      </c>
      <c r="CV43" s="352">
        <v>2.0132041636366038E-4</v>
      </c>
      <c r="CW43" s="352">
        <v>1.9834536720180653E-4</v>
      </c>
      <c r="CX43" s="352">
        <v>1.9541428237141651E-4</v>
      </c>
      <c r="CY43" s="352">
        <v>1.9252651218156563E-4</v>
      </c>
      <c r="CZ43" s="352">
        <v>1.896814165422552E-4</v>
      </c>
      <c r="DA43" s="352">
        <v>1.8687836482253332E-4</v>
      </c>
      <c r="DB43" s="352">
        <v>1.8411673571071195E-4</v>
      </c>
      <c r="DC43" s="352">
        <v>1.8139591707664967E-4</v>
      </c>
      <c r="DD43" s="352">
        <v>1.7871530583607009E-4</v>
      </c>
      <c r="DE43" s="352">
        <v>1.7607430781688447E-4</v>
      </c>
      <c r="DF43" s="352">
        <v>1.7347233762749056E-4</v>
      </c>
      <c r="DG43" s="352">
        <v>1.7090881852701719E-4</v>
      </c>
      <c r="DH43" s="352">
        <v>1.6838318229748665E-4</v>
      </c>
      <c r="DI43" s="352">
        <v>1.6589486911786601E-4</v>
      </c>
      <c r="DJ43" s="352">
        <v>1.634433274399796E-4</v>
      </c>
      <c r="DK43" s="352">
        <v>1.6102801386625563E-4</v>
      </c>
      <c r="DL43" s="352">
        <v>1.5864839302927894E-4</v>
      </c>
      <c r="DM43" s="352">
        <v>1.5630393747312398E-4</v>
      </c>
      <c r="DN43" s="352">
        <v>1.539941275364413E-4</v>
      </c>
      <c r="DO43" s="352">
        <v>1.517184512372719E-4</v>
      </c>
      <c r="DP43" s="352">
        <v>1.4947640415956338E-4</v>
      </c>
      <c r="DQ43" s="352">
        <v>1.4726748934136365E-4</v>
      </c>
      <c r="DR43" s="352">
        <v>1.4509121716466635E-4</v>
      </c>
      <c r="DS43" s="352">
        <v>1.4294710524688471E-4</v>
      </c>
      <c r="DT43" s="352">
        <v>1.4083467833392833E-4</v>
      </c>
      <c r="DU43" s="352">
        <v>1.3875346819486103E-4</v>
      </c>
      <c r="DV43" s="352">
        <v>1.3670301351811445E-4</v>
      </c>
      <c r="DW43" s="352">
        <v>1.3468285980923624E-4</v>
      </c>
      <c r="DX43" s="352">
        <v>1.3269255929014849E-4</v>
      </c>
      <c r="DY43" s="352">
        <v>1.3073167079989575E-4</v>
      </c>
      <c r="DZ43" s="352">
        <v>1.287997596968588E-4</v>
      </c>
      <c r="EA43" s="352">
        <v>1.2689639776241425E-4</v>
      </c>
      <c r="EB43" s="352">
        <v>1.2502116310601761E-4</v>
      </c>
      <c r="EC43" s="352">
        <v>1.2317364007168868E-4</v>
      </c>
      <c r="ED43" s="352">
        <v>1.2135341914587948E-4</v>
      </c>
      <c r="EE43" s="352">
        <v>1.1956009686670296E-4</v>
      </c>
      <c r="EF43" s="352">
        <v>1.1779327573450379E-4</v>
      </c>
      <c r="EG43" s="352">
        <v>1.160525641237503E-4</v>
      </c>
      <c r="EH43" s="352">
        <v>1.1433757619622843E-4</v>
      </c>
      <c r="EI43" s="352">
        <v>1.1264793181551877E-4</v>
      </c>
      <c r="EJ43" s="352">
        <v>1.1098325646273712E-4</v>
      </c>
      <c r="EK43" s="352">
        <v>1.0934318115352038E-4</v>
      </c>
      <c r="EL43" s="352">
        <v>1.0772734235623915E-4</v>
      </c>
    </row>
    <row r="44" spans="1:142" x14ac:dyDescent="0.2">
      <c r="A44" s="351">
        <v>24</v>
      </c>
      <c r="B44" s="352">
        <v>8.6539894890499502E-4</v>
      </c>
      <c r="C44" s="352">
        <v>8.5344538543200563E-4</v>
      </c>
      <c r="D44" s="352">
        <v>8.4165693387634201E-4</v>
      </c>
      <c r="E44" s="352">
        <v>8.3003131358375592E-4</v>
      </c>
      <c r="F44" s="352">
        <v>8.1856627540218213E-4</v>
      </c>
      <c r="G44" s="352">
        <v>8.072596012465809E-4</v>
      </c>
      <c r="H44" s="352">
        <v>7.9610910366983783E-4</v>
      </c>
      <c r="I44" s="352">
        <v>7.8511262543955944E-4</v>
      </c>
      <c r="J44" s="352">
        <v>7.7426803912071529E-4</v>
      </c>
      <c r="K44" s="352">
        <v>7.635732466640744E-4</v>
      </c>
      <c r="L44" s="352">
        <v>7.5302617900028222E-4</v>
      </c>
      <c r="M44" s="352">
        <v>7.4262479563959078E-4</v>
      </c>
      <c r="N44" s="352">
        <v>7.323670842770731E-4</v>
      </c>
      <c r="O44" s="352">
        <v>7.2225106040333113E-4</v>
      </c>
      <c r="P44" s="352">
        <v>7.1227476692055413E-4</v>
      </c>
      <c r="Q44" s="352">
        <v>7.0243627376388143E-4</v>
      </c>
      <c r="R44" s="352">
        <v>6.9273367752801943E-4</v>
      </c>
      <c r="S44" s="352">
        <v>6.8316510109897913E-4</v>
      </c>
      <c r="T44" s="352">
        <v>6.7372869329094013E-4</v>
      </c>
      <c r="U44" s="352">
        <v>6.644226284880909E-4</v>
      </c>
      <c r="V44" s="352">
        <v>6.552451062914529E-4</v>
      </c>
      <c r="W44" s="352">
        <v>6.4619435117055845E-4</v>
      </c>
      <c r="X44" s="352">
        <v>6.3726861211994108E-4</v>
      </c>
      <c r="Y44" s="352">
        <v>6.2846616232039329E-4</v>
      </c>
      <c r="Z44" s="352">
        <v>6.1978529880486852E-4</v>
      </c>
      <c r="AA44" s="352">
        <v>6.1122434212903479E-4</v>
      </c>
      <c r="AB44" s="352">
        <v>6.0278163604634259E-4</v>
      </c>
      <c r="AC44" s="352">
        <v>5.9445554718761512E-4</v>
      </c>
      <c r="AD44" s="352">
        <v>5.8624446474504082E-4</v>
      </c>
      <c r="AE44" s="352">
        <v>5.7814680016053264E-4</v>
      </c>
      <c r="AF44" s="352">
        <v>5.7016098681841182E-4</v>
      </c>
      <c r="AG44" s="352">
        <v>5.622854797423056E-4</v>
      </c>
      <c r="AH44" s="352">
        <v>5.5451875529626308E-4</v>
      </c>
      <c r="AI44" s="352">
        <v>5.4685931088997817E-4</v>
      </c>
      <c r="AJ44" s="352">
        <v>5.3930566468808486E-4</v>
      </c>
      <c r="AK44" s="352">
        <v>5.3185635532348812E-4</v>
      </c>
      <c r="AL44" s="352">
        <v>5.2450994161462421E-4</v>
      </c>
      <c r="AM44" s="352">
        <v>5.1726500228665756E-4</v>
      </c>
      <c r="AN44" s="352">
        <v>5.1012013569649915E-4</v>
      </c>
      <c r="AO44" s="352">
        <v>5.030739595616498E-4</v>
      </c>
      <c r="AP44" s="352">
        <v>4.9612511069277172E-4</v>
      </c>
      <c r="AQ44" s="352">
        <v>4.8927224472995322E-4</v>
      </c>
      <c r="AR44" s="352">
        <v>4.8251403588263451E-4</v>
      </c>
      <c r="AS44" s="352">
        <v>4.7584917667309958E-4</v>
      </c>
      <c r="AT44" s="352">
        <v>4.6927637768353817E-4</v>
      </c>
      <c r="AU44" s="352">
        <v>4.627943673065756E-4</v>
      </c>
      <c r="AV44" s="352">
        <v>4.5640189149927202E-4</v>
      </c>
      <c r="AW44" s="352">
        <v>4.500977135405044E-4</v>
      </c>
      <c r="AX44" s="352">
        <v>4.4388061379169879E-4</v>
      </c>
      <c r="AY44" s="352">
        <v>4.3774938946088474E-4</v>
      </c>
      <c r="AZ44" s="352">
        <v>4.3170285436998357E-4</v>
      </c>
      <c r="BA44" s="352">
        <v>4.2573983872533664E-4</v>
      </c>
      <c r="BB44" s="352">
        <v>4.1985918889138156E-4</v>
      </c>
      <c r="BC44" s="352">
        <v>4.1405976716746935E-4</v>
      </c>
      <c r="BD44" s="352">
        <v>4.0834045156775697E-4</v>
      </c>
      <c r="BE44" s="352">
        <v>4.0270013560414275E-4</v>
      </c>
      <c r="BF44" s="352">
        <v>3.9713772807219931E-4</v>
      </c>
      <c r="BG44" s="352">
        <v>3.9165215284006394E-4</v>
      </c>
      <c r="BH44" s="352">
        <v>3.8624234864024381E-4</v>
      </c>
      <c r="BI44" s="352">
        <v>3.8090726886429871E-4</v>
      </c>
      <c r="BJ44" s="352">
        <v>3.756458813603582E-4</v>
      </c>
      <c r="BK44" s="352">
        <v>3.7045716823343655E-4</v>
      </c>
      <c r="BL44" s="352">
        <v>3.6534012564850497E-4</v>
      </c>
      <c r="BM44" s="352">
        <v>3.6029376363628553E-4</v>
      </c>
      <c r="BN44" s="352">
        <v>3.5531710590172555E-4</v>
      </c>
      <c r="BO44" s="352">
        <v>3.5040918963511939E-4</v>
      </c>
      <c r="BP44" s="352">
        <v>3.4556906532583789E-4</v>
      </c>
      <c r="BQ44" s="352">
        <v>3.4079579657863136E-4</v>
      </c>
      <c r="BR44" s="352">
        <v>3.3608845993246978E-4</v>
      </c>
      <c r="BS44" s="352">
        <v>3.3144614468188507E-4</v>
      </c>
      <c r="BT44" s="352">
        <v>3.2686795270078182E-4</v>
      </c>
      <c r="BU44" s="352">
        <v>3.2235299826868043E-4</v>
      </c>
      <c r="BV44" s="352">
        <v>3.1790040789936194E-4</v>
      </c>
      <c r="BW44" s="352">
        <v>3.1350932017187844E-4</v>
      </c>
      <c r="BX44" s="352">
        <v>3.0917888556389816E-4</v>
      </c>
      <c r="BY44" s="352">
        <v>3.0490826628735285E-4</v>
      </c>
      <c r="BZ44" s="352">
        <v>3.0069663612635443E-4</v>
      </c>
      <c r="CA44" s="352">
        <v>2.9654318027735156E-4</v>
      </c>
      <c r="CB44" s="352">
        <v>2.9244709519149335E-4</v>
      </c>
      <c r="CC44" s="352">
        <v>2.8840758841917088E-4</v>
      </c>
      <c r="CD44" s="352">
        <v>2.8442387845670539E-4</v>
      </c>
      <c r="CE44" s="352">
        <v>2.8049519459515506E-4</v>
      </c>
      <c r="CF44" s="352">
        <v>2.7662077677120936E-4</v>
      </c>
      <c r="CG44" s="352">
        <v>2.7279987542014371E-4</v>
      </c>
      <c r="CH44" s="352">
        <v>2.690317513308043E-4</v>
      </c>
      <c r="CI44" s="352">
        <v>2.6531567550259691E-4</v>
      </c>
      <c r="CJ44" s="352">
        <v>2.6165092900445067E-4</v>
      </c>
      <c r="CK44" s="352">
        <v>2.5803680283572982E-4</v>
      </c>
      <c r="CL44" s="352">
        <v>2.5447259778906711E-4</v>
      </c>
      <c r="CM44" s="352">
        <v>2.5095762431509111E-4</v>
      </c>
      <c r="CN44" s="352">
        <v>2.4749120238902277E-4</v>
      </c>
      <c r="CO44" s="352">
        <v>2.4407266137911442E-4</v>
      </c>
      <c r="CP44" s="352">
        <v>2.4070133991690553E-4</v>
      </c>
      <c r="CQ44" s="352">
        <v>2.3737658576927152E-4</v>
      </c>
      <c r="CR44" s="352">
        <v>2.3409775571223883E-4</v>
      </c>
      <c r="CS44" s="352">
        <v>2.3086421540654398E-4</v>
      </c>
      <c r="CT44" s="352">
        <v>2.2767533927491062E-4</v>
      </c>
      <c r="CU44" s="352">
        <v>2.2453051038102259E-4</v>
      </c>
      <c r="CV44" s="352">
        <v>2.2142912031016795E-4</v>
      </c>
      <c r="CW44" s="352">
        <v>2.1837056905153214E-4</v>
      </c>
      <c r="CX44" s="352">
        <v>2.1535426488211652E-4</v>
      </c>
      <c r="CY44" s="352">
        <v>2.1237962425226095E-4</v>
      </c>
      <c r="CZ44" s="352">
        <v>2.0944607167274718E-4</v>
      </c>
      <c r="DA44" s="352">
        <v>2.0655303960346162E-4</v>
      </c>
      <c r="DB44" s="352">
        <v>2.0369996834359615E-4</v>
      </c>
      <c r="DC44" s="352">
        <v>2.0088630592336582E-4</v>
      </c>
      <c r="DD44" s="352">
        <v>1.9811150799722144E-4</v>
      </c>
      <c r="DE44" s="352">
        <v>1.9537503773853828E-4</v>
      </c>
      <c r="DF44" s="352">
        <v>1.9267636573575843E-4</v>
      </c>
      <c r="DG44" s="352">
        <v>1.900149698899681E-4</v>
      </c>
      <c r="DH44" s="352">
        <v>1.8739033531389005E-4</v>
      </c>
      <c r="DI44" s="352">
        <v>1.8480195423227049E-4</v>
      </c>
      <c r="DJ44" s="352">
        <v>1.822493258836426E-4</v>
      </c>
      <c r="DK44" s="352">
        <v>1.797319564234463E-4</v>
      </c>
      <c r="DL44" s="352">
        <v>1.7724935882848684E-4</v>
      </c>
      <c r="DM44" s="352">
        <v>1.7480105280271262E-4</v>
      </c>
      <c r="DN44" s="352">
        <v>1.7238656468429481E-4</v>
      </c>
      <c r="DO44" s="352">
        <v>1.7000542735399015E-4</v>
      </c>
      <c r="DP44" s="352">
        <v>1.676571801447698E-4</v>
      </c>
      <c r="DQ44" s="352">
        <v>1.6534136875269621E-4</v>
      </c>
      <c r="DR44" s="352">
        <v>1.6305754514903123E-4</v>
      </c>
      <c r="DS44" s="352">
        <v>1.608052674935582E-4</v>
      </c>
      <c r="DT44" s="352">
        <v>1.5858410004910119E-4</v>
      </c>
      <c r="DU44" s="352">
        <v>1.5639361309722517E-4</v>
      </c>
      <c r="DV44" s="352">
        <v>1.5423338285510031E-4</v>
      </c>
      <c r="DW44" s="352">
        <v>1.5210299139351499E-4</v>
      </c>
      <c r="DX44" s="352">
        <v>1.5000202655602088E-4</v>
      </c>
      <c r="DY44" s="352">
        <v>1.4793008187919521E-4</v>
      </c>
      <c r="DZ44" s="352">
        <v>1.458867565140041E-4</v>
      </c>
      <c r="EA44" s="352">
        <v>1.4387165514825247E-4</v>
      </c>
      <c r="EB44" s="352">
        <v>1.418843879301046E-4</v>
      </c>
      <c r="EC44" s="352">
        <v>1.399245703926618E-4</v>
      </c>
      <c r="ED44" s="352">
        <v>1.3799182337958116E-4</v>
      </c>
      <c r="EE44" s="352">
        <v>1.3608577297172207E-4</v>
      </c>
      <c r="EF44" s="352">
        <v>1.3420605041480606E-4</v>
      </c>
      <c r="EG44" s="352">
        <v>1.3235229204807552E-4</v>
      </c>
      <c r="EH44" s="352">
        <v>1.3052413923393823E-4</v>
      </c>
      <c r="EI44" s="352">
        <v>1.2872123828858327E-4</v>
      </c>
      <c r="EJ44" s="352">
        <v>1.2694324041355568E-4</v>
      </c>
      <c r="EK44" s="352">
        <v>1.2518980162827604E-4</v>
      </c>
      <c r="EL44" s="352">
        <v>1.2346058270349241E-4</v>
      </c>
    </row>
    <row r="45" spans="1:142" x14ac:dyDescent="0.2">
      <c r="A45" s="351">
        <v>25</v>
      </c>
      <c r="B45" s="352">
        <v>8.958606515165014E-4</v>
      </c>
      <c r="C45" s="352">
        <v>8.8390658731898257E-4</v>
      </c>
      <c r="D45" s="352">
        <v>8.7211203414652532E-4</v>
      </c>
      <c r="E45" s="352">
        <v>8.6047486353749299E-4</v>
      </c>
      <c r="F45" s="352">
        <v>8.4899297543171881E-4</v>
      </c>
      <c r="G45" s="352">
        <v>8.376642977915346E-4</v>
      </c>
      <c r="H45" s="352">
        <v>8.2648678622785688E-4</v>
      </c>
      <c r="I45" s="352">
        <v>8.1545842363123624E-4</v>
      </c>
      <c r="J45" s="352">
        <v>8.0457721980785823E-4</v>
      </c>
      <c r="K45" s="352">
        <v>7.9384121112038473E-4</v>
      </c>
      <c r="L45" s="352">
        <v>7.8324846013360424E-4</v>
      </c>
      <c r="M45" s="352">
        <v>7.7279705526478318E-4</v>
      </c>
      <c r="N45" s="352">
        <v>7.624851104387066E-4</v>
      </c>
      <c r="O45" s="352">
        <v>7.5231076474732348E-4</v>
      </c>
      <c r="P45" s="352">
        <v>7.4227218211390792E-4</v>
      </c>
      <c r="Q45" s="352">
        <v>7.3236755096172865E-4</v>
      </c>
      <c r="R45" s="352">
        <v>7.2259508388712449E-4</v>
      </c>
      <c r="S45" s="352">
        <v>7.1295301733695728E-4</v>
      </c>
      <c r="T45" s="352">
        <v>7.0343961129034325E-4</v>
      </c>
      <c r="U45" s="352">
        <v>6.9405314894465363E-4</v>
      </c>
      <c r="V45" s="352">
        <v>6.8479193640570593E-4</v>
      </c>
      <c r="W45" s="352">
        <v>6.7565430238206647E-4</v>
      </c>
      <c r="X45" s="352">
        <v>6.666385978834565E-4</v>
      </c>
      <c r="Y45" s="352">
        <v>6.5774319592316834E-4</v>
      </c>
      <c r="Z45" s="352">
        <v>6.4896649122446676E-4</v>
      </c>
      <c r="AA45" s="352">
        <v>6.4030689993088382E-4</v>
      </c>
      <c r="AB45" s="352">
        <v>6.3176285932040163E-4</v>
      </c>
      <c r="AC45" s="352">
        <v>6.2333282752344754E-4</v>
      </c>
      <c r="AD45" s="352">
        <v>6.1501528324463294E-4</v>
      </c>
      <c r="AE45" s="352">
        <v>6.0680872548822713E-4</v>
      </c>
      <c r="AF45" s="352">
        <v>5.98711673287281E-4</v>
      </c>
      <c r="AG45" s="352">
        <v>5.9072266543637832E-4</v>
      </c>
      <c r="AH45" s="352">
        <v>5.8284026022793192E-4</v>
      </c>
      <c r="AI45" s="352">
        <v>5.7506303519201706E-4</v>
      </c>
      <c r="AJ45" s="352">
        <v>5.6738958683967729E-4</v>
      </c>
      <c r="AK45" s="352">
        <v>5.5981853040963571E-4</v>
      </c>
      <c r="AL45" s="352">
        <v>5.523484996184082E-4</v>
      </c>
      <c r="AM45" s="352">
        <v>5.4497814641373714E-4</v>
      </c>
      <c r="AN45" s="352">
        <v>5.3770614073132817E-4</v>
      </c>
      <c r="AO45" s="352">
        <v>5.3053117025481317E-4</v>
      </c>
      <c r="AP45" s="352">
        <v>5.2345194017893381E-4</v>
      </c>
      <c r="AQ45" s="352">
        <v>5.1646717297588465E-4</v>
      </c>
      <c r="AR45" s="352">
        <v>5.0957560816475723E-4</v>
      </c>
      <c r="AS45" s="352">
        <v>5.0277600208407979E-4</v>
      </c>
      <c r="AT45" s="352">
        <v>4.9606712766738067E-4</v>
      </c>
      <c r="AU45" s="352">
        <v>4.8944777422175675E-4</v>
      </c>
      <c r="AV45" s="352">
        <v>4.8291674720938021E-4</v>
      </c>
      <c r="AW45" s="352">
        <v>4.7647286803193531E-4</v>
      </c>
      <c r="AX45" s="352">
        <v>4.7011497381793243E-4</v>
      </c>
      <c r="AY45" s="352">
        <v>4.6384191721284392E-4</v>
      </c>
      <c r="AZ45" s="352">
        <v>4.5765256617205831E-4</v>
      </c>
      <c r="BA45" s="352">
        <v>4.5154580375658676E-4</v>
      </c>
      <c r="BB45" s="352">
        <v>4.455205279315022E-4</v>
      </c>
      <c r="BC45" s="352">
        <v>4.3957565136706032E-4</v>
      </c>
      <c r="BD45" s="352">
        <v>4.33710101242481E-4</v>
      </c>
      <c r="BE45" s="352">
        <v>4.2792281905234468E-4</v>
      </c>
      <c r="BF45" s="352">
        <v>4.2221276041557333E-4</v>
      </c>
      <c r="BG45" s="352">
        <v>4.1657889488696018E-4</v>
      </c>
      <c r="BH45" s="352">
        <v>4.110202057712135E-4</v>
      </c>
      <c r="BI45" s="352">
        <v>4.0553568993948271E-4</v>
      </c>
      <c r="BJ45" s="352">
        <v>4.0012435764833263E-4</v>
      </c>
      <c r="BK45" s="352">
        <v>3.9478523236113232E-4</v>
      </c>
      <c r="BL45" s="352">
        <v>3.8951735057182838E-4</v>
      </c>
      <c r="BM45" s="352">
        <v>3.8431976163106929E-4</v>
      </c>
      <c r="BN45" s="352">
        <v>3.7919152757464963E-4</v>
      </c>
      <c r="BO45" s="352">
        <v>3.7413172295424387E-4</v>
      </c>
      <c r="BP45" s="352">
        <v>3.6913943467039879E-4</v>
      </c>
      <c r="BQ45" s="352">
        <v>3.6421376180775398E-4</v>
      </c>
      <c r="BR45" s="352">
        <v>3.5935381547246183E-4</v>
      </c>
      <c r="BS45" s="352">
        <v>3.5455871863177615E-4</v>
      </c>
      <c r="BT45" s="352">
        <v>3.4982760595578136E-4</v>
      </c>
      <c r="BU45" s="352">
        <v>3.4515962366123479E-4</v>
      </c>
      <c r="BV45" s="352">
        <v>3.4055392935749054E-4</v>
      </c>
      <c r="BW45" s="352">
        <v>3.360096918944815E-4</v>
      </c>
      <c r="BX45" s="352">
        <v>3.3152609121272803E-4</v>
      </c>
      <c r="BY45" s="352">
        <v>3.2710231819534969E-4</v>
      </c>
      <c r="BZ45" s="352">
        <v>3.2273757452205002E-4</v>
      </c>
      <c r="CA45" s="352">
        <v>3.1843107252505133E-4</v>
      </c>
      <c r="CB45" s="352">
        <v>3.1418203504695046E-4</v>
      </c>
      <c r="CC45" s="352">
        <v>3.0998969530047197E-4</v>
      </c>
      <c r="CD45" s="352">
        <v>3.0585329673009332E-4</v>
      </c>
      <c r="CE45" s="352">
        <v>3.0177209287551453E-4</v>
      </c>
      <c r="CF45" s="352">
        <v>2.9774534723695217E-4</v>
      </c>
      <c r="CG45" s="352">
        <v>2.9377233314222852E-4</v>
      </c>
      <c r="CH45" s="352">
        <v>2.8985233361563626E-4</v>
      </c>
      <c r="CI45" s="352">
        <v>2.859846412485512E-4</v>
      </c>
      <c r="CJ45" s="352">
        <v>2.8216855807177283E-4</v>
      </c>
      <c r="CK45" s="352">
        <v>2.7840339542956765E-4</v>
      </c>
      <c r="CL45" s="352">
        <v>2.7468847385539333E-4</v>
      </c>
      <c r="CM45" s="352">
        <v>2.7102312294928135E-4</v>
      </c>
      <c r="CN45" s="352">
        <v>2.674066812568556E-4</v>
      </c>
      <c r="CO45" s="352">
        <v>2.6383849614996537E-4</v>
      </c>
      <c r="CP45" s="352">
        <v>2.6031792370891132E-4</v>
      </c>
      <c r="CQ45" s="352">
        <v>2.5684432860624253E-4</v>
      </c>
      <c r="CR45" s="352">
        <v>2.5341708399210481E-4</v>
      </c>
      <c r="CS45" s="352">
        <v>2.50035571381118E-4</v>
      </c>
      <c r="CT45" s="352">
        <v>2.4669918054076389E-4</v>
      </c>
      <c r="CU45" s="352">
        <v>2.4340730938126188E-4</v>
      </c>
      <c r="CV45" s="352">
        <v>2.401593638469161E-4</v>
      </c>
      <c r="CW45" s="352">
        <v>2.3695475780891037E-4</v>
      </c>
      <c r="CX45" s="352">
        <v>2.3379291295953504E-4</v>
      </c>
      <c r="CY45" s="352">
        <v>2.3067325870782478E-4</v>
      </c>
      <c r="CZ45" s="352">
        <v>2.2759523207658856E-4</v>
      </c>
      <c r="DA45" s="352">
        <v>2.2455827760081449E-4</v>
      </c>
      <c r="DB45" s="352">
        <v>2.2156184722742938E-4</v>
      </c>
      <c r="DC45" s="352">
        <v>2.1860540021639672E-4</v>
      </c>
      <c r="DD45" s="352">
        <v>2.1568840304313363E-4</v>
      </c>
      <c r="DE45" s="352">
        <v>2.128103293022303E-4</v>
      </c>
      <c r="DF45" s="352">
        <v>2.0997065961245461E-4</v>
      </c>
      <c r="DG45" s="352">
        <v>2.0716888152302296E-4</v>
      </c>
      <c r="DH45" s="352">
        <v>2.0440448942112371E-4</v>
      </c>
      <c r="DI45" s="352">
        <v>2.016769844406727E-4</v>
      </c>
      <c r="DJ45" s="352">
        <v>1.9898587437228776E-4</v>
      </c>
      <c r="DK45" s="352">
        <v>1.9633067357446352E-4</v>
      </c>
      <c r="DL45" s="352">
        <v>1.9371090288593227E-4</v>
      </c>
      <c r="DM45" s="352">
        <v>1.9112608953919354E-4</v>
      </c>
      <c r="DN45" s="352">
        <v>1.8857576707519776E-4</v>
      </c>
      <c r="DO45" s="352">
        <v>1.8605947525916872E-4</v>
      </c>
      <c r="DP45" s="352">
        <v>1.8357675999754861E-4</v>
      </c>
      <c r="DQ45" s="352">
        <v>1.81127173256052E-4</v>
      </c>
      <c r="DR45" s="352">
        <v>1.7871027297881257E-4</v>
      </c>
      <c r="DS45" s="352">
        <v>1.763256230086094E-4</v>
      </c>
      <c r="DT45" s="352">
        <v>1.7397279300815734E-4</v>
      </c>
      <c r="DU45" s="352">
        <v>1.7165135838244754E-4</v>
      </c>
      <c r="DV45" s="352">
        <v>1.6936090020212483E-4</v>
      </c>
      <c r="DW45" s="352">
        <v>1.6710100512788665E-4</v>
      </c>
      <c r="DX45" s="352">
        <v>1.6487126533589177E-4</v>
      </c>
      <c r="DY45" s="352">
        <v>1.6267127844416334E-4</v>
      </c>
      <c r="DZ45" s="352">
        <v>1.6050064743997495E-4</v>
      </c>
      <c r="EA45" s="352">
        <v>1.5835898060820479E-4</v>
      </c>
      <c r="EB45" s="352">
        <v>1.5624589146064619E-4</v>
      </c>
      <c r="EC45" s="352">
        <v>1.5416099866626186E-4</v>
      </c>
      <c r="ED45" s="352">
        <v>1.5210392598236764E-4</v>
      </c>
      <c r="EE45" s="352">
        <v>1.5007430218673593E-4</v>
      </c>
      <c r="EF45" s="352">
        <v>1.4807176101060395E-4</v>
      </c>
      <c r="EG45" s="352">
        <v>1.4609594107257653E-4</v>
      </c>
      <c r="EH45" s="352">
        <v>1.4414648581341063E-4</v>
      </c>
      <c r="EI45" s="352">
        <v>1.4222304343167026E-4</v>
      </c>
      <c r="EJ45" s="352">
        <v>1.4032526682023988E-4</v>
      </c>
      <c r="EK45" s="352">
        <v>1.3845281350368483E-4</v>
      </c>
      <c r="EL45" s="352">
        <v>1.3660534557644795E-4</v>
      </c>
    </row>
    <row r="46" spans="1:142" x14ac:dyDescent="0.2">
      <c r="A46" s="351">
        <v>26</v>
      </c>
      <c r="B46" s="352">
        <v>9.4292071416157057E-4</v>
      </c>
      <c r="C46" s="352">
        <v>9.3058222075076186E-4</v>
      </c>
      <c r="D46" s="352">
        <v>9.1840518144459011E-4</v>
      </c>
      <c r="E46" s="352">
        <v>9.0638748355173742E-4</v>
      </c>
      <c r="F46" s="352">
        <v>8.9452704202629401E-4</v>
      </c>
      <c r="G46" s="352">
        <v>8.8282179910600716E-4</v>
      </c>
      <c r="H46" s="352">
        <v>8.7126972395525982E-4</v>
      </c>
      <c r="I46" s="352">
        <v>8.5986881231273863E-4</v>
      </c>
      <c r="J46" s="352">
        <v>8.4861708614367842E-4</v>
      </c>
      <c r="K46" s="352">
        <v>8.3751259329669096E-4</v>
      </c>
      <c r="L46" s="352">
        <v>8.2655340716506702E-4</v>
      </c>
      <c r="M46" s="352">
        <v>8.1573762635251377E-4</v>
      </c>
      <c r="N46" s="352">
        <v>8.0506337434326728E-4</v>
      </c>
      <c r="O46" s="352">
        <v>7.9452879917652028E-4</v>
      </c>
      <c r="P46" s="352">
        <v>7.8413207312511078E-4</v>
      </c>
      <c r="Q46" s="352">
        <v>7.7387139237841533E-4</v>
      </c>
      <c r="R46" s="352">
        <v>7.637449767293915E-4</v>
      </c>
      <c r="S46" s="352">
        <v>7.5375106926571565E-4</v>
      </c>
      <c r="T46" s="352">
        <v>7.4388793606496224E-4</v>
      </c>
      <c r="U46" s="352">
        <v>7.3415386589376942E-4</v>
      </c>
      <c r="V46" s="352">
        <v>7.2454716991095334E-4</v>
      </c>
      <c r="W46" s="352">
        <v>7.150661813744828E-4</v>
      </c>
      <c r="X46" s="352">
        <v>7.0570925535231319E-4</v>
      </c>
      <c r="Y46" s="352">
        <v>6.9647476843699111E-4</v>
      </c>
      <c r="Z46" s="352">
        <v>6.8736111846399669E-4</v>
      </c>
      <c r="AA46" s="352">
        <v>6.7836672423377204E-4</v>
      </c>
      <c r="AB46" s="352">
        <v>6.6949002523738533E-4</v>
      </c>
      <c r="AC46" s="352">
        <v>6.6072948138578625E-4</v>
      </c>
      <c r="AD46" s="352">
        <v>6.5208357274260337E-4</v>
      </c>
      <c r="AE46" s="352">
        <v>6.4355079926043919E-4</v>
      </c>
      <c r="AF46" s="352">
        <v>6.3512968052061361E-4</v>
      </c>
      <c r="AG46" s="352">
        <v>6.2681875547631585E-4</v>
      </c>
      <c r="AH46" s="352">
        <v>6.1861658219911205E-4</v>
      </c>
      <c r="AI46" s="352">
        <v>6.1052173762878395E-4</v>
      </c>
      <c r="AJ46" s="352">
        <v>6.0253281732641642E-4</v>
      </c>
      <c r="AK46" s="352">
        <v>5.9464843523073982E-4</v>
      </c>
      <c r="AL46" s="352">
        <v>5.8686722341764889E-4</v>
      </c>
      <c r="AM46" s="352">
        <v>5.7918783186287014E-4</v>
      </c>
      <c r="AN46" s="352">
        <v>5.7160892820773629E-4</v>
      </c>
      <c r="AO46" s="352">
        <v>5.641291975280239E-4</v>
      </c>
      <c r="AP46" s="352">
        <v>5.5674734210581743E-4</v>
      </c>
      <c r="AQ46" s="352">
        <v>5.494620812043576E-4</v>
      </c>
      <c r="AR46" s="352">
        <v>5.4227215084583593E-4</v>
      </c>
      <c r="AS46" s="352">
        <v>5.3517630359209759E-4</v>
      </c>
      <c r="AT46" s="352">
        <v>5.2817330832821306E-4</v>
      </c>
      <c r="AU46" s="352">
        <v>5.212619500488809E-4</v>
      </c>
      <c r="AV46" s="352">
        <v>5.1444102964763345E-4</v>
      </c>
      <c r="AW46" s="352">
        <v>5.0770936370878408E-4</v>
      </c>
      <c r="AX46" s="352">
        <v>5.0106578430211368E-4</v>
      </c>
      <c r="AY46" s="352">
        <v>4.9450913878023586E-4</v>
      </c>
      <c r="AZ46" s="352">
        <v>4.880382895786145E-4</v>
      </c>
      <c r="BA46" s="352">
        <v>4.8165211401819896E-4</v>
      </c>
      <c r="BB46" s="352">
        <v>4.753495041106416E-4</v>
      </c>
      <c r="BC46" s="352">
        <v>4.6912936636606399E-4</v>
      </c>
      <c r="BD46" s="352">
        <v>4.629906216033385E-4</v>
      </c>
      <c r="BE46" s="352">
        <v>4.56932204762853E-4</v>
      </c>
      <c r="BF46" s="352">
        <v>4.5095306472172454E-4</v>
      </c>
      <c r="BG46" s="352">
        <v>4.4505216411143238E-4</v>
      </c>
      <c r="BH46" s="352">
        <v>4.392284791378364E-4</v>
      </c>
      <c r="BI46" s="352">
        <v>4.3348099940355062E-4</v>
      </c>
      <c r="BJ46" s="352">
        <v>4.27808727732642E-4</v>
      </c>
      <c r="BK46" s="352">
        <v>4.2221067999762181E-4</v>
      </c>
      <c r="BL46" s="352">
        <v>4.1668588494870202E-4</v>
      </c>
      <c r="BM46" s="352">
        <v>4.1123338404528483E-4</v>
      </c>
      <c r="BN46" s="352">
        <v>4.0585223128965876E-4</v>
      </c>
      <c r="BO46" s="352">
        <v>4.0054149306286921E-4</v>
      </c>
      <c r="BP46" s="352">
        <v>3.9530024796273776E-4</v>
      </c>
      <c r="BQ46" s="352">
        <v>3.9012758664400083E-4</v>
      </c>
      <c r="BR46" s="352">
        <v>3.8502261166053998E-4</v>
      </c>
      <c r="BS46" s="352">
        <v>3.7998443730967723E-4</v>
      </c>
      <c r="BT46" s="352">
        <v>3.7501218947850692E-4</v>
      </c>
      <c r="BU46" s="352">
        <v>3.7010500549223939E-4</v>
      </c>
      <c r="BV46" s="352">
        <v>3.6526203396452839E-4</v>
      </c>
      <c r="BW46" s="352">
        <v>3.604824346497574E-4</v>
      </c>
      <c r="BX46" s="352">
        <v>3.5576537829725877E-4</v>
      </c>
      <c r="BY46" s="352">
        <v>3.5111004650744022E-4</v>
      </c>
      <c r="BZ46" s="352">
        <v>3.4651563158979472E-4</v>
      </c>
      <c r="CA46" s="352">
        <v>3.4198133642276718E-4</v>
      </c>
      <c r="CB46" s="352">
        <v>3.3750637431545586E-4</v>
      </c>
      <c r="CC46" s="352">
        <v>3.330899688711231E-4</v>
      </c>
      <c r="CD46" s="352">
        <v>3.2873135385249209E-4</v>
      </c>
      <c r="CE46" s="352">
        <v>3.2442977304880611E-4</v>
      </c>
      <c r="CF46" s="352">
        <v>3.2018448014462772E-4</v>
      </c>
      <c r="CG46" s="352">
        <v>3.1599473859035435E-4</v>
      </c>
      <c r="CH46" s="352">
        <v>3.118598214744289E-4</v>
      </c>
      <c r="CI46" s="352">
        <v>3.0777901139722132E-4</v>
      </c>
      <c r="CJ46" s="352">
        <v>3.0375160034656201E-4</v>
      </c>
      <c r="CK46" s="352">
        <v>2.9977688957490253E-4</v>
      </c>
      <c r="CL46" s="352">
        <v>2.9585418947808515E-4</v>
      </c>
      <c r="CM46" s="352">
        <v>2.9198281947569692E-4</v>
      </c>
      <c r="CN46" s="352">
        <v>2.8816210789299116E-4</v>
      </c>
      <c r="CO46" s="352">
        <v>2.8439139184435286E-4</v>
      </c>
      <c r="CP46" s="352">
        <v>2.8067001711828965E-4</v>
      </c>
      <c r="CQ46" s="352">
        <v>2.7699733806392729E-4</v>
      </c>
      <c r="CR46" s="352">
        <v>2.7337271747899042E-4</v>
      </c>
      <c r="CS46" s="352">
        <v>2.6979552649924966E-4</v>
      </c>
      <c r="CT46" s="352">
        <v>2.662651444894147E-4</v>
      </c>
      <c r="CU46" s="352">
        <v>2.627809589354554E-4</v>
      </c>
      <c r="CV46" s="352">
        <v>2.5934236533833182E-4</v>
      </c>
      <c r="CW46" s="352">
        <v>2.5594876710911493E-4</v>
      </c>
      <c r="CX46" s="352">
        <v>2.5259957546547968E-4</v>
      </c>
      <c r="CY46" s="352">
        <v>2.492942093295525E-4</v>
      </c>
      <c r="CZ46" s="352">
        <v>2.4603209522709518E-4</v>
      </c>
      <c r="DA46" s="352">
        <v>2.4281266718800891E-4</v>
      </c>
      <c r="DB46" s="352">
        <v>2.3963536664813888E-4</v>
      </c>
      <c r="DC46" s="352">
        <v>2.3649964235236505E-4</v>
      </c>
      <c r="DD46" s="352">
        <v>2.334049502589603E-4</v>
      </c>
      <c r="DE46" s="352">
        <v>2.3035075344520053E-4</v>
      </c>
      <c r="DF46" s="352">
        <v>2.2733652201420933E-4</v>
      </c>
      <c r="DG46" s="352">
        <v>2.2436173300302225E-4</v>
      </c>
      <c r="DH46" s="352">
        <v>2.214258702918535E-4</v>
      </c>
      <c r="DI46" s="352">
        <v>2.1852842451455088E-4</v>
      </c>
      <c r="DJ46" s="352">
        <v>2.1566889297022082E-4</v>
      </c>
      <c r="DK46" s="352">
        <v>2.1284677953601158E-4</v>
      </c>
      <c r="DL46" s="352">
        <v>2.1006159458103661E-4</v>
      </c>
      <c r="DM46" s="352">
        <v>2.0731285488142492E-4</v>
      </c>
      <c r="DN46" s="352">
        <v>2.0460008353648216E-4</v>
      </c>
      <c r="DO46" s="352">
        <v>2.0192280988594994E-4</v>
      </c>
      <c r="DP46" s="352">
        <v>1.9928056942834668E-4</v>
      </c>
      <c r="DQ46" s="352">
        <v>1.9667290374037814E-4</v>
      </c>
      <c r="DR46" s="352">
        <v>1.9409936039740147E-4</v>
      </c>
      <c r="DS46" s="352">
        <v>1.915594928949306E-4</v>
      </c>
      <c r="DT46" s="352">
        <v>1.8905286057116876E-4</v>
      </c>
      <c r="DU46" s="352">
        <v>1.8657902853055428E-4</v>
      </c>
      <c r="DV46" s="352">
        <v>1.8413756756830747E-4</v>
      </c>
      <c r="DW46" s="352">
        <v>1.817280540959641E-4</v>
      </c>
      <c r="DX46" s="352">
        <v>1.7935007006788386E-4</v>
      </c>
      <c r="DY46" s="352">
        <v>1.7700320290872046E-4</v>
      </c>
      <c r="DZ46" s="352">
        <v>1.7468704544184026E-4</v>
      </c>
      <c r="EA46" s="352">
        <v>1.7240119581867828E-4</v>
      </c>
      <c r="EB46" s="352">
        <v>1.701452574490182E-4</v>
      </c>
      <c r="EC46" s="352">
        <v>1.6791883893218479E-4</v>
      </c>
      <c r="ED46" s="352">
        <v>1.6572155398913665E-4</v>
      </c>
      <c r="EE46" s="352">
        <v>1.6355302139544749E-4</v>
      </c>
      <c r="EF46" s="352">
        <v>1.6141286491516484E-4</v>
      </c>
      <c r="EG46" s="352">
        <v>1.5930071323553351E-4</v>
      </c>
      <c r="EH46" s="352">
        <v>1.5721619990257367E-4</v>
      </c>
      <c r="EI46" s="352">
        <v>1.5515896325750197E-4</v>
      </c>
      <c r="EJ46" s="352">
        <v>1.5312864637398449E-4</v>
      </c>
      <c r="EK46" s="352">
        <v>1.5112489699621045E-4</v>
      </c>
      <c r="EL46" s="352">
        <v>1.4914736747777691E-4</v>
      </c>
    </row>
    <row r="47" spans="1:142" x14ac:dyDescent="0.2">
      <c r="A47" s="351">
        <v>27</v>
      </c>
      <c r="B47" s="352">
        <v>9.8235962714110113E-4</v>
      </c>
      <c r="C47" s="352">
        <v>9.6983171520076948E-4</v>
      </c>
      <c r="D47" s="352">
        <v>9.5746357018616302E-4</v>
      </c>
      <c r="E47" s="352">
        <v>9.4525315460925981E-4</v>
      </c>
      <c r="F47" s="352">
        <v>9.3319845696586358E-4</v>
      </c>
      <c r="G47" s="352">
        <v>9.2129749140425427E-4</v>
      </c>
      <c r="H47" s="352">
        <v>9.0954829739803202E-4</v>
      </c>
      <c r="I47" s="352">
        <v>8.9794893942315025E-4</v>
      </c>
      <c r="J47" s="352">
        <v>8.8649750663906607E-4</v>
      </c>
      <c r="K47" s="352">
        <v>8.7519211257394279E-4</v>
      </c>
      <c r="L47" s="352">
        <v>8.6403089481389725E-4</v>
      </c>
      <c r="M47" s="352">
        <v>8.5301201469617873E-4</v>
      </c>
      <c r="N47" s="352">
        <v>8.4213365700628077E-4</v>
      </c>
      <c r="O47" s="352">
        <v>8.3139402967889612E-4</v>
      </c>
      <c r="P47" s="352">
        <v>8.207913635027152E-4</v>
      </c>
      <c r="Q47" s="352">
        <v>8.1032391182896102E-4</v>
      </c>
      <c r="R47" s="352">
        <v>7.9998995028365686E-4</v>
      </c>
      <c r="S47" s="352">
        <v>7.8978777648354773E-4</v>
      </c>
      <c r="T47" s="352">
        <v>7.7971570975567226E-4</v>
      </c>
      <c r="U47" s="352">
        <v>7.6977209086048206E-4</v>
      </c>
      <c r="V47" s="352">
        <v>7.599552817185107E-4</v>
      </c>
      <c r="W47" s="352">
        <v>7.5026366514050987E-4</v>
      </c>
      <c r="X47" s="352">
        <v>7.4069564456105599E-4</v>
      </c>
      <c r="Y47" s="352">
        <v>7.3124964377552573E-4</v>
      </c>
      <c r="Z47" s="352">
        <v>7.2192410668044278E-4</v>
      </c>
      <c r="AA47" s="352">
        <v>7.1271749701712036E-4</v>
      </c>
      <c r="AB47" s="352">
        <v>7.0362829811859771E-4</v>
      </c>
      <c r="AC47" s="352">
        <v>6.9465501265977966E-4</v>
      </c>
      <c r="AD47" s="352">
        <v>6.857961624107769E-4</v>
      </c>
      <c r="AE47" s="352">
        <v>6.7705028799337731E-4</v>
      </c>
      <c r="AF47" s="352">
        <v>6.684159486406477E-4</v>
      </c>
      <c r="AG47" s="352">
        <v>6.5989172195957666E-4</v>
      </c>
      <c r="AH47" s="352">
        <v>6.5147620369675858E-4</v>
      </c>
      <c r="AI47" s="352">
        <v>6.4316800750705277E-4</v>
      </c>
      <c r="AJ47" s="352">
        <v>6.3496576472521504E-4</v>
      </c>
      <c r="AK47" s="352">
        <v>6.2686812414041912E-4</v>
      </c>
      <c r="AL47" s="352">
        <v>6.188737517736669E-4</v>
      </c>
      <c r="AM47" s="352">
        <v>6.1098133065802431E-4</v>
      </c>
      <c r="AN47" s="352">
        <v>6.0318956062168218E-4</v>
      </c>
      <c r="AO47" s="352">
        <v>5.9549715807376041E-4</v>
      </c>
      <c r="AP47" s="352">
        <v>5.8790285579285624E-4</v>
      </c>
      <c r="AQ47" s="352">
        <v>5.804054027182885E-4</v>
      </c>
      <c r="AR47" s="352">
        <v>5.7300356374399299E-4</v>
      </c>
      <c r="AS47" s="352">
        <v>5.6569611951506828E-4</v>
      </c>
      <c r="AT47" s="352">
        <v>5.5848186622689425E-4</v>
      </c>
      <c r="AU47" s="352">
        <v>5.5135961542682578E-4</v>
      </c>
      <c r="AV47" s="352">
        <v>5.4432819381840269E-4</v>
      </c>
      <c r="AW47" s="352">
        <v>5.3738644306807674E-4</v>
      </c>
      <c r="AX47" s="352">
        <v>5.3053321961438345E-4</v>
      </c>
      <c r="AY47" s="352">
        <v>5.2376739447955922E-4</v>
      </c>
      <c r="AZ47" s="352">
        <v>5.1708785308355037E-4</v>
      </c>
      <c r="BA47" s="352">
        <v>5.1049349506041063E-4</v>
      </c>
      <c r="BB47" s="352">
        <v>5.0398323407702648E-4</v>
      </c>
      <c r="BC47" s="352">
        <v>4.975559976541546E-4</v>
      </c>
      <c r="BD47" s="352">
        <v>4.9121072698974928E-4</v>
      </c>
      <c r="BE47" s="352">
        <v>4.8494637678453721E-4</v>
      </c>
      <c r="BF47" s="352">
        <v>4.7876191506981887E-4</v>
      </c>
      <c r="BG47" s="352">
        <v>4.7265632303746501E-4</v>
      </c>
      <c r="BH47" s="352">
        <v>4.6662859487208168E-4</v>
      </c>
      <c r="BI47" s="352">
        <v>4.6067773758531536E-4</v>
      </c>
      <c r="BJ47" s="352">
        <v>4.5480277085227115E-4</v>
      </c>
      <c r="BK47" s="352">
        <v>4.4900272685001772E-4</v>
      </c>
      <c r="BL47" s="352">
        <v>4.432766500981507E-4</v>
      </c>
      <c r="BM47" s="352">
        <v>4.3762359730139047E-4</v>
      </c>
      <c r="BN47" s="352">
        <v>4.3204263719418614E-4</v>
      </c>
      <c r="BO47" s="352">
        <v>4.2653285038730265E-4</v>
      </c>
      <c r="BP47" s="352">
        <v>4.2109332921636298E-4</v>
      </c>
      <c r="BQ47" s="352">
        <v>4.157231775923228E-4</v>
      </c>
      <c r="BR47" s="352">
        <v>4.1042151085385147E-4</v>
      </c>
      <c r="BS47" s="352">
        <v>4.0518745562159584E-4</v>
      </c>
      <c r="BT47" s="352">
        <v>4.0002014965430274E-4</v>
      </c>
      <c r="BU47" s="352">
        <v>3.9491874170677604E-4</v>
      </c>
      <c r="BV47" s="352">
        <v>3.8988239138964512E-4</v>
      </c>
      <c r="BW47" s="352">
        <v>3.8491026903092219E-4</v>
      </c>
      <c r="BX47" s="352">
        <v>3.8000155553932443E-4</v>
      </c>
      <c r="BY47" s="352">
        <v>3.7515544226934008E-4</v>
      </c>
      <c r="BZ47" s="352">
        <v>3.7037113088801433E-4</v>
      </c>
      <c r="CA47" s="352">
        <v>3.6564783324343457E-4</v>
      </c>
      <c r="CB47" s="352">
        <v>3.6098477123489329E-4</v>
      </c>
      <c r="CC47" s="352">
        <v>3.5638117668470562E-4</v>
      </c>
      <c r="CD47" s="352">
        <v>3.518362912116627E-4</v>
      </c>
      <c r="CE47" s="352">
        <v>3.4734936610609834E-4</v>
      </c>
      <c r="CF47" s="352">
        <v>3.4291966220654883E-4</v>
      </c>
      <c r="CG47" s="352">
        <v>3.3854644977798624E-4</v>
      </c>
      <c r="CH47" s="352">
        <v>3.3422900839160383E-4</v>
      </c>
      <c r="CI47" s="352">
        <v>3.2996662680613516E-4</v>
      </c>
      <c r="CJ47" s="352">
        <v>3.2575860285068657E-4</v>
      </c>
      <c r="CK47" s="352">
        <v>3.2160424330906383E-4</v>
      </c>
      <c r="CL47" s="352">
        <v>3.1750286380557383E-4</v>
      </c>
      <c r="CM47" s="352">
        <v>3.1345378869228259E-4</v>
      </c>
      <c r="CN47" s="352">
        <v>3.0945635093771178E-4</v>
      </c>
      <c r="CO47" s="352">
        <v>3.0550989201695361E-4</v>
      </c>
      <c r="CP47" s="352">
        <v>3.0161376180318759E-4</v>
      </c>
      <c r="CQ47" s="352">
        <v>2.9776731846058114E-4</v>
      </c>
      <c r="CR47" s="352">
        <v>2.9396992833855538E-4</v>
      </c>
      <c r="CS47" s="352">
        <v>2.902209658673994E-4</v>
      </c>
      <c r="CT47" s="352">
        <v>2.8651981345521633E-4</v>
      </c>
      <c r="CU47" s="352">
        <v>2.8286586138618307E-4</v>
      </c>
      <c r="CV47" s="352">
        <v>2.7925850772010771E-4</v>
      </c>
      <c r="CW47" s="352">
        <v>2.7569715819326772E-4</v>
      </c>
      <c r="CX47" s="352">
        <v>2.7218122612051308E-4</v>
      </c>
      <c r="CY47" s="352">
        <v>2.6871013229861756E-4</v>
      </c>
      <c r="CZ47" s="352">
        <v>2.6528330491086278E-4</v>
      </c>
      <c r="DA47" s="352">
        <v>2.6190017943283884E-4</v>
      </c>
      <c r="DB47" s="352">
        <v>2.585601985394464E-4</v>
      </c>
      <c r="DC47" s="352">
        <v>2.5526281201308478E-4</v>
      </c>
      <c r="DD47" s="352">
        <v>2.5200747665301122E-4</v>
      </c>
      <c r="DE47" s="352">
        <v>2.4879365618585519E-4</v>
      </c>
      <c r="DF47" s="352">
        <v>2.4562082117727472E-4</v>
      </c>
      <c r="DG47" s="352">
        <v>2.4248844894473933E-4</v>
      </c>
      <c r="DH47" s="352">
        <v>2.3939602347142463E-4</v>
      </c>
      <c r="DI47" s="352">
        <v>2.3634303532120559E-4</v>
      </c>
      <c r="DJ47" s="352">
        <v>2.3332898155473372E-4</v>
      </c>
      <c r="DK47" s="352">
        <v>2.3035336564658439E-4</v>
      </c>
      <c r="DL47" s="352">
        <v>2.2741569740346063E-4</v>
      </c>
      <c r="DM47" s="352">
        <v>2.2451549288344096E-4</v>
      </c>
      <c r="DN47" s="352">
        <v>2.2165227431625561E-4</v>
      </c>
      <c r="DO47" s="352">
        <v>2.1882557002458054E-4</v>
      </c>
      <c r="DP47" s="352">
        <v>2.1603491434633485E-4</v>
      </c>
      <c r="DQ47" s="352">
        <v>2.1327984755796918E-4</v>
      </c>
      <c r="DR47" s="352">
        <v>2.1055991579873204E-4</v>
      </c>
      <c r="DS47" s="352">
        <v>2.0787467099590276E-4</v>
      </c>
      <c r="DT47" s="352">
        <v>2.0522367079097695E-4</v>
      </c>
      <c r="DU47" s="352">
        <v>2.0260647846679413E-4</v>
      </c>
      <c r="DV47" s="352">
        <v>2.0002266287559421E-4</v>
      </c>
      <c r="DW47" s="352">
        <v>1.9747179836799171E-4</v>
      </c>
      <c r="DX47" s="352">
        <v>1.9495346472285543E-4</v>
      </c>
      <c r="DY47" s="352">
        <v>1.9246724707808294E-4</v>
      </c>
      <c r="DZ47" s="352">
        <v>1.9001273586225734E-4</v>
      </c>
      <c r="EA47" s="352">
        <v>1.8758952672717571E-4</v>
      </c>
      <c r="EB47" s="352">
        <v>1.8519722048123834E-4</v>
      </c>
      <c r="EC47" s="352">
        <v>1.82835423023687E-4</v>
      </c>
      <c r="ED47" s="352">
        <v>1.8050374527968203E-4</v>
      </c>
      <c r="EE47" s="352">
        <v>1.782018031362078E-4</v>
      </c>
      <c r="EF47" s="352">
        <v>1.7592921737879467E-4</v>
      </c>
      <c r="EG47" s="352">
        <v>1.7368561362904864E-4</v>
      </c>
      <c r="EH47" s="352">
        <v>1.7147062228297771E-4</v>
      </c>
      <c r="EI47" s="352">
        <v>1.6928387845010405E-4</v>
      </c>
      <c r="EJ47" s="352">
        <v>1.6712502189335357E-4</v>
      </c>
      <c r="EK47" s="352">
        <v>1.6499369696971127E-4</v>
      </c>
      <c r="EL47" s="352">
        <v>1.6288955257163408E-4</v>
      </c>
    </row>
    <row r="48" spans="1:142" x14ac:dyDescent="0.2">
      <c r="A48" s="351">
        <v>28</v>
      </c>
      <c r="B48" s="352">
        <v>9.9893560542376413E-4</v>
      </c>
      <c r="C48" s="352">
        <v>9.8674795169626981E-4</v>
      </c>
      <c r="D48" s="352">
        <v>9.7470899514462428E-4</v>
      </c>
      <c r="E48" s="352">
        <v>9.6281692156811242E-4</v>
      </c>
      <c r="F48" s="352">
        <v>9.5106993890042976E-4</v>
      </c>
      <c r="G48" s="352">
        <v>9.3946627693962989E-4</v>
      </c>
      <c r="H48" s="352">
        <v>9.2800418708135373E-4</v>
      </c>
      <c r="I48" s="352">
        <v>9.1668194205534478E-4</v>
      </c>
      <c r="J48" s="352">
        <v>9.054978356651456E-4</v>
      </c>
      <c r="K48" s="352">
        <v>8.9445018253098694E-4</v>
      </c>
      <c r="L48" s="352">
        <v>8.8353731783581246E-4</v>
      </c>
      <c r="M48" s="352">
        <v>8.7275759707440179E-4</v>
      </c>
      <c r="N48" s="352">
        <v>8.6210939580554167E-4</v>
      </c>
      <c r="O48" s="352">
        <v>8.5159110940725069E-4</v>
      </c>
      <c r="P48" s="352">
        <v>8.412011528349595E-4</v>
      </c>
      <c r="Q48" s="352">
        <v>8.3093796038265688E-4</v>
      </c>
      <c r="R48" s="352">
        <v>8.207999854469469E-4</v>
      </c>
      <c r="S48" s="352">
        <v>8.1078570029398834E-4</v>
      </c>
      <c r="T48" s="352">
        <v>8.0089359582926137E-4</v>
      </c>
      <c r="U48" s="352">
        <v>7.911221813701742E-4</v>
      </c>
      <c r="V48" s="352">
        <v>7.8146998442141344E-4</v>
      </c>
      <c r="W48" s="352">
        <v>7.7193555045305148E-4</v>
      </c>
      <c r="X48" s="352">
        <v>7.6251744268135641E-4</v>
      </c>
      <c r="Y48" s="352">
        <v>7.5321424185228005E-4</v>
      </c>
      <c r="Z48" s="352">
        <v>7.4402454602757421E-4</v>
      </c>
      <c r="AA48" s="352">
        <v>7.3494697037354236E-4</v>
      </c>
      <c r="AB48" s="352">
        <v>7.2598014695234297E-4</v>
      </c>
      <c r="AC48" s="352">
        <v>7.1712272451585155E-4</v>
      </c>
      <c r="AD48" s="352">
        <v>7.0837336830203545E-4</v>
      </c>
      <c r="AE48" s="352">
        <v>6.9973075983381574E-4</v>
      </c>
      <c r="AF48" s="352">
        <v>6.9119359672037038E-4</v>
      </c>
      <c r="AG48" s="352">
        <v>6.8276059246088594E-4</v>
      </c>
      <c r="AH48" s="352">
        <v>6.7443047625068023E-4</v>
      </c>
      <c r="AI48" s="352">
        <v>6.6620199278970131E-4</v>
      </c>
      <c r="AJ48" s="352">
        <v>6.5807390209336139E-4</v>
      </c>
      <c r="AK48" s="352">
        <v>6.5004497930568061E-4</v>
      </c>
      <c r="AL48" s="352">
        <v>6.4211401451469885E-4</v>
      </c>
      <c r="AM48" s="352">
        <v>6.3427981257016346E-4</v>
      </c>
      <c r="AN48" s="352">
        <v>6.2654119290341751E-4</v>
      </c>
      <c r="AO48" s="352">
        <v>6.1889698934949693E-4</v>
      </c>
      <c r="AP48" s="352">
        <v>6.1134604997139695E-4</v>
      </c>
      <c r="AQ48" s="352">
        <v>6.0388723688648146E-4</v>
      </c>
      <c r="AR48" s="352">
        <v>5.9651942609501257E-4</v>
      </c>
      <c r="AS48" s="352">
        <v>5.8924150731076263E-4</v>
      </c>
      <c r="AT48" s="352">
        <v>5.8205238379371274E-4</v>
      </c>
      <c r="AU48" s="352">
        <v>5.7495097218477221E-4</v>
      </c>
      <c r="AV48" s="352">
        <v>5.6793620234252436E-4</v>
      </c>
      <c r="AW48" s="352">
        <v>5.6100701718196286E-4</v>
      </c>
      <c r="AX48" s="352">
        <v>5.5416237251519694E-4</v>
      </c>
      <c r="AY48" s="352">
        <v>5.474012368940907E-4</v>
      </c>
      <c r="AZ48" s="352">
        <v>5.4072259145484137E-4</v>
      </c>
      <c r="BA48" s="352">
        <v>5.3412542976443442E-4</v>
      </c>
      <c r="BB48" s="352">
        <v>5.2760875766898316E-4</v>
      </c>
      <c r="BC48" s="352">
        <v>5.2117159314391372E-4</v>
      </c>
      <c r="BD48" s="352">
        <v>5.148129661459804E-4</v>
      </c>
      <c r="BE48" s="352">
        <v>5.0853191846708678E-4</v>
      </c>
      <c r="BF48" s="352">
        <v>5.0232750358988778E-4</v>
      </c>
      <c r="BG48" s="352">
        <v>4.9619878654515626E-4</v>
      </c>
      <c r="BH48" s="352">
        <v>4.9014484377088755E-4</v>
      </c>
      <c r="BI48" s="352">
        <v>4.8416476297312471E-4</v>
      </c>
      <c r="BJ48" s="352">
        <v>4.7825764298848136E-4</v>
      </c>
      <c r="BK48" s="352">
        <v>4.7242259364834078E-4</v>
      </c>
      <c r="BL48" s="352">
        <v>4.6665873564471301E-4</v>
      </c>
      <c r="BM48" s="352">
        <v>4.6096520039772861E-4</v>
      </c>
      <c r="BN48" s="352">
        <v>4.5534112992474853E-4</v>
      </c>
      <c r="BO48" s="352">
        <v>4.4978567671107072E-4</v>
      </c>
      <c r="BP48" s="352">
        <v>4.4429800358221523E-4</v>
      </c>
      <c r="BQ48" s="352">
        <v>4.3887728357776636E-4</v>
      </c>
      <c r="BR48" s="352">
        <v>4.3352269982675491E-4</v>
      </c>
      <c r="BS48" s="352">
        <v>4.2823344542456011E-4</v>
      </c>
      <c r="BT48" s="352">
        <v>4.2300872331131443E-4</v>
      </c>
      <c r="BU48" s="352">
        <v>4.1784774615179009E-4</v>
      </c>
      <c r="BV48" s="352">
        <v>4.1274973621675392E-4</v>
      </c>
      <c r="BW48" s="352">
        <v>4.0771392526576649E-4</v>
      </c>
      <c r="BX48" s="352">
        <v>4.0273955443141386E-4</v>
      </c>
      <c r="BY48" s="352">
        <v>3.9782587410494981E-4</v>
      </c>
      <c r="BZ48" s="352">
        <v>3.9297214382333487E-4</v>
      </c>
      <c r="CA48" s="352">
        <v>3.8817763215765253E-4</v>
      </c>
      <c r="CB48" s="352">
        <v>3.8344161660288717E-4</v>
      </c>
      <c r="CC48" s="352">
        <v>3.7876338346904667E-4</v>
      </c>
      <c r="CD48" s="352">
        <v>3.7414222777361388E-4</v>
      </c>
      <c r="CE48" s="352">
        <v>3.6957745313530923E-4</v>
      </c>
      <c r="CF48" s="352">
        <v>3.6506837166915056E-4</v>
      </c>
      <c r="CG48" s="352">
        <v>3.6061430388279305E-4</v>
      </c>
      <c r="CH48" s="352">
        <v>3.5621457857413276E-4</v>
      </c>
      <c r="CI48" s="352">
        <v>3.5186853273016182E-4</v>
      </c>
      <c r="CJ48" s="352">
        <v>3.4757551142705455E-4</v>
      </c>
      <c r="CK48" s="352">
        <v>3.4333486773147569E-4</v>
      </c>
      <c r="CL48" s="352">
        <v>3.3914596260309056E-4</v>
      </c>
      <c r="CM48" s="352">
        <v>3.3500816479826561E-4</v>
      </c>
      <c r="CN48" s="352">
        <v>3.3092085077494334E-4</v>
      </c>
      <c r="CO48" s="352">
        <v>3.2688340459867887E-4</v>
      </c>
      <c r="CP48" s="352">
        <v>3.2289521784982137E-4</v>
      </c>
      <c r="CQ48" s="352">
        <v>3.1895568953182947E-4</v>
      </c>
      <c r="CR48" s="352">
        <v>3.1506422598070414E-4</v>
      </c>
      <c r="CS48" s="352">
        <v>3.1122024077552687E-4</v>
      </c>
      <c r="CT48" s="352">
        <v>3.0742315465009013E-4</v>
      </c>
      <c r="CU48" s="352">
        <v>3.0367239540560442E-4</v>
      </c>
      <c r="CV48" s="352">
        <v>2.9996739782447204E-4</v>
      </c>
      <c r="CW48" s="352">
        <v>2.9630760358511152E-4</v>
      </c>
      <c r="CX48" s="352">
        <v>2.92692461177822E-4</v>
      </c>
      <c r="CY48" s="352">
        <v>2.8912142582167418E-4</v>
      </c>
      <c r="CZ48" s="352">
        <v>2.8559395938241455E-4</v>
      </c>
      <c r="DA48" s="352">
        <v>2.8210953029137191E-4</v>
      </c>
      <c r="DB48" s="352">
        <v>2.786676134653533E-4</v>
      </c>
      <c r="DC48" s="352">
        <v>2.7526769022751652E-4</v>
      </c>
      <c r="DD48" s="352">
        <v>2.7190924822920897E-4</v>
      </c>
      <c r="DE48" s="352">
        <v>2.685917813727594E-4</v>
      </c>
      <c r="DF48" s="352">
        <v>2.6531478973521207E-4</v>
      </c>
      <c r="DG48" s="352">
        <v>2.6207777949299141E-4</v>
      </c>
      <c r="DH48" s="352">
        <v>2.5888026284748549E-4</v>
      </c>
      <c r="DI48" s="352">
        <v>2.5572175795153751E-4</v>
      </c>
      <c r="DJ48" s="352">
        <v>2.5260178883683448E-4</v>
      </c>
      <c r="DK48" s="352">
        <v>2.4951988534218142E-4</v>
      </c>
      <c r="DL48" s="352">
        <v>2.464755830426509E-4</v>
      </c>
      <c r="DM48" s="352">
        <v>2.4346842317959688E-4</v>
      </c>
      <c r="DN48" s="352">
        <v>2.4049795259152215E-4</v>
      </c>
      <c r="DO48" s="352">
        <v>2.3756372364579022E-4</v>
      </c>
      <c r="DP48" s="352">
        <v>2.346652941711689E-4</v>
      </c>
      <c r="DQ48" s="352">
        <v>2.3180222739119824E-4</v>
      </c>
      <c r="DR48" s="352">
        <v>2.2897409185837055E-4</v>
      </c>
      <c r="DS48" s="352">
        <v>2.2618046138911385E-4</v>
      </c>
      <c r="DT48" s="352">
        <v>2.2342091499956868E-4</v>
      </c>
      <c r="DU48" s="352">
        <v>2.2069503684214793E-4</v>
      </c>
      <c r="DV48" s="352">
        <v>2.180024161428711E-4</v>
      </c>
      <c r="DW48" s="352">
        <v>2.1534264713946353E-4</v>
      </c>
      <c r="DX48" s="352">
        <v>2.1271532902020969E-4</v>
      </c>
      <c r="DY48" s="352">
        <v>2.1012006586355363E-4</v>
      </c>
      <c r="DZ48" s="352">
        <v>2.0755646657843576E-4</v>
      </c>
      <c r="EA48" s="352">
        <v>2.0502414484535763E-4</v>
      </c>
      <c r="EB48" s="352">
        <v>2.0252271905816618E-4</v>
      </c>
      <c r="EC48" s="352">
        <v>2.0005181226654732E-4</v>
      </c>
      <c r="ED48" s="352">
        <v>1.9761105211922234E-4</v>
      </c>
      <c r="EE48" s="352">
        <v>1.9520007080783629E-4</v>
      </c>
      <c r="EF48" s="352">
        <v>1.9281850501153154E-4</v>
      </c>
      <c r="EG48" s="352">
        <v>1.9046599584219762E-4</v>
      </c>
      <c r="EH48" s="352">
        <v>1.8814218879038852E-4</v>
      </c>
      <c r="EI48" s="352">
        <v>1.8584673367190034E-4</v>
      </c>
      <c r="EJ48" s="352">
        <v>1.8357928457500084E-4</v>
      </c>
      <c r="EK48" s="352">
        <v>1.8133949980830207E-4</v>
      </c>
      <c r="EL48" s="352">
        <v>1.791270418492698E-4</v>
      </c>
    </row>
    <row r="49" spans="1:142" x14ac:dyDescent="0.2">
      <c r="A49" s="351">
        <v>29</v>
      </c>
      <c r="B49" s="352">
        <v>9.9739045622497611E-4</v>
      </c>
      <c r="C49" s="352">
        <v>9.8595338456656839E-4</v>
      </c>
      <c r="D49" s="352">
        <v>9.7464746175493695E-4</v>
      </c>
      <c r="E49" s="352">
        <v>9.6347118390687425E-4</v>
      </c>
      <c r="F49" s="352">
        <v>9.5242306438419447E-4</v>
      </c>
      <c r="G49" s="352">
        <v>9.4150163359598446E-4</v>
      </c>
      <c r="H49" s="352">
        <v>9.3070543880312371E-4</v>
      </c>
      <c r="I49" s="352">
        <v>9.2003304392504395E-4</v>
      </c>
      <c r="J49" s="352">
        <v>9.0948302934870629E-4</v>
      </c>
      <c r="K49" s="352">
        <v>8.9905399173976759E-4</v>
      </c>
      <c r="L49" s="352">
        <v>8.8874454385591312E-4</v>
      </c>
      <c r="M49" s="352">
        <v>8.7855331436232937E-4</v>
      </c>
      <c r="N49" s="352">
        <v>8.6847894764929259E-4</v>
      </c>
      <c r="O49" s="352">
        <v>8.5852010365184924E-4</v>
      </c>
      <c r="P49" s="352">
        <v>8.4867545767156429E-4</v>
      </c>
      <c r="Q49" s="352">
        <v>8.3894370020031655E-4</v>
      </c>
      <c r="R49" s="352">
        <v>8.2932353674609926E-4</v>
      </c>
      <c r="S49" s="352">
        <v>8.1981368766084815E-4</v>
      </c>
      <c r="T49" s="352">
        <v>8.1041288797021466E-4</v>
      </c>
      <c r="U49" s="352">
        <v>8.0111988720530487E-4</v>
      </c>
      <c r="V49" s="352">
        <v>7.919334492363458E-4</v>
      </c>
      <c r="W49" s="352">
        <v>7.828523521082589E-4</v>
      </c>
      <c r="X49" s="352">
        <v>7.7387538787811834E-4</v>
      </c>
      <c r="Y49" s="352">
        <v>7.650013624544746E-4</v>
      </c>
      <c r="Z49" s="352">
        <v>7.5622909543851893E-4</v>
      </c>
      <c r="AA49" s="352">
        <v>7.4755741996707038E-4</v>
      </c>
      <c r="AB49" s="352">
        <v>7.3898518255736197E-4</v>
      </c>
      <c r="AC49" s="352">
        <v>7.3051124295360904E-4</v>
      </c>
      <c r="AD49" s="352">
        <v>7.2213447397533417E-4</v>
      </c>
      <c r="AE49" s="352">
        <v>7.1385376136743315E-4</v>
      </c>
      <c r="AF49" s="352">
        <v>7.0566800365195971E-4</v>
      </c>
      <c r="AG49" s="352">
        <v>6.9757611198161267E-4</v>
      </c>
      <c r="AH49" s="352">
        <v>6.8957700999489036E-4</v>
      </c>
      <c r="AI49" s="352">
        <v>6.8166963367293062E-4</v>
      </c>
      <c r="AJ49" s="352">
        <v>6.7385293119796809E-4</v>
      </c>
      <c r="AK49" s="352">
        <v>6.6612586281342677E-4</v>
      </c>
      <c r="AL49" s="352">
        <v>6.584874006856146E-4</v>
      </c>
      <c r="AM49" s="352">
        <v>6.5093652876700345E-4</v>
      </c>
      <c r="AN49" s="352">
        <v>6.434722426610774E-4</v>
      </c>
      <c r="AO49" s="352">
        <v>6.3609354948873068E-4</v>
      </c>
      <c r="AP49" s="352">
        <v>6.2879946775619758E-4</v>
      </c>
      <c r="AQ49" s="352">
        <v>6.2158902722449672E-4</v>
      </c>
      <c r="AR49" s="352">
        <v>6.1446126878037248E-4</v>
      </c>
      <c r="AS49" s="352">
        <v>6.0741524430871663E-4</v>
      </c>
      <c r="AT49" s="352">
        <v>6.0045001656645219E-4</v>
      </c>
      <c r="AU49" s="352">
        <v>5.9356465905786426E-4</v>
      </c>
      <c r="AV49" s="352">
        <v>5.8675825591136192E-4</v>
      </c>
      <c r="AW49" s="352">
        <v>5.8002990175764341E-4</v>
      </c>
      <c r="AX49" s="352">
        <v>5.7337870160927853E-4</v>
      </c>
      <c r="AY49" s="352">
        <v>5.6680377074165165E-4</v>
      </c>
      <c r="AZ49" s="352">
        <v>5.6030423457528028E-4</v>
      </c>
      <c r="BA49" s="352">
        <v>5.5387922855947957E-4</v>
      </c>
      <c r="BB49" s="352">
        <v>5.4752789805736645E-4</v>
      </c>
      <c r="BC49" s="352">
        <v>5.412493982321719E-4</v>
      </c>
      <c r="BD49" s="352">
        <v>5.3504289393486689E-4</v>
      </c>
      <c r="BE49" s="352">
        <v>5.2890755959307295E-4</v>
      </c>
      <c r="BF49" s="352">
        <v>5.228425791012454E-4</v>
      </c>
      <c r="BG49" s="352">
        <v>5.1684714571211877E-4</v>
      </c>
      <c r="BH49" s="352">
        <v>5.1092046192939414E-4</v>
      </c>
      <c r="BI49" s="352">
        <v>5.0506173940165927E-4</v>
      </c>
      <c r="BJ49" s="352">
        <v>4.9927019881752343E-4</v>
      </c>
      <c r="BK49" s="352">
        <v>4.9354506980195628E-4</v>
      </c>
      <c r="BL49" s="352">
        <v>4.8788559081381434E-4</v>
      </c>
      <c r="BM49" s="352">
        <v>4.8229100904454239E-4</v>
      </c>
      <c r="BN49" s="352">
        <v>4.7676058031803788E-4</v>
      </c>
      <c r="BO49" s="352">
        <v>4.7129356899166185E-4</v>
      </c>
      <c r="BP49" s="352">
        <v>4.6588924785838603E-4</v>
      </c>
      <c r="BQ49" s="352">
        <v>4.6054689805006182E-4</v>
      </c>
      <c r="BR49" s="352">
        <v>4.552658089417982E-4</v>
      </c>
      <c r="BS49" s="352">
        <v>4.5004527805743639E-4</v>
      </c>
      <c r="BT49" s="352">
        <v>4.4488461097610862E-4</v>
      </c>
      <c r="BU49" s="352">
        <v>4.3978312123986755E-4</v>
      </c>
      <c r="BV49" s="352">
        <v>4.3474013026237633E-4</v>
      </c>
      <c r="BW49" s="352">
        <v>4.2975496723864402E-4</v>
      </c>
      <c r="BX49" s="352">
        <v>4.2482696905579785E-4</v>
      </c>
      <c r="BY49" s="352">
        <v>4.1995548020487664E-4</v>
      </c>
      <c r="BZ49" s="352">
        <v>4.1513985269363778E-4</v>
      </c>
      <c r="CA49" s="352">
        <v>4.1037944596036255E-4</v>
      </c>
      <c r="CB49" s="352">
        <v>4.0567362678865039E-4</v>
      </c>
      <c r="CC49" s="352">
        <v>4.0102176922319035E-4</v>
      </c>
      <c r="CD49" s="352">
        <v>3.9642325448649787E-4</v>
      </c>
      <c r="CE49" s="352">
        <v>3.9187747089660708E-4</v>
      </c>
      <c r="CF49" s="352">
        <v>3.8738381378570629E-4</v>
      </c>
      <c r="CG49" s="352">
        <v>3.829416854197067E-4</v>
      </c>
      <c r="CH49" s="352">
        <v>3.785504949187334E-4</v>
      </c>
      <c r="CI49" s="352">
        <v>3.7420965817852846E-4</v>
      </c>
      <c r="CJ49" s="352">
        <v>3.6991859779275459E-4</v>
      </c>
      <c r="CK49" s="352">
        <v>3.6567674297619012E-4</v>
      </c>
      <c r="CL49" s="352">
        <v>3.6148352948880508E-4</v>
      </c>
      <c r="CM49" s="352">
        <v>3.5733839956070702E-4</v>
      </c>
      <c r="CN49" s="352">
        <v>3.5324080181794841E-4</v>
      </c>
      <c r="CO49" s="352">
        <v>3.491901912091841E-4</v>
      </c>
      <c r="CP49" s="352">
        <v>3.4518602893317013E-4</v>
      </c>
      <c r="CQ49" s="352">
        <v>3.4122778236709384E-4</v>
      </c>
      <c r="CR49" s="352">
        <v>3.3731492499572592E-4</v>
      </c>
      <c r="CS49" s="352">
        <v>3.3344693634138468E-4</v>
      </c>
      <c r="CT49" s="352">
        <v>3.296233018947036E-4</v>
      </c>
      <c r="CU49" s="352">
        <v>3.2584351304619242E-4</v>
      </c>
      <c r="CV49" s="352">
        <v>3.221070670185839E-4</v>
      </c>
      <c r="CW49" s="352">
        <v>3.1841346679995489E-4</v>
      </c>
      <c r="CX49" s="352">
        <v>3.1476222107761607E-4</v>
      </c>
      <c r="CY49" s="352">
        <v>3.1115284417275815E-4</v>
      </c>
      <c r="CZ49" s="352">
        <v>3.0758485597584843E-4</v>
      </c>
      <c r="DA49" s="352">
        <v>3.0405778188276805E-4</v>
      </c>
      <c r="DB49" s="352">
        <v>3.0057115273168143E-4</v>
      </c>
      <c r="DC49" s="352">
        <v>2.9712450474062929E-4</v>
      </c>
      <c r="DD49" s="352">
        <v>2.9371737944583823E-4</v>
      </c>
      <c r="DE49" s="352">
        <v>2.9034932364073636E-4</v>
      </c>
      <c r="DF49" s="352">
        <v>2.8701988931566984E-4</v>
      </c>
      <c r="DG49" s="352">
        <v>2.8372863359830909E-4</v>
      </c>
      <c r="DH49" s="352">
        <v>2.8047511869473967E-4</v>
      </c>
      <c r="DI49" s="352">
        <v>2.7725891183122777E-4</v>
      </c>
      <c r="DJ49" s="352">
        <v>2.7407958519665387E-4</v>
      </c>
      <c r="DK49" s="352">
        <v>2.7093671588560681E-4</v>
      </c>
      <c r="DL49" s="352">
        <v>2.6782988584212955E-4</v>
      </c>
      <c r="DM49" s="352">
        <v>2.6475868180411081E-4</v>
      </c>
      <c r="DN49" s="352">
        <v>2.6172269524831393E-4</v>
      </c>
      <c r="DO49" s="352">
        <v>2.5872152233603641E-4</v>
      </c>
      <c r="DP49" s="352">
        <v>2.5575476385939221E-4</v>
      </c>
      <c r="DQ49" s="352">
        <v>2.5282202518821012E-4</v>
      </c>
      <c r="DR49" s="352">
        <v>2.4992291621754137E-4</v>
      </c>
      <c r="DS49" s="352">
        <v>2.4705705131576871E-4</v>
      </c>
      <c r="DT49" s="352">
        <v>2.4422404927331088E-4</v>
      </c>
      <c r="DU49" s="352">
        <v>2.4142353325191511E-4</v>
      </c>
      <c r="DV49" s="352">
        <v>2.3865513073453105E-4</v>
      </c>
      <c r="DW49" s="352">
        <v>2.3591847347575963E-4</v>
      </c>
      <c r="DX49" s="352">
        <v>2.3321319745287002E-4</v>
      </c>
      <c r="DY49" s="352">
        <v>2.3053894281737836E-4</v>
      </c>
      <c r="DZ49" s="352">
        <v>2.2789535384718166E-4</v>
      </c>
      <c r="EA49" s="352">
        <v>2.2528207889924048E-4</v>
      </c>
      <c r="EB49" s="352">
        <v>2.2269877036280465E-4</v>
      </c>
      <c r="EC49" s="352">
        <v>2.2014508461317472E-4</v>
      </c>
      <c r="ED49" s="352">
        <v>2.1762068196599406E-4</v>
      </c>
      <c r="EE49" s="352">
        <v>2.1512522663206499E-4</v>
      </c>
      <c r="EF49" s="352">
        <v>2.1265838667268292E-4</v>
      </c>
      <c r="EG49" s="352">
        <v>2.1021983395548289E-4</v>
      </c>
      <c r="EH49" s="352">
        <v>2.0780924411079217E-4</v>
      </c>
      <c r="EI49" s="352">
        <v>2.0542629648848357E-4</v>
      </c>
      <c r="EJ49" s="352">
        <v>2.0307067411532334E-4</v>
      </c>
      <c r="EK49" s="352">
        <v>2.007420636528084E-4</v>
      </c>
      <c r="EL49" s="352">
        <v>1.9844015535548667E-4</v>
      </c>
    </row>
    <row r="50" spans="1:142" x14ac:dyDescent="0.2">
      <c r="A50" s="351">
        <v>30</v>
      </c>
      <c r="B50" s="352">
        <v>9.9645470620007251E-4</v>
      </c>
      <c r="C50" s="352">
        <v>9.8577253721219248E-4</v>
      </c>
      <c r="D50" s="352">
        <v>9.7520488294693076E-4</v>
      </c>
      <c r="E50" s="352">
        <v>9.6475051578640589E-4</v>
      </c>
      <c r="F50" s="352">
        <v>9.5440822127301587E-4</v>
      </c>
      <c r="G50" s="352">
        <v>9.4417679796834561E-4</v>
      </c>
      <c r="H50" s="352">
        <v>9.3405505731362448E-4</v>
      </c>
      <c r="I50" s="352">
        <v>9.240418234916269E-4</v>
      </c>
      <c r="J50" s="352">
        <v>9.1413593329010292E-4</v>
      </c>
      <c r="K50" s="352">
        <v>9.0433623596664254E-4</v>
      </c>
      <c r="L50" s="352">
        <v>8.9464159311498589E-4</v>
      </c>
      <c r="M50" s="352">
        <v>8.8505087853279715E-4</v>
      </c>
      <c r="N50" s="352">
        <v>8.7556297809082684E-4</v>
      </c>
      <c r="O50" s="352">
        <v>8.6617678960347686E-4</v>
      </c>
      <c r="P50" s="352">
        <v>8.5689122270078103E-4</v>
      </c>
      <c r="Q50" s="352">
        <v>8.4770519870173045E-4</v>
      </c>
      <c r="R50" s="352">
        <v>8.3861765048895572E-4</v>
      </c>
      <c r="S50" s="352">
        <v>8.2962752238478256E-4</v>
      </c>
      <c r="T50" s="352">
        <v>8.2073377002858563E-4</v>
      </c>
      <c r="U50" s="352">
        <v>8.1193536025545964E-4</v>
      </c>
      <c r="V50" s="352">
        <v>8.0323127097621982E-4</v>
      </c>
      <c r="W50" s="352">
        <v>7.9462049105864503E-4</v>
      </c>
      <c r="X50" s="352">
        <v>7.8610202021003699E-4</v>
      </c>
      <c r="Y50" s="352">
        <v>7.7767486886101082E-4</v>
      </c>
      <c r="Z50" s="352">
        <v>7.6933805805052971E-4</v>
      </c>
      <c r="AA50" s="352">
        <v>7.6109061931219947E-4</v>
      </c>
      <c r="AB50" s="352">
        <v>7.5293159456175506E-4</v>
      </c>
      <c r="AC50" s="352">
        <v>7.4486003598575449E-4</v>
      </c>
      <c r="AD50" s="352">
        <v>7.3687500593149001E-4</v>
      </c>
      <c r="AE50" s="352">
        <v>7.2897557679805504E-4</v>
      </c>
      <c r="AF50" s="352">
        <v>7.2116083092857918E-4</v>
      </c>
      <c r="AG50" s="352">
        <v>7.1342986050364264E-4</v>
      </c>
      <c r="AH50" s="352">
        <v>7.0578176743580842E-4</v>
      </c>
      <c r="AI50" s="352">
        <v>6.9821566326528663E-4</v>
      </c>
      <c r="AJ50" s="352">
        <v>6.9073066905674205E-4</v>
      </c>
      <c r="AK50" s="352">
        <v>6.8332591529717023E-4</v>
      </c>
      <c r="AL50" s="352">
        <v>6.7600054179490587E-4</v>
      </c>
      <c r="AM50" s="352">
        <v>6.687536975796889E-4</v>
      </c>
      <c r="AN50" s="352">
        <v>6.6158454080380246E-4</v>
      </c>
      <c r="AO50" s="352">
        <v>6.5449223864429162E-4</v>
      </c>
      <c r="AP50" s="352">
        <v>6.4747596720620922E-4</v>
      </c>
      <c r="AQ50" s="352">
        <v>6.4053491142689988E-4</v>
      </c>
      <c r="AR50" s="352">
        <v>6.3366826498132897E-4</v>
      </c>
      <c r="AS50" s="352">
        <v>6.2687523018840755E-4</v>
      </c>
      <c r="AT50" s="352">
        <v>6.2015501791832129E-4</v>
      </c>
      <c r="AU50" s="352">
        <v>6.1350684750087405E-4</v>
      </c>
      <c r="AV50" s="352">
        <v>6.069299466347828E-4</v>
      </c>
      <c r="AW50" s="352">
        <v>6.0042355129797536E-4</v>
      </c>
      <c r="AX50" s="352">
        <v>5.939869056588305E-4</v>
      </c>
      <c r="AY50" s="352">
        <v>5.8761926198836779E-4</v>
      </c>
      <c r="AZ50" s="352">
        <v>5.8131988057339877E-4</v>
      </c>
      <c r="BA50" s="352">
        <v>5.7508802963058983E-4</v>
      </c>
      <c r="BB50" s="352">
        <v>5.6892298522144753E-4</v>
      </c>
      <c r="BC50" s="352">
        <v>5.6282403116823061E-4</v>
      </c>
      <c r="BD50" s="352">
        <v>5.5679045897074741E-4</v>
      </c>
      <c r="BE50" s="352">
        <v>5.5082156772405196E-4</v>
      </c>
      <c r="BF50" s="352">
        <v>5.4491666403702242E-4</v>
      </c>
      <c r="BG50" s="352">
        <v>5.390750619518116E-4</v>
      </c>
      <c r="BH50" s="352">
        <v>5.3329608286415992E-4</v>
      </c>
      <c r="BI50" s="352">
        <v>5.2757905544456455E-4</v>
      </c>
      <c r="BJ50" s="352">
        <v>5.2192331556029251E-4</v>
      </c>
      <c r="BK50" s="352">
        <v>5.1632820619823062E-4</v>
      </c>
      <c r="BL50" s="352">
        <v>5.1079307738856024E-4</v>
      </c>
      <c r="BM50" s="352">
        <v>5.0531728612925378E-4</v>
      </c>
      <c r="BN50" s="352">
        <v>4.9990019631137813E-4</v>
      </c>
      <c r="BO50" s="352">
        <v>4.9454117864519882E-4</v>
      </c>
      <c r="BP50" s="352">
        <v>4.8923961058707801E-4</v>
      </c>
      <c r="BQ50" s="352">
        <v>4.8399487626715439E-4</v>
      </c>
      <c r="BR50" s="352">
        <v>4.7880636641779961E-4</v>
      </c>
      <c r="BS50" s="352">
        <v>4.736734783028411E-4</v>
      </c>
      <c r="BT50" s="352">
        <v>4.6859561564754351E-4</v>
      </c>
      <c r="BU50" s="352">
        <v>4.635721885693409E-4</v>
      </c>
      <c r="BV50" s="352">
        <v>4.5860261350931221E-4</v>
      </c>
      <c r="BW50" s="352">
        <v>4.5368631316438973E-4</v>
      </c>
      <c r="BX50" s="352">
        <v>4.4882271642029628E-4</v>
      </c>
      <c r="BY50" s="352">
        <v>4.4401125828519934E-4</v>
      </c>
      <c r="BZ50" s="352">
        <v>4.3925137982407799E-4</v>
      </c>
      <c r="CA50" s="352">
        <v>4.3454252809379255E-4</v>
      </c>
      <c r="CB50" s="352">
        <v>4.298841560788507E-4</v>
      </c>
      <c r="CC50" s="352">
        <v>4.2527572262786209E-4</v>
      </c>
      <c r="CD50" s="352">
        <v>4.2071669239067394E-4</v>
      </c>
      <c r="CE50" s="352">
        <v>4.1620653575618087E-4</v>
      </c>
      <c r="CF50" s="352">
        <v>4.1174472879080138E-4</v>
      </c>
      <c r="CG50" s="352">
        <v>4.0733075317761388E-4</v>
      </c>
      <c r="CH50" s="352">
        <v>4.0296409615614458E-4</v>
      </c>
      <c r="CI50" s="352">
        <v>3.9864425046280211E-4</v>
      </c>
      <c r="CJ50" s="352">
        <v>3.9437071427194959E-4</v>
      </c>
      <c r="CK50" s="352">
        <v>3.9014299113760879E-4</v>
      </c>
      <c r="CL50" s="352">
        <v>3.8596058993578937E-4</v>
      </c>
      <c r="CM50" s="352">
        <v>3.8182302480743621E-4</v>
      </c>
      <c r="CN50" s="352">
        <v>3.7772981510198823E-4</v>
      </c>
      <c r="CO50" s="352">
        <v>3.7368048532154276E-4</v>
      </c>
      <c r="CP50" s="352">
        <v>3.6967456506561784E-4</v>
      </c>
      <c r="CQ50" s="352">
        <v>3.6571158897650706E-4</v>
      </c>
      <c r="CR50" s="352">
        <v>3.6179109668522008E-4</v>
      </c>
      <c r="CS50" s="352">
        <v>3.5791263275800295E-4</v>
      </c>
      <c r="CT50" s="352">
        <v>3.5407574664343108E-4</v>
      </c>
      <c r="CU50" s="352">
        <v>3.5027999262007023E-4</v>
      </c>
      <c r="CV50" s="352">
        <v>3.4652492974469808E-4</v>
      </c>
      <c r="CW50" s="352">
        <v>3.4281012180108076E-4</v>
      </c>
      <c r="CX50" s="352">
        <v>3.391351372492988E-4</v>
      </c>
      <c r="CY50" s="352">
        <v>3.3549954917561645E-4</v>
      </c>
      <c r="CZ50" s="352">
        <v>3.3190293524288771E-4</v>
      </c>
      <c r="DA50" s="352">
        <v>3.2834487764149507E-4</v>
      </c>
      <c r="DB50" s="352">
        <v>3.2482496304081304E-4</v>
      </c>
      <c r="DC50" s="352">
        <v>3.2134278254119283E-4</v>
      </c>
      <c r="DD50" s="352">
        <v>3.1789793162646183E-4</v>
      </c>
      <c r="DE50" s="352">
        <v>3.1449001011693139E-4</v>
      </c>
      <c r="DF50" s="352">
        <v>3.1111862212290911E-4</v>
      </c>
      <c r="DG50" s="352">
        <v>3.0778337599870966E-4</v>
      </c>
      <c r="DH50" s="352">
        <v>3.0448388429715816E-4</v>
      </c>
      <c r="DI50" s="352">
        <v>3.0121976372458095E-4</v>
      </c>
      <c r="DJ50" s="352">
        <v>2.9799063509627997E-4</v>
      </c>
      <c r="DK50" s="352">
        <v>2.9479612329248332E-4</v>
      </c>
      <c r="DL50" s="352">
        <v>2.91635857214769E-4</v>
      </c>
      <c r="DM50" s="352">
        <v>2.8850946974295487E-4</v>
      </c>
      <c r="DN50" s="352">
        <v>2.8541659769245172E-4</v>
      </c>
      <c r="DO50" s="352">
        <v>2.8235688177207245E-4</v>
      </c>
      <c r="DP50" s="352">
        <v>2.7932996654229464E-4</v>
      </c>
      <c r="DQ50" s="352">
        <v>2.7633550037396964E-4</v>
      </c>
      <c r="DR50" s="352">
        <v>2.733731354074751E-4</v>
      </c>
      <c r="DS50" s="352">
        <v>2.7044252751230442E-4</v>
      </c>
      <c r="DT50" s="352">
        <v>2.6754333624709063E-4</v>
      </c>
      <c r="DU50" s="352">
        <v>2.6467522482005761E-4</v>
      </c>
      <c r="DV50" s="352">
        <v>2.6183786004989627E-4</v>
      </c>
      <c r="DW50" s="352">
        <v>2.5903091232705927E-4</v>
      </c>
      <c r="DX50" s="352">
        <v>2.5625405557547161E-4</v>
      </c>
      <c r="DY50" s="352">
        <v>2.5350696721465073E-4</v>
      </c>
      <c r="DZ50" s="352">
        <v>2.5078932812223355E-4</v>
      </c>
      <c r="EA50" s="352">
        <v>2.481008225969044E-4</v>
      </c>
      <c r="EB50" s="352">
        <v>2.4544113832172099E-4</v>
      </c>
      <c r="EC50" s="352">
        <v>2.4280996632783375E-4</v>
      </c>
      <c r="ED50" s="352">
        <v>2.4020700095859284E-4</v>
      </c>
      <c r="EE50" s="352">
        <v>2.3763193983404143E-4</v>
      </c>
      <c r="EF50" s="352">
        <v>2.3508448381578882E-4</v>
      </c>
      <c r="EG50" s="352">
        <v>2.325643369722602E-4</v>
      </c>
      <c r="EH50" s="352">
        <v>2.3007120654431912E-4</v>
      </c>
      <c r="EI50" s="352">
        <v>2.2760480291125832E-4</v>
      </c>
      <c r="EJ50" s="352">
        <v>2.2516483955715522E-4</v>
      </c>
      <c r="EK50" s="352">
        <v>2.2275103303758827E-4</v>
      </c>
      <c r="EL50" s="352">
        <v>2.2036310294670954E-4</v>
      </c>
    </row>
    <row r="51" spans="1:142" x14ac:dyDescent="0.2">
      <c r="A51" s="351">
        <v>31</v>
      </c>
      <c r="B51" s="352">
        <v>1.0150324005203967E-3</v>
      </c>
      <c r="C51" s="352">
        <v>1.0047254694884329E-3</v>
      </c>
      <c r="D51" s="352">
        <v>9.9452319799959998E-4</v>
      </c>
      <c r="E51" s="352">
        <v>9.8442452331077754E-4</v>
      </c>
      <c r="F51" s="352">
        <v>9.7442839347025622E-4</v>
      </c>
      <c r="G51" s="352">
        <v>9.6453376720814625E-4</v>
      </c>
      <c r="H51" s="352">
        <v>9.5473961382790194E-4</v>
      </c>
      <c r="I51" s="352">
        <v>9.4504491309897656E-4</v>
      </c>
      <c r="J51" s="352">
        <v>9.354486551505386E-4</v>
      </c>
      <c r="K51" s="352">
        <v>9.259498403662652E-4</v>
      </c>
      <c r="L51" s="352">
        <v>9.1654747928023494E-4</v>
      </c>
      <c r="M51" s="352">
        <v>9.0724059247384822E-4</v>
      </c>
      <c r="N51" s="352">
        <v>8.9802821047379393E-4</v>
      </c>
      <c r="O51" s="352">
        <v>8.8890937365108209E-4</v>
      </c>
      <c r="P51" s="352">
        <v>8.7988313212107041E-4</v>
      </c>
      <c r="Q51" s="352">
        <v>8.7094854564451012E-4</v>
      </c>
      <c r="R51" s="352">
        <v>8.6210468352962129E-4</v>
      </c>
      <c r="S51" s="352">
        <v>8.5335062453513585E-4</v>
      </c>
      <c r="T51" s="352">
        <v>8.4468545677432601E-4</v>
      </c>
      <c r="U51" s="352">
        <v>8.3610827762003288E-4</v>
      </c>
      <c r="V51" s="352">
        <v>8.2761819361063329E-4</v>
      </c>
      <c r="W51" s="352">
        <v>8.1921432035696195E-4</v>
      </c>
      <c r="X51" s="352">
        <v>8.1089578245020419E-4</v>
      </c>
      <c r="Y51" s="352">
        <v>8.0266171337069843E-4</v>
      </c>
      <c r="Z51" s="352">
        <v>7.9451125539766409E-4</v>
      </c>
      <c r="AA51" s="352">
        <v>7.8644355951987602E-4</v>
      </c>
      <c r="AB51" s="352">
        <v>7.7845778534720164E-4</v>
      </c>
      <c r="AC51" s="352">
        <v>7.7055310102308041E-4</v>
      </c>
      <c r="AD51" s="352">
        <v>7.6272868313786199E-4</v>
      </c>
      <c r="AE51" s="352">
        <v>7.5498371664302702E-4</v>
      </c>
      <c r="AF51" s="352">
        <v>7.4731739476630098E-4</v>
      </c>
      <c r="AG51" s="352">
        <v>7.3972891892760712E-4</v>
      </c>
      <c r="AH51" s="352">
        <v>7.3221749865587306E-4</v>
      </c>
      <c r="AI51" s="352">
        <v>7.2478235150670437E-4</v>
      </c>
      <c r="AJ51" s="352">
        <v>7.1742270298087252E-4</v>
      </c>
      <c r="AK51" s="352">
        <v>7.1013778644362919E-4</v>
      </c>
      <c r="AL51" s="352">
        <v>7.029268430448635E-4</v>
      </c>
      <c r="AM51" s="352">
        <v>6.9578912164004682E-4</v>
      </c>
      <c r="AN51" s="352">
        <v>6.8872387871198081E-4</v>
      </c>
      <c r="AO51" s="352">
        <v>6.817303782933622E-4</v>
      </c>
      <c r="AP51" s="352">
        <v>6.7480789189011106E-4</v>
      </c>
      <c r="AQ51" s="352">
        <v>6.679556984054792E-4</v>
      </c>
      <c r="AR51" s="352">
        <v>6.6117308406494894E-4</v>
      </c>
      <c r="AS51" s="352">
        <v>6.5445934234187493E-4</v>
      </c>
      <c r="AT51" s="352">
        <v>6.4781377388387919E-4</v>
      </c>
      <c r="AU51" s="352">
        <v>6.4123568644001625E-4</v>
      </c>
      <c r="AV51" s="352">
        <v>6.3472439478865579E-4</v>
      </c>
      <c r="AW51" s="352">
        <v>6.2827922066609817E-4</v>
      </c>
      <c r="AX51" s="352">
        <v>6.2189949269593546E-4</v>
      </c>
      <c r="AY51" s="352">
        <v>6.1558454631910884E-4</v>
      </c>
      <c r="AZ51" s="352">
        <v>6.0933372372467653E-4</v>
      </c>
      <c r="BA51" s="352">
        <v>6.0314637378130673E-4</v>
      </c>
      <c r="BB51" s="352">
        <v>5.970218519694365E-4</v>
      </c>
      <c r="BC51" s="352">
        <v>5.9095952031414285E-4</v>
      </c>
      <c r="BD51" s="352">
        <v>5.8495874731868307E-4</v>
      </c>
      <c r="BE51" s="352">
        <v>5.7901890789871405E-4</v>
      </c>
      <c r="BF51" s="352">
        <v>5.7313938331717885E-4</v>
      </c>
      <c r="BG51" s="352">
        <v>5.6731956111985484E-4</v>
      </c>
      <c r="BH51" s="352">
        <v>5.6155883507155572E-4</v>
      </c>
      <c r="BI51" s="352">
        <v>5.5585660509298133E-4</v>
      </c>
      <c r="BJ51" s="352">
        <v>5.5021227719820971E-4</v>
      </c>
      <c r="BK51" s="352">
        <v>5.4462526343282316E-4</v>
      </c>
      <c r="BL51" s="352">
        <v>5.390949818126615E-4</v>
      </c>
      <c r="BM51" s="352">
        <v>5.3362085626319973E-4</v>
      </c>
      <c r="BN51" s="352">
        <v>5.2820231655953929E-4</v>
      </c>
      <c r="BO51" s="352">
        <v>5.22838798267009E-4</v>
      </c>
      <c r="BP51" s="352">
        <v>5.1752974268237022E-4</v>
      </c>
      <c r="BQ51" s="352">
        <v>5.1227459677561727E-4</v>
      </c>
      <c r="BR51" s="352">
        <v>5.0707281313237026E-4</v>
      </c>
      <c r="BS51" s="352">
        <v>5.019238498968528E-4</v>
      </c>
      <c r="BT51" s="352">
        <v>4.9682717071544778E-4</v>
      </c>
      <c r="BU51" s="352">
        <v>4.9178224468082678E-4</v>
      </c>
      <c r="BV51" s="352">
        <v>4.8678854627664755E-4</v>
      </c>
      <c r="BW51" s="352">
        <v>4.8184555532281156E-4</v>
      </c>
      <c r="BX51" s="352">
        <v>4.7695275692127907E-4</v>
      </c>
      <c r="BY51" s="352">
        <v>4.7210964140243297E-4</v>
      </c>
      <c r="BZ51" s="352">
        <v>4.6731570427198805E-4</v>
      </c>
      <c r="CA51" s="352">
        <v>4.6257044615843912E-4</v>
      </c>
      <c r="CB51" s="352">
        <v>4.5787337276104336E-4</v>
      </c>
      <c r="CC51" s="352">
        <v>4.5322399479832954E-4</v>
      </c>
      <c r="CD51" s="352">
        <v>4.486218279571312E-4</v>
      </c>
      <c r="CE51" s="352">
        <v>4.4406639284213741E-4</v>
      </c>
      <c r="CF51" s="352">
        <v>4.39557214925955E-4</v>
      </c>
      <c r="CG51" s="352">
        <v>4.3509382449967833E-4</v>
      </c>
      <c r="CH51" s="352">
        <v>4.3067575662396145E-4</v>
      </c>
      <c r="CI51" s="352">
        <v>4.2630255108058604E-4</v>
      </c>
      <c r="CJ51" s="352">
        <v>4.2197375232452214E-4</v>
      </c>
      <c r="CK51" s="352">
        <v>4.1768890943647496E-4</v>
      </c>
      <c r="CL51" s="352">
        <v>4.1344757607591408E-4</v>
      </c>
      <c r="CM51" s="352">
        <v>4.0924931043457918E-4</v>
      </c>
      <c r="CN51" s="352">
        <v>4.0509367519045799E-4</v>
      </c>
      <c r="CO51" s="352">
        <v>4.0098023746223217E-4</v>
      </c>
      <c r="CP51" s="352">
        <v>3.9690856876418447E-4</v>
      </c>
      <c r="CQ51" s="352">
        <v>3.9287824496156496E-4</v>
      </c>
      <c r="CR51" s="352">
        <v>3.8888884622641001E-4</v>
      </c>
      <c r="CS51" s="352">
        <v>3.8493995699381009E-4</v>
      </c>
      <c r="CT51" s="352">
        <v>3.8103116591862112E-4</v>
      </c>
      <c r="CU51" s="352">
        <v>3.7716206583261595E-4</v>
      </c>
      <c r="CV51" s="352">
        <v>3.7333225370207094E-4</v>
      </c>
      <c r="CW51" s="352">
        <v>3.6954133058578263E-4</v>
      </c>
      <c r="CX51" s="352">
        <v>3.6578890159351147E-4</v>
      </c>
      <c r="CY51" s="352">
        <v>3.6207457584484706E-4</v>
      </c>
      <c r="CZ51" s="352">
        <v>3.5839796642849083E-4</v>
      </c>
      <c r="DA51" s="352">
        <v>3.5475869036195331E-4</v>
      </c>
      <c r="DB51" s="352">
        <v>3.5115636855165901E-4</v>
      </c>
      <c r="DC51" s="352">
        <v>3.4759062575345795E-4</v>
      </c>
      <c r="DD51" s="352">
        <v>3.4406109053353705E-4</v>
      </c>
      <c r="DE51" s="352">
        <v>3.4056739522972921E-4</v>
      </c>
      <c r="DF51" s="352">
        <v>3.3710917591321448E-4</v>
      </c>
      <c r="DG51" s="352">
        <v>3.3368607235061116E-4</v>
      </c>
      <c r="DH51" s="352">
        <v>3.3029772796645064E-4</v>
      </c>
      <c r="DI51" s="352">
        <v>3.269437898060346E-4</v>
      </c>
      <c r="DJ51" s="352">
        <v>3.2362390849866783E-4</v>
      </c>
      <c r="DK51" s="352">
        <v>3.2033773822126615E-4</v>
      </c>
      <c r="DL51" s="352">
        <v>3.1708493666233193E-4</v>
      </c>
      <c r="DM51" s="352">
        <v>3.138651649862975E-4</v>
      </c>
      <c r="DN51" s="352">
        <v>3.1067808779822859E-4</v>
      </c>
      <c r="DO51" s="352">
        <v>3.0752337310888811E-4</v>
      </c>
      <c r="DP51" s="352">
        <v>3.0440069230015256E-4</v>
      </c>
      <c r="DQ51" s="352">
        <v>3.0130972009078196E-4</v>
      </c>
      <c r="DR51" s="352">
        <v>2.9825013450253526E-4</v>
      </c>
      <c r="DS51" s="352">
        <v>2.9522161682663146E-4</v>
      </c>
      <c r="DT51" s="352">
        <v>2.9222385159054974E-4</v>
      </c>
      <c r="DU51" s="352">
        <v>2.8925652652516857E-4</v>
      </c>
      <c r="DV51" s="352">
        <v>2.863193325322365E-4</v>
      </c>
      <c r="DW51" s="352">
        <v>2.8341196365217489E-4</v>
      </c>
      <c r="DX51" s="352">
        <v>2.8053411703220644E-4</v>
      </c>
      <c r="DY51" s="352">
        <v>2.7768549289480842E-4</v>
      </c>
      <c r="DZ51" s="352">
        <v>2.7486579450648518E-4</v>
      </c>
      <c r="EA51" s="352">
        <v>2.7207472814685815E-4</v>
      </c>
      <c r="EB51" s="352">
        <v>2.6931200307807036E-4</v>
      </c>
      <c r="EC51" s="352">
        <v>2.6657733151450031E-4</v>
      </c>
      <c r="ED51" s="352">
        <v>2.6387042859278483E-4</v>
      </c>
      <c r="EE51" s="352">
        <v>2.6119101234214507E-4</v>
      </c>
      <c r="EF51" s="352">
        <v>2.5853880365501477E-4</v>
      </c>
      <c r="EG51" s="352">
        <v>2.5591352625796605E-4</v>
      </c>
      <c r="EH51" s="352">
        <v>2.5331490668293097E-4</v>
      </c>
      <c r="EI51" s="352">
        <v>2.5074267423871497E-4</v>
      </c>
      <c r="EJ51" s="352">
        <v>2.4819656098279993E-4</v>
      </c>
      <c r="EK51" s="352">
        <v>2.4567630169343294E-4</v>
      </c>
      <c r="EL51" s="352">
        <v>2.4318163384199923E-4</v>
      </c>
    </row>
    <row r="52" spans="1:142" x14ac:dyDescent="0.2">
      <c r="A52" s="351">
        <v>32</v>
      </c>
      <c r="B52" s="352">
        <v>1.0639195166419506E-3</v>
      </c>
      <c r="C52" s="352">
        <v>1.0533891322982672E-3</v>
      </c>
      <c r="D52" s="352">
        <v>1.042962974818266E-3</v>
      </c>
      <c r="E52" s="352">
        <v>1.0326400125929571E-3</v>
      </c>
      <c r="F52" s="352">
        <v>1.0224192242239351E-3</v>
      </c>
      <c r="G52" s="352">
        <v>1.0122995984223268E-3</v>
      </c>
      <c r="H52" s="352">
        <v>1.0022801339087089E-3</v>
      </c>
      <c r="I52" s="352">
        <v>9.9235983931404833E-4</v>
      </c>
      <c r="J52" s="352">
        <v>9.8253773308162201E-4</v>
      </c>
      <c r="K52" s="352">
        <v>9.7281284336987609E-4</v>
      </c>
      <c r="L52" s="352">
        <v>9.6318420795627878E-4</v>
      </c>
      <c r="M52" s="352">
        <v>9.5365087414212382E-4</v>
      </c>
      <c r="N52" s="352">
        <v>9.4421189865824269E-4</v>
      </c>
      <c r="O52" s="352">
        <v>9.348663475717006E-4</v>
      </c>
      <c r="P52" s="352">
        <v>9.2561329619336502E-4</v>
      </c>
      <c r="Q52" s="352">
        <v>9.1645182898642409E-4</v>
      </c>
      <c r="R52" s="352">
        <v>9.0738103947580855E-4</v>
      </c>
      <c r="S52" s="352">
        <v>8.9840003015848133E-4</v>
      </c>
      <c r="T52" s="352">
        <v>8.8950791241464535E-4</v>
      </c>
      <c r="U52" s="352">
        <v>8.8070380641982831E-4</v>
      </c>
      <c r="V52" s="352">
        <v>8.719868410578109E-4</v>
      </c>
      <c r="W52" s="352">
        <v>8.6335615383444336E-4</v>
      </c>
      <c r="X52" s="352">
        <v>8.5481089079231687E-4</v>
      </c>
      <c r="Y52" s="352">
        <v>8.4635020642624692E-4</v>
      </c>
      <c r="Z52" s="352">
        <v>8.3797326359964005E-4</v>
      </c>
      <c r="AA52" s="352">
        <v>8.2967923346164297E-4</v>
      </c>
      <c r="AB52" s="352">
        <v>8.214672953651414E-4</v>
      </c>
      <c r="AC52" s="352">
        <v>8.1333663678557046E-4</v>
      </c>
      <c r="AD52" s="352">
        <v>8.0528645324050253E-4</v>
      </c>
      <c r="AE52" s="352">
        <v>7.9731594821005696E-4</v>
      </c>
      <c r="AF52" s="352">
        <v>7.8942433305809743E-4</v>
      </c>
      <c r="AG52" s="352">
        <v>7.8161082695418391E-4</v>
      </c>
      <c r="AH52" s="352">
        <v>7.7387465679632265E-4</v>
      </c>
      <c r="AI52" s="352">
        <v>7.6621505713448008E-4</v>
      </c>
      <c r="AJ52" s="352">
        <v>7.5863127009482699E-4</v>
      </c>
      <c r="AK52" s="352">
        <v>7.5112254530477248E-4</v>
      </c>
      <c r="AL52" s="352">
        <v>7.4368813981870051E-4</v>
      </c>
      <c r="AM52" s="352">
        <v>7.3632731804446723E-4</v>
      </c>
      <c r="AN52" s="352">
        <v>7.2903935167062698E-4</v>
      </c>
      <c r="AO52" s="352">
        <v>7.2182351959435335E-4</v>
      </c>
      <c r="AP52" s="352">
        <v>7.146791078500985E-4</v>
      </c>
      <c r="AQ52" s="352">
        <v>7.0760540953895812E-4</v>
      </c>
      <c r="AR52" s="352">
        <v>7.0060172475871216E-4</v>
      </c>
      <c r="AS52" s="352">
        <v>6.9366736053458116E-4</v>
      </c>
      <c r="AT52" s="352">
        <v>6.8680163075066829E-4</v>
      </c>
      <c r="AU52" s="352">
        <v>6.8000385608205408E-4</v>
      </c>
      <c r="AV52" s="352">
        <v>6.7327336392760111E-4</v>
      </c>
      <c r="AW52" s="352">
        <v>6.6660948834338654E-4</v>
      </c>
      <c r="AX52" s="352">
        <v>6.6001156997681884E-4</v>
      </c>
      <c r="AY52" s="352">
        <v>6.5347895600140454E-4</v>
      </c>
      <c r="AZ52" s="352">
        <v>6.4701100005214163E-4</v>
      </c>
      <c r="BA52" s="352">
        <v>6.4060706216157338E-4</v>
      </c>
      <c r="BB52" s="352">
        <v>6.3426650869646795E-4</v>
      </c>
      <c r="BC52" s="352">
        <v>6.2798871229512024E-4</v>
      </c>
      <c r="BD52" s="352">
        <v>6.2177305180528039E-4</v>
      </c>
      <c r="BE52" s="352">
        <v>6.1561891222269361E-4</v>
      </c>
      <c r="BF52" s="352">
        <v>6.0952568463024841E-4</v>
      </c>
      <c r="BG52" s="352">
        <v>6.0349276613772885E-4</v>
      </c>
      <c r="BH52" s="352">
        <v>5.975195598221612E-4</v>
      </c>
      <c r="BI52" s="352">
        <v>5.9160547466875204E-4</v>
      </c>
      <c r="BJ52" s="352">
        <v>5.8574992551241095E-4</v>
      </c>
      <c r="BK52" s="352">
        <v>5.7995233297985095E-4</v>
      </c>
      <c r="BL52" s="352">
        <v>5.7421212343226414E-4</v>
      </c>
      <c r="BM52" s="352">
        <v>5.6852872890856187E-4</v>
      </c>
      <c r="BN52" s="352">
        <v>5.6290158706917939E-4</v>
      </c>
      <c r="BO52" s="352">
        <v>5.5733014114043515E-4</v>
      </c>
      <c r="BP52" s="352">
        <v>5.5181383985944106E-4</v>
      </c>
      <c r="BQ52" s="352">
        <v>5.4635213741955832E-4</v>
      </c>
      <c r="BR52" s="352">
        <v>5.4094449341639283E-4</v>
      </c>
      <c r="BS52" s="352">
        <v>5.3559037279432575E-4</v>
      </c>
      <c r="BT52" s="352">
        <v>5.30289245793572E-4</v>
      </c>
      <c r="BU52" s="352">
        <v>5.2504058789776405E-4</v>
      </c>
      <c r="BV52" s="352">
        <v>5.1984387978205393E-4</v>
      </c>
      <c r="BW52" s="352">
        <v>5.1469860726172903E-4</v>
      </c>
      <c r="BX52" s="352">
        <v>5.0960426124133616E-4</v>
      </c>
      <c r="BY52" s="352">
        <v>5.0456033766430985E-4</v>
      </c>
      <c r="BZ52" s="352">
        <v>4.9956633746309849E-4</v>
      </c>
      <c r="CA52" s="352">
        <v>4.9462176650978478E-4</v>
      </c>
      <c r="CB52" s="352">
        <v>4.897261355671942E-4</v>
      </c>
      <c r="CC52" s="352">
        <v>4.8487896024048787E-4</v>
      </c>
      <c r="CD52" s="352">
        <v>4.8007976092923494E-4</v>
      </c>
      <c r="CE52" s="352">
        <v>4.753280627799579E-4</v>
      </c>
      <c r="CF52" s="352">
        <v>4.7062339563914946E-4</v>
      </c>
      <c r="CG52" s="352">
        <v>4.6596529400675296E-4</v>
      </c>
      <c r="CH52" s="352">
        <v>4.6135329699010396E-4</v>
      </c>
      <c r="CI52" s="352">
        <v>4.5678694825832759E-4</v>
      </c>
      <c r="CJ52" s="352">
        <v>4.5226579599718709E-4</v>
      </c>
      <c r="CK52" s="352">
        <v>4.4778939286437957E-4</v>
      </c>
      <c r="CL52" s="352">
        <v>4.4335729594527362E-4</v>
      </c>
      <c r="CM52" s="352">
        <v>4.38969066709086E-4</v>
      </c>
      <c r="CN52" s="352">
        <v>4.3462427096549119E-4</v>
      </c>
      <c r="CO52" s="352">
        <v>4.3032247882166024E-4</v>
      </c>
      <c r="CP52" s="352">
        <v>4.2606326463972649E-4</v>
      </c>
      <c r="CQ52" s="352">
        <v>4.2184620699467002E-4</v>
      </c>
      <c r="CR52" s="352">
        <v>4.1767088863262064E-4</v>
      </c>
      <c r="CS52" s="352">
        <v>4.1353689642957293E-4</v>
      </c>
      <c r="CT52" s="352">
        <v>4.0944382135050947E-4</v>
      </c>
      <c r="CU52" s="352">
        <v>4.0539125840893006E-4</v>
      </c>
      <c r="CV52" s="352">
        <v>4.0137880662677983E-4</v>
      </c>
      <c r="CW52" s="352">
        <v>3.9740606899477484E-4</v>
      </c>
      <c r="CX52" s="352">
        <v>3.9347265243312095E-4</v>
      </c>
      <c r="CY52" s="352">
        <v>3.8957816775261975E-4</v>
      </c>
      <c r="CZ52" s="352">
        <v>3.8572222961616144E-4</v>
      </c>
      <c r="DA52" s="352">
        <v>3.8190445650059722E-4</v>
      </c>
      <c r="DB52" s="352">
        <v>3.7812447065899038E-4</v>
      </c>
      <c r="DC52" s="352">
        <v>3.7438189808323974E-4</v>
      </c>
      <c r="DD52" s="352">
        <v>3.7067636846707419E-4</v>
      </c>
      <c r="DE52" s="352">
        <v>3.670075151694128E-4</v>
      </c>
      <c r="DF52" s="352">
        <v>3.6337497517808766E-4</v>
      </c>
      <c r="DG52" s="352">
        <v>3.5977838907392607E-4</v>
      </c>
      <c r="DH52" s="352">
        <v>3.5621740099518804E-4</v>
      </c>
      <c r="DI52" s="352">
        <v>3.5269165860235557E-4</v>
      </c>
      <c r="DJ52" s="352">
        <v>3.4920081304327087E-4</v>
      </c>
      <c r="DK52" s="352">
        <v>3.4574451891861949E-4</v>
      </c>
      <c r="DL52" s="352">
        <v>3.4232243424775494E-4</v>
      </c>
      <c r="DM52" s="352">
        <v>3.3893422043486144E-4</v>
      </c>
      <c r="DN52" s="352">
        <v>3.3557954223545203E-4</v>
      </c>
      <c r="DO52" s="352">
        <v>3.3225806772319802E-4</v>
      </c>
      <c r="DP52" s="352">
        <v>3.2896946825708683E-4</v>
      </c>
      <c r="DQ52" s="352">
        <v>3.2571341844890448E-4</v>
      </c>
      <c r="DR52" s="352">
        <v>3.2248959613104082E-4</v>
      </c>
      <c r="DS52" s="352">
        <v>3.192976823246123E-4</v>
      </c>
      <c r="DT52" s="352">
        <v>3.1613736120790118E-4</v>
      </c>
      <c r="DU52" s="352">
        <v>3.1300832008510668E-4</v>
      </c>
      <c r="DV52" s="352">
        <v>3.0991024935540567E-4</v>
      </c>
      <c r="DW52" s="352">
        <v>3.0684284248231925E-4</v>
      </c>
      <c r="DX52" s="352">
        <v>3.0380579596338248E-4</v>
      </c>
      <c r="DY52" s="352">
        <v>3.00798809300115E-4</v>
      </c>
      <c r="DZ52" s="352">
        <v>2.9782158496828831E-4</v>
      </c>
      <c r="EA52" s="352">
        <v>2.94873828388487E-4</v>
      </c>
      <c r="EB52" s="352">
        <v>2.9195524789696255E-4</v>
      </c>
      <c r="EC52" s="352">
        <v>2.8906555471677417E-4</v>
      </c>
      <c r="ED52" s="352">
        <v>2.8620446292921615E-4</v>
      </c>
      <c r="EE52" s="352">
        <v>2.8337168944552826E-4</v>
      </c>
      <c r="EF52" s="352">
        <v>2.8056695397888498E-4</v>
      </c>
      <c r="EG52" s="352">
        <v>2.777899790166636E-4</v>
      </c>
      <c r="EH52" s="352">
        <v>2.7504048979298487E-4</v>
      </c>
      <c r="EI52" s="352">
        <v>2.7231821426152748E-4</v>
      </c>
      <c r="EJ52" s="352">
        <v>2.6962288306861E-4</v>
      </c>
      <c r="EK52" s="352">
        <v>2.6695422952654021E-4</v>
      </c>
      <c r="EL52" s="352">
        <v>2.6431198958722747E-4</v>
      </c>
    </row>
    <row r="53" spans="1:142" x14ac:dyDescent="0.2">
      <c r="A53" s="351">
        <v>33</v>
      </c>
      <c r="B53" s="352">
        <v>1.1452196764515611E-3</v>
      </c>
      <c r="C53" s="352">
        <v>1.133795268222807E-3</v>
      </c>
      <c r="D53" s="352">
        <v>1.1224848268652663E-3</v>
      </c>
      <c r="E53" s="352">
        <v>1.1112872154756151E-3</v>
      </c>
      <c r="F53" s="352">
        <v>1.1002013084919643E-3</v>
      </c>
      <c r="G53" s="352">
        <v>1.0892259915807434E-3</v>
      </c>
      <c r="H53" s="352">
        <v>1.0783601615246754E-3</v>
      </c>
      <c r="I53" s="352">
        <v>1.0676027261118861E-3</v>
      </c>
      <c r="J53" s="352">
        <v>1.0569526040261181E-3</v>
      </c>
      <c r="K53" s="352">
        <v>1.0464087247380382E-3</v>
      </c>
      <c r="L53" s="352">
        <v>1.0359700283976347E-3</v>
      </c>
      <c r="M53" s="352">
        <v>1.0256354657276672E-3</v>
      </c>
      <c r="N53" s="352">
        <v>1.0154039979182188E-3</v>
      </c>
      <c r="O53" s="352">
        <v>1.0052745965222611E-3</v>
      </c>
      <c r="P53" s="352">
        <v>9.9524624335228101E-4</v>
      </c>
      <c r="Q53" s="352">
        <v>9.8531793037793494E-4</v>
      </c>
      <c r="R53" s="352">
        <v>9.754886596247262E-4</v>
      </c>
      <c r="S53" s="352">
        <v>9.6575744307367663E-4</v>
      </c>
      <c r="T53" s="352">
        <v>9.5612330256203469E-4</v>
      </c>
      <c r="U53" s="352">
        <v>9.465852696849378E-4</v>
      </c>
      <c r="V53" s="352">
        <v>9.3714238569807381E-4</v>
      </c>
      <c r="W53" s="352">
        <v>9.2779370142130992E-4</v>
      </c>
      <c r="X53" s="352">
        <v>9.1853827714328314E-4</v>
      </c>
      <c r="Y53" s="352">
        <v>9.0937518252694508E-4</v>
      </c>
      <c r="Z53" s="352">
        <v>9.0030349651603421E-4</v>
      </c>
      <c r="AA53" s="352">
        <v>8.9132230724251144E-4</v>
      </c>
      <c r="AB53" s="352">
        <v>8.8243071193488921E-4</v>
      </c>
      <c r="AC53" s="352">
        <v>8.7362781682748865E-4</v>
      </c>
      <c r="AD53" s="352">
        <v>8.6491273707060108E-4</v>
      </c>
      <c r="AE53" s="352">
        <v>8.5628459664154684E-4</v>
      </c>
      <c r="AF53" s="352">
        <v>8.4774252825660769E-4</v>
      </c>
      <c r="AG53" s="352">
        <v>8.392856732838673E-4</v>
      </c>
      <c r="AH53" s="352">
        <v>8.3091318165689067E-4</v>
      </c>
      <c r="AI53" s="352">
        <v>8.2262421178928044E-4</v>
      </c>
      <c r="AJ53" s="352">
        <v>8.1441793049008267E-4</v>
      </c>
      <c r="AK53" s="352">
        <v>8.0629351288003816E-4</v>
      </c>
      <c r="AL53" s="352">
        <v>7.9825014230865653E-4</v>
      </c>
      <c r="AM53" s="352">
        <v>7.9028701027214466E-4</v>
      </c>
      <c r="AN53" s="352">
        <v>7.8240331633212671E-4</v>
      </c>
      <c r="AO53" s="352">
        <v>7.7459826803518762E-4</v>
      </c>
      <c r="AP53" s="352">
        <v>7.668710808332184E-4</v>
      </c>
      <c r="AQ53" s="352">
        <v>7.5922097800455376E-4</v>
      </c>
      <c r="AR53" s="352">
        <v>7.516471905759008E-4</v>
      </c>
      <c r="AS53" s="352">
        <v>7.4414895724503251E-4</v>
      </c>
      <c r="AT53" s="352">
        <v>7.367255243042796E-4</v>
      </c>
      <c r="AU53" s="352">
        <v>7.2937614556475795E-4</v>
      </c>
      <c r="AV53" s="352">
        <v>7.2210008228136622E-4</v>
      </c>
      <c r="AW53" s="352">
        <v>7.1489660307852854E-4</v>
      </c>
      <c r="AX53" s="352">
        <v>7.0776498387668091E-4</v>
      </c>
      <c r="AY53" s="352">
        <v>7.0070450781947713E-4</v>
      </c>
      <c r="AZ53" s="352">
        <v>6.9371446520174855E-4</v>
      </c>
      <c r="BA53" s="352">
        <v>6.8679415339815432E-4</v>
      </c>
      <c r="BB53" s="352">
        <v>6.7994287679255761E-4</v>
      </c>
      <c r="BC53" s="352">
        <v>6.7315994670810438E-4</v>
      </c>
      <c r="BD53" s="352">
        <v>6.6644468133799826E-4</v>
      </c>
      <c r="BE53" s="352">
        <v>6.597964056769671E-4</v>
      </c>
      <c r="BF53" s="352">
        <v>6.5321445145341279E-4</v>
      </c>
      <c r="BG53" s="352">
        <v>6.4669815706223737E-4</v>
      </c>
      <c r="BH53" s="352">
        <v>6.4024686749834033E-4</v>
      </c>
      <c r="BI53" s="352">
        <v>6.338599342907786E-4</v>
      </c>
      <c r="BJ53" s="352">
        <v>6.2753671543758324E-4</v>
      </c>
      <c r="BK53" s="352">
        <v>6.2127657534122749E-4</v>
      </c>
      <c r="BL53" s="352">
        <v>6.150788847447367E-4</v>
      </c>
      <c r="BM53" s="352">
        <v>6.0894302066843737E-4</v>
      </c>
      <c r="BN53" s="352">
        <v>6.0286836634733637E-4</v>
      </c>
      <c r="BO53" s="352">
        <v>5.9685431116912439E-4</v>
      </c>
      <c r="BP53" s="352">
        <v>5.9090025061279939E-4</v>
      </c>
      <c r="BQ53" s="352">
        <v>5.850055861879004E-4</v>
      </c>
      <c r="BR53" s="352">
        <v>5.7916972537434884E-4</v>
      </c>
      <c r="BS53" s="352">
        <v>5.7339208156288973E-4</v>
      </c>
      <c r="BT53" s="352">
        <v>5.6767207399612647E-4</v>
      </c>
      <c r="BU53" s="352">
        <v>5.6200912771014447E-4</v>
      </c>
      <c r="BV53" s="352">
        <v>5.56402673476717E-4</v>
      </c>
      <c r="BW53" s="352">
        <v>5.5085214774608729E-4</v>
      </c>
      <c r="BX53" s="352">
        <v>5.4535699259032177E-4</v>
      </c>
      <c r="BY53" s="352">
        <v>5.3991665564722812E-4</v>
      </c>
      <c r="BZ53" s="352">
        <v>5.3453059006483312E-4</v>
      </c>
      <c r="CA53" s="352">
        <v>5.2919825444641406E-4</v>
      </c>
      <c r="CB53" s="352">
        <v>5.2391911279607822E-4</v>
      </c>
      <c r="CC53" s="352">
        <v>5.186926344648863E-4</v>
      </c>
      <c r="CD53" s="352">
        <v>5.135182940975121E-4</v>
      </c>
      <c r="CE53" s="352">
        <v>5.0839557157943539E-4</v>
      </c>
      <c r="CF53" s="352">
        <v>5.0332395198466001E-4</v>
      </c>
      <c r="CG53" s="352">
        <v>4.9830292552395592E-4</v>
      </c>
      <c r="CH53" s="352">
        <v>4.9333198749361505E-4</v>
      </c>
      <c r="CI53" s="352">
        <v>4.8841063822471981E-4</v>
      </c>
      <c r="CJ53" s="352">
        <v>4.8353838303291755E-4</v>
      </c>
      <c r="CK53" s="352">
        <v>4.7871473216869572E-4</v>
      </c>
      <c r="CL53" s="352">
        <v>4.7393920076815323E-4</v>
      </c>
      <c r="CM53" s="352">
        <v>4.6921130880426279E-4</v>
      </c>
      <c r="CN53" s="352">
        <v>4.6453058103861972E-4</v>
      </c>
      <c r="CO53" s="352">
        <v>4.5989654697367182E-4</v>
      </c>
      <c r="CP53" s="352">
        <v>4.5530874080542565E-4</v>
      </c>
      <c r="CQ53" s="352">
        <v>4.5076670137662536E-4</v>
      </c>
      <c r="CR53" s="352">
        <v>4.4626997213039767E-4</v>
      </c>
      <c r="CS53" s="352">
        <v>4.418181010643597E-4</v>
      </c>
      <c r="CT53" s="352">
        <v>4.374106406851847E-4</v>
      </c>
      <c r="CU53" s="352">
        <v>4.3304714796362078E-4</v>
      </c>
      <c r="CV53" s="352">
        <v>4.2872718428995868E-4</v>
      </c>
      <c r="CW53" s="352">
        <v>4.2445031542994333E-4</v>
      </c>
      <c r="CX53" s="352">
        <v>4.2021611148112566E-4</v>
      </c>
      <c r="CY53" s="352">
        <v>4.1602414682964965E-4</v>
      </c>
      <c r="CZ53" s="352">
        <v>4.1187400010747036E-4</v>
      </c>
      <c r="DA53" s="352">
        <v>4.0776525414999866E-4</v>
      </c>
      <c r="DB53" s="352">
        <v>4.0369749595416923E-4</v>
      </c>
      <c r="DC53" s="352">
        <v>3.9967031663692569E-4</v>
      </c>
      <c r="DD53" s="352">
        <v>3.9568331139412107E-4</v>
      </c>
      <c r="DE53" s="352">
        <v>3.9173607945982707E-4</v>
      </c>
      <c r="DF53" s="352">
        <v>3.8782822406605049E-4</v>
      </c>
      <c r="DG53" s="352">
        <v>3.8395935240284992E-4</v>
      </c>
      <c r="DH53" s="352">
        <v>3.8012907557885279E-4</v>
      </c>
      <c r="DI53" s="352">
        <v>3.7633700858216316E-4</v>
      </c>
      <c r="DJ53" s="352">
        <v>3.7258277024166227E-4</v>
      </c>
      <c r="DK53" s="352">
        <v>3.6886598318869318E-4</v>
      </c>
      <c r="DL53" s="352">
        <v>3.6518627381912892E-4</v>
      </c>
      <c r="DM53" s="352">
        <v>3.615432722558184E-4</v>
      </c>
      <c r="DN53" s="352">
        <v>3.5793661231140682E-4</v>
      </c>
      <c r="DO53" s="352">
        <v>3.5436593145152766E-4</v>
      </c>
      <c r="DP53" s="352">
        <v>3.5083087075836114E-4</v>
      </c>
      <c r="DQ53" s="352">
        <v>3.4733107489455685E-4</v>
      </c>
      <c r="DR53" s="352">
        <v>3.4386619206751518E-4</v>
      </c>
      <c r="DS53" s="352">
        <v>3.4043587399402693E-4</v>
      </c>
      <c r="DT53" s="352">
        <v>3.3703977586526344E-4</v>
      </c>
      <c r="DU53" s="352">
        <v>3.3367755631211801E-4</v>
      </c>
      <c r="DV53" s="352">
        <v>3.3034887737089149E-4</v>
      </c>
      <c r="DW53" s="352">
        <v>3.2705340444932137E-4</v>
      </c>
      <c r="DX53" s="352">
        <v>3.237908062929486E-4</v>
      </c>
      <c r="DY53" s="352">
        <v>3.2056075495182123E-4</v>
      </c>
      <c r="DZ53" s="352">
        <v>3.1736292574752889E-4</v>
      </c>
      <c r="EA53" s="352">
        <v>3.1419699724056729E-4</v>
      </c>
      <c r="EB53" s="352">
        <v>3.1106265119802738E-4</v>
      </c>
      <c r="EC53" s="352">
        <v>3.0795957256160746E-4</v>
      </c>
      <c r="ED53" s="352">
        <v>3.0488744941594385E-4</v>
      </c>
      <c r="EE53" s="352">
        <v>3.0184597295725808E-4</v>
      </c>
      <c r="EF53" s="352">
        <v>2.9883483746231628E-4</v>
      </c>
      <c r="EG53" s="352">
        <v>2.9585374025769878E-4</v>
      </c>
      <c r="EH53" s="352">
        <v>2.9290238168937574E-4</v>
      </c>
      <c r="EI53" s="352">
        <v>2.8998046509258631E-4</v>
      </c>
      <c r="EJ53" s="352">
        <v>2.8708769676201912E-4</v>
      </c>
      <c r="EK53" s="352">
        <v>2.8422378592228895E-4</v>
      </c>
      <c r="EL53" s="352">
        <v>2.8138844469870899E-4</v>
      </c>
    </row>
    <row r="54" spans="1:142" x14ac:dyDescent="0.2">
      <c r="A54" s="351">
        <v>34</v>
      </c>
      <c r="B54" s="352">
        <v>1.2558571648480354E-3</v>
      </c>
      <c r="C54" s="352">
        <v>1.2428833593783205E-3</v>
      </c>
      <c r="D54" s="352">
        <v>1.230043581593507E-3</v>
      </c>
      <c r="E54" s="352">
        <v>1.2173364469021215E-3</v>
      </c>
      <c r="F54" s="352">
        <v>1.2047605850164208E-3</v>
      </c>
      <c r="G54" s="352">
        <v>1.192314639804595E-3</v>
      </c>
      <c r="H54" s="352">
        <v>1.1799972691445408E-3</v>
      </c>
      <c r="I54" s="352">
        <v>1.1678071447791451E-3</v>
      </c>
      <c r="J54" s="352">
        <v>1.1557429521730207E-3</v>
      </c>
      <c r="K54" s="352">
        <v>1.1438033903707868E-3</v>
      </c>
      <c r="L54" s="352">
        <v>1.1319871718567438E-3</v>
      </c>
      <c r="M54" s="352">
        <v>1.1202930224160673E-3</v>
      </c>
      <c r="N54" s="352">
        <v>1.1087196809973689E-3</v>
      </c>
      <c r="O54" s="352">
        <v>1.0972658995767406E-3</v>
      </c>
      <c r="P54" s="352">
        <v>1.0859304430231422E-3</v>
      </c>
      <c r="Q54" s="352">
        <v>1.0747120889652397E-3</v>
      </c>
      <c r="R54" s="352">
        <v>1.06360962765956E-3</v>
      </c>
      <c r="S54" s="352">
        <v>1.0526218618600665E-3</v>
      </c>
      <c r="T54" s="352">
        <v>1.0417476066890224E-3</v>
      </c>
      <c r="U54" s="352">
        <v>1.0309856895092486E-3</v>
      </c>
      <c r="V54" s="352">
        <v>1.0203349497976419E-3</v>
      </c>
      <c r="W54" s="352">
        <v>1.0097942390200566E-3</v>
      </c>
      <c r="X54" s="352">
        <v>9.9936242050742679E-4</v>
      </c>
      <c r="Y54" s="352">
        <v>9.8903836933320294E-4</v>
      </c>
      <c r="Z54" s="352">
        <v>9.7882097219205498E-4</v>
      </c>
      <c r="AA54" s="352">
        <v>9.6870912727979261E-4</v>
      </c>
      <c r="AB54" s="352">
        <v>9.5870174417457955E-4</v>
      </c>
      <c r="AC54" s="352">
        <v>9.4879774371931891E-4</v>
      </c>
      <c r="AD54" s="352">
        <v>9.3899605790530825E-4</v>
      </c>
      <c r="AE54" s="352">
        <v>9.2929562975704297E-4</v>
      </c>
      <c r="AF54" s="352">
        <v>9.1969541321826255E-4</v>
      </c>
      <c r="AG54" s="352">
        <v>9.1019437303912197E-4</v>
      </c>
      <c r="AH54" s="352">
        <v>9.0079148466458002E-4</v>
      </c>
      <c r="AI54" s="352">
        <v>8.9148573412389028E-4</v>
      </c>
      <c r="AJ54" s="352">
        <v>8.8227611792128253E-4</v>
      </c>
      <c r="AK54" s="352">
        <v>8.7316164292772626E-4</v>
      </c>
      <c r="AL54" s="352">
        <v>8.6414132627385919E-4</v>
      </c>
      <c r="AM54" s="352">
        <v>8.5521419524397407E-4</v>
      </c>
      <c r="AN54" s="352">
        <v>8.4637928717114957E-4</v>
      </c>
      <c r="AO54" s="352">
        <v>8.3763564933341873E-4</v>
      </c>
      <c r="AP54" s="352">
        <v>8.2898233885103992E-4</v>
      </c>
      <c r="AQ54" s="352">
        <v>8.204184225848296E-4</v>
      </c>
      <c r="AR54" s="352">
        <v>8.1194297703551506E-4</v>
      </c>
      <c r="AS54" s="352">
        <v>8.0355508824417235E-4</v>
      </c>
      <c r="AT54" s="352">
        <v>7.9525385169364399E-4</v>
      </c>
      <c r="AU54" s="352">
        <v>7.8703837221102317E-4</v>
      </c>
      <c r="AV54" s="352">
        <v>7.789077638710992E-4</v>
      </c>
      <c r="AW54" s="352">
        <v>7.7086114990084431E-4</v>
      </c>
      <c r="AX54" s="352">
        <v>7.6289766258484486E-4</v>
      </c>
      <c r="AY54" s="352">
        <v>7.5501644317175175E-4</v>
      </c>
      <c r="AZ54" s="352">
        <v>7.4721664178165363E-4</v>
      </c>
      <c r="BA54" s="352">
        <v>7.3949741731445208E-4</v>
      </c>
      <c r="BB54" s="352">
        <v>7.3185793735913924E-4</v>
      </c>
      <c r="BC54" s="352">
        <v>7.2429737810404964E-4</v>
      </c>
      <c r="BD54" s="352">
        <v>7.1681492424801587E-4</v>
      </c>
      <c r="BE54" s="352">
        <v>7.0940976891245208E-4</v>
      </c>
      <c r="BF54" s="352">
        <v>7.0208111355434249E-4</v>
      </c>
      <c r="BG54" s="352">
        <v>6.9482816788013014E-4</v>
      </c>
      <c r="BH54" s="352">
        <v>6.8765014976049431E-4</v>
      </c>
      <c r="BI54" s="352">
        <v>6.8054628514600953E-4</v>
      </c>
      <c r="BJ54" s="352">
        <v>6.7351580798367364E-4</v>
      </c>
      <c r="BK54" s="352">
        <v>6.6655796013430162E-4</v>
      </c>
      <c r="BL54" s="352">
        <v>6.59671991290769E-4</v>
      </c>
      <c r="BM54" s="352">
        <v>6.5285715889710268E-4</v>
      </c>
      <c r="BN54" s="352">
        <v>6.4611272806840646E-4</v>
      </c>
      <c r="BO54" s="352">
        <v>6.3943797151161353E-4</v>
      </c>
      <c r="BP54" s="352">
        <v>6.3283216944705855E-4</v>
      </c>
      <c r="BQ54" s="352">
        <v>6.2629460953085917E-4</v>
      </c>
      <c r="BR54" s="352">
        <v>6.1982458677809957E-4</v>
      </c>
      <c r="BS54" s="352">
        <v>6.1342140348680783E-4</v>
      </c>
      <c r="BT54" s="352">
        <v>6.0708436916271822E-4</v>
      </c>
      <c r="BU54" s="352">
        <v>6.0081280044481128E-4</v>
      </c>
      <c r="BV54" s="352">
        <v>5.9460602103162275E-4</v>
      </c>
      <c r="BW54" s="352">
        <v>5.884633616083135E-4</v>
      </c>
      <c r="BX54" s="352">
        <v>5.8238415977449433E-4</v>
      </c>
      <c r="BY54" s="352">
        <v>5.763677599727934E-4</v>
      </c>
      <c r="BZ54" s="352">
        <v>5.704135134181656E-4</v>
      </c>
      <c r="CA54" s="352">
        <v>5.6452077802792886E-4</v>
      </c>
      <c r="CB54" s="352">
        <v>5.5868891835252424E-4</v>
      </c>
      <c r="CC54" s="352">
        <v>5.5291730550699263E-4</v>
      </c>
      <c r="CD54" s="352">
        <v>5.4720531710315736E-4</v>
      </c>
      <c r="CE54" s="352">
        <v>5.4155233718250874E-4</v>
      </c>
      <c r="CF54" s="352">
        <v>5.3595775614978102E-4</v>
      </c>
      <c r="CG54" s="352">
        <v>5.3042097070721652E-4</v>
      </c>
      <c r="CH54" s="352">
        <v>5.2494138378950833E-4</v>
      </c>
      <c r="CI54" s="352">
        <v>5.195184044994146E-4</v>
      </c>
      <c r="CJ54" s="352">
        <v>5.1415144804403895E-4</v>
      </c>
      <c r="CK54" s="352">
        <v>5.0883993567176888E-4</v>
      </c>
      <c r="CL54" s="352">
        <v>5.0358329460986487E-4</v>
      </c>
      <c r="CM54" s="352">
        <v>4.9838095800269517E-4</v>
      </c>
      <c r="CN54" s="352">
        <v>4.9323236485060819E-4</v>
      </c>
      <c r="CO54" s="352">
        <v>4.8813695994943669E-4</v>
      </c>
      <c r="CP54" s="352">
        <v>4.8309419383062635E-4</v>
      </c>
      <c r="CQ54" s="352">
        <v>4.7810352270198365E-4</v>
      </c>
      <c r="CR54" s="352">
        <v>4.7316440838903525E-4</v>
      </c>
      <c r="CS54" s="352">
        <v>4.6827631827699303E-4</v>
      </c>
      <c r="CT54" s="352">
        <v>4.634387252533199E-4</v>
      </c>
      <c r="CU54" s="352">
        <v>4.5865110765088676E-4</v>
      </c>
      <c r="CV54" s="352">
        <v>4.5391294919171936E-4</v>
      </c>
      <c r="CW54" s="352">
        <v>4.4922373893132363E-4</v>
      </c>
      <c r="CX54" s="352">
        <v>4.4458297120358837E-4</v>
      </c>
      <c r="CY54" s="352">
        <v>4.3999014556625552E-4</v>
      </c>
      <c r="CZ54" s="352">
        <v>4.3544476674695499E-4</v>
      </c>
      <c r="DA54" s="352">
        <v>4.3094634458979596E-4</v>
      </c>
      <c r="DB54" s="352">
        <v>4.264943940025106E-4</v>
      </c>
      <c r="DC54" s="352">
        <v>4.2208843490414361E-4</v>
      </c>
      <c r="DD54" s="352">
        <v>4.1772799217328234E-4</v>
      </c>
      <c r="DE54" s="352">
        <v>4.1341259559682088E-4</v>
      </c>
      <c r="DF54" s="352">
        <v>4.0914177981925509E-4</v>
      </c>
      <c r="DG54" s="352">
        <v>4.0491508429249957E-4</v>
      </c>
      <c r="DH54" s="352">
        <v>4.0073205322622486E-4</v>
      </c>
      <c r="DI54" s="352">
        <v>3.9659223553870565E-4</v>
      </c>
      <c r="DJ54" s="352">
        <v>3.9249518480817915E-4</v>
      </c>
      <c r="DK54" s="352">
        <v>3.8844045922470377E-4</v>
      </c>
      <c r="DL54" s="352">
        <v>3.8442762154251652E-4</v>
      </c>
      <c r="DM54" s="352">
        <v>3.804562390328818E-4</v>
      </c>
      <c r="DN54" s="352">
        <v>3.765258834374282E-4</v>
      </c>
      <c r="DO54" s="352">
        <v>3.7263613092196595E-4</v>
      </c>
      <c r="DP54" s="352">
        <v>3.6878656203078337E-4</v>
      </c>
      <c r="DQ54" s="352">
        <v>3.6497676164141301E-4</v>
      </c>
      <c r="DR54" s="352">
        <v>3.6120631891986809E-4</v>
      </c>
      <c r="DS54" s="352">
        <v>3.574748272763384E-4</v>
      </c>
      <c r="DT54" s="352">
        <v>3.5378188432134608E-4</v>
      </c>
      <c r="DU54" s="352">
        <v>3.5012709182235283E-4</v>
      </c>
      <c r="DV54" s="352">
        <v>3.4651005566081684E-4</v>
      </c>
      <c r="DW54" s="352">
        <v>3.429303857896921E-4</v>
      </c>
      <c r="DX54" s="352">
        <v>3.3938769619136716E-4</v>
      </c>
      <c r="DY54" s="352">
        <v>3.3588160483603901E-4</v>
      </c>
      <c r="DZ54" s="352">
        <v>3.324117336405157E-4</v>
      </c>
      <c r="EA54" s="352">
        <v>3.2897770842744642E-4</v>
      </c>
      <c r="EB54" s="352">
        <v>3.2557915888497039E-4</v>
      </c>
      <c r="EC54" s="352">
        <v>3.2221571852678499E-4</v>
      </c>
      <c r="ED54" s="352">
        <v>3.1888702465262452E-4</v>
      </c>
      <c r="EE54" s="352">
        <v>3.1559271830914866E-4</v>
      </c>
      <c r="EF54" s="352">
        <v>3.1233244425123364E-4</v>
      </c>
      <c r="EG54" s="352">
        <v>3.0910585090366481E-4</v>
      </c>
      <c r="EH54" s="352">
        <v>3.0591259032322339E-4</v>
      </c>
      <c r="EI54" s="352">
        <v>3.0275231816116624E-4</v>
      </c>
      <c r="EJ54" s="352">
        <v>2.9962469362609191E-4</v>
      </c>
      <c r="EK54" s="352">
        <v>2.9652937944719206E-4</v>
      </c>
      <c r="EL54" s="352">
        <v>2.9346604183788042E-4</v>
      </c>
    </row>
    <row r="55" spans="1:142" x14ac:dyDescent="0.2">
      <c r="A55" s="351">
        <v>35</v>
      </c>
      <c r="B55" s="352">
        <v>1.392704737375213E-3</v>
      </c>
      <c r="C55" s="352">
        <v>1.3775628254624028E-3</v>
      </c>
      <c r="D55" s="352">
        <v>1.3625855410475934E-3</v>
      </c>
      <c r="E55" s="352">
        <v>1.3477710942502799E-3</v>
      </c>
      <c r="F55" s="352">
        <v>1.333117714650065E-3</v>
      </c>
      <c r="G55" s="352">
        <v>1.3186236510751238E-3</v>
      </c>
      <c r="H55" s="352">
        <v>1.3042871713928872E-3</v>
      </c>
      <c r="I55" s="352">
        <v>1.2901065623030805E-3</v>
      </c>
      <c r="J55" s="352">
        <v>1.2760801291329354E-3</v>
      </c>
      <c r="K55" s="352">
        <v>1.2622061956347017E-3</v>
      </c>
      <c r="L55" s="352">
        <v>1.2484831037852947E-3</v>
      </c>
      <c r="M55" s="352">
        <v>1.2349092135881638E-3</v>
      </c>
      <c r="N55" s="352">
        <v>1.2214829028773155E-3</v>
      </c>
      <c r="O55" s="352">
        <v>1.2082025671234242E-3</v>
      </c>
      <c r="P55" s="352">
        <v>1.195066619242114E-3</v>
      </c>
      <c r="Q55" s="352">
        <v>1.1820734894042605E-3</v>
      </c>
      <c r="R55" s="352">
        <v>1.169221624848417E-3</v>
      </c>
      <c r="S55" s="352">
        <v>1.1565094896952186E-3</v>
      </c>
      <c r="T55" s="352">
        <v>1.1439355647638663E-3</v>
      </c>
      <c r="U55" s="352">
        <v>1.1314983473905444E-3</v>
      </c>
      <c r="V55" s="352">
        <v>1.1191963512488723E-3</v>
      </c>
      <c r="W55" s="352">
        <v>1.1070281061722499E-3</v>
      </c>
      <c r="X55" s="352">
        <v>1.0949921579781932E-3</v>
      </c>
      <c r="Y55" s="352">
        <v>1.0830870682945193E-3</v>
      </c>
      <c r="Z55" s="352">
        <v>1.0713114143874834E-3</v>
      </c>
      <c r="AA55" s="352">
        <v>1.059663788991722E-3</v>
      </c>
      <c r="AB55" s="352">
        <v>1.0481428001421057E-3</v>
      </c>
      <c r="AC55" s="352">
        <v>1.0367470710073612E-3</v>
      </c>
      <c r="AD55" s="352">
        <v>1.0254752397255609E-3</v>
      </c>
      <c r="AE55" s="352">
        <v>1.0143259592413413E-3</v>
      </c>
      <c r="AF55" s="352">
        <v>1.0032978971449521E-3</v>
      </c>
      <c r="AG55" s="352">
        <v>9.9238973551299468E-4</v>
      </c>
      <c r="AH55" s="352">
        <v>9.8160017075095093E-4</v>
      </c>
      <c r="AI55" s="352">
        <v>9.709279134373671E-4</v>
      </c>
      <c r="AJ55" s="352">
        <v>9.6037168816978798E-4</v>
      </c>
      <c r="AK55" s="352">
        <v>9.4993023341230997E-4</v>
      </c>
      <c r="AL55" s="352">
        <v>9.3960230134484729E-4</v>
      </c>
      <c r="AM55" s="352">
        <v>9.2938665771398249E-4</v>
      </c>
      <c r="AN55" s="352">
        <v>9.1928208168549224E-4</v>
      </c>
      <c r="AO55" s="352">
        <v>9.0928736569842634E-4</v>
      </c>
      <c r="AP55" s="352">
        <v>8.9940131532080623E-4</v>
      </c>
      <c r="AQ55" s="352">
        <v>8.8962274910689356E-4</v>
      </c>
      <c r="AR55" s="352">
        <v>8.7995049845597604E-4</v>
      </c>
      <c r="AS55" s="352">
        <v>8.70383407472739E-4</v>
      </c>
      <c r="AT55" s="352">
        <v>8.6092033282910221E-4</v>
      </c>
      <c r="AU55" s="352">
        <v>8.5156014362761058E-4</v>
      </c>
      <c r="AV55" s="352">
        <v>8.4230172126625999E-4</v>
      </c>
      <c r="AW55" s="352">
        <v>8.3314395930484135E-4</v>
      </c>
      <c r="AX55" s="352">
        <v>8.2408576333269014E-4</v>
      </c>
      <c r="AY55" s="352">
        <v>8.1512605083792101E-4</v>
      </c>
      <c r="AZ55" s="352">
        <v>8.0626375107803764E-4</v>
      </c>
      <c r="BA55" s="352">
        <v>7.9749780495199513E-4</v>
      </c>
      <c r="BB55" s="352">
        <v>7.8882716487360845E-4</v>
      </c>
      <c r="BC55" s="352">
        <v>7.8025079464637617E-4</v>
      </c>
      <c r="BD55" s="352">
        <v>7.7176766933964114E-4</v>
      </c>
      <c r="BE55" s="352">
        <v>7.633767751661051E-4</v>
      </c>
      <c r="BF55" s="352">
        <v>7.5507710936067595E-4</v>
      </c>
      <c r="BG55" s="352">
        <v>7.4686768006063022E-4</v>
      </c>
      <c r="BH55" s="352">
        <v>7.3874750618707933E-4</v>
      </c>
      <c r="BI55" s="352">
        <v>7.3071561732772426E-4</v>
      </c>
      <c r="BJ55" s="352">
        <v>7.2277105362088593E-4</v>
      </c>
      <c r="BK55" s="352">
        <v>7.1491286564079456E-4</v>
      </c>
      <c r="BL55" s="352">
        <v>7.0714011428412761E-4</v>
      </c>
      <c r="BM55" s="352">
        <v>6.994518706577819E-4</v>
      </c>
      <c r="BN55" s="352">
        <v>6.9184721596786338E-4</v>
      </c>
      <c r="BO55" s="352">
        <v>6.843252414098865E-4</v>
      </c>
      <c r="BP55" s="352">
        <v>6.7688504806016642E-4</v>
      </c>
      <c r="BQ55" s="352">
        <v>6.6952574676839096E-4</v>
      </c>
      <c r="BR55" s="352">
        <v>6.6224645805136281E-4</v>
      </c>
      <c r="BS55" s="352">
        <v>6.5504631198789434E-4</v>
      </c>
      <c r="BT55" s="352">
        <v>6.4792444811484766E-4</v>
      </c>
      <c r="BU55" s="352">
        <v>6.4088001532430295E-4</v>
      </c>
      <c r="BV55" s="352">
        <v>6.3391217176184632E-4</v>
      </c>
      <c r="BW55" s="352">
        <v>6.2702008472596252E-4</v>
      </c>
      <c r="BX55" s="352">
        <v>6.202029305685218E-4</v>
      </c>
      <c r="BY55" s="352">
        <v>6.1345989459634872E-4</v>
      </c>
      <c r="BZ55" s="352">
        <v>6.0679017097386154E-4</v>
      </c>
      <c r="CA55" s="352">
        <v>6.0019296262676925E-4</v>
      </c>
      <c r="CB55" s="352">
        <v>5.9366748114681627E-4</v>
      </c>
      <c r="CC55" s="352">
        <v>5.8721294669756305E-4</v>
      </c>
      <c r="CD55" s="352">
        <v>5.8082858792119006E-4</v>
      </c>
      <c r="CE55" s="352">
        <v>5.7451364184631603E-4</v>
      </c>
      <c r="CF55" s="352">
        <v>5.6826735379681803E-4</v>
      </c>
      <c r="CG55" s="352">
        <v>5.6208897730164247E-4</v>
      </c>
      <c r="CH55" s="352">
        <v>5.5597777400559771E-4</v>
      </c>
      <c r="CI55" s="352">
        <v>5.4993301358111568E-4</v>
      </c>
      <c r="CJ55" s="352">
        <v>5.4395397364097244E-4</v>
      </c>
      <c r="CK55" s="352">
        <v>5.3803993965195979E-4</v>
      </c>
      <c r="CL55" s="352">
        <v>5.3219020484949228E-4</v>
      </c>
      <c r="CM55" s="352">
        <v>5.2640407015314573E-4</v>
      </c>
      <c r="CN55" s="352">
        <v>5.2068084408311236E-4</v>
      </c>
      <c r="CO55" s="352">
        <v>5.150198426775636E-4</v>
      </c>
      <c r="CP55" s="352">
        <v>5.0942038941091368E-4</v>
      </c>
      <c r="CQ55" s="352">
        <v>5.0388181511297004E-4</v>
      </c>
      <c r="CR55" s="352">
        <v>4.9840345788896266E-4</v>
      </c>
      <c r="CS55" s="352">
        <v>4.9298466304044429E-4</v>
      </c>
      <c r="CT55" s="352">
        <v>4.8762478298704936E-4</v>
      </c>
      <c r="CU55" s="352">
        <v>4.8232317718910404E-4</v>
      </c>
      <c r="CV55" s="352">
        <v>4.7707921207107781E-4</v>
      </c>
      <c r="CW55" s="352">
        <v>4.7189226094586736E-4</v>
      </c>
      <c r="CX55" s="352">
        <v>4.667617039399029E-4</v>
      </c>
      <c r="CY55" s="352">
        <v>4.6168692791906976E-4</v>
      </c>
      <c r="CZ55" s="352">
        <v>4.5666732641543516E-4</v>
      </c>
      <c r="DA55" s="352">
        <v>4.5170229955477091E-4</v>
      </c>
      <c r="DB55" s="352">
        <v>4.4679125398486513E-4</v>
      </c>
      <c r="DC55" s="352">
        <v>4.4193360280461274E-4</v>
      </c>
      <c r="DD55" s="352">
        <v>4.3712876549387657E-4</v>
      </c>
      <c r="DE55" s="352">
        <v>4.323761678441123E-4</v>
      </c>
      <c r="DF55" s="352">
        <v>4.2767524188974681E-4</v>
      </c>
      <c r="DG55" s="352">
        <v>4.2302542584030166E-4</v>
      </c>
      <c r="DH55" s="352">
        <v>4.1842616401325709E-4</v>
      </c>
      <c r="DI55" s="352">
        <v>4.1387690676764337E-4</v>
      </c>
      <c r="DJ55" s="352">
        <v>4.0937711043835529E-4</v>
      </c>
      <c r="DK55" s="352">
        <v>4.0492623727118133E-4</v>
      </c>
      <c r="DL55" s="352">
        <v>4.005237553585381E-4</v>
      </c>
      <c r="DM55" s="352">
        <v>3.961691385759041E-4</v>
      </c>
      <c r="DN55" s="352">
        <v>3.9186186651894467E-4</v>
      </c>
      <c r="DO55" s="352">
        <v>3.8760142444132026E-4</v>
      </c>
      <c r="DP55" s="352">
        <v>3.8338730319317083E-4</v>
      </c>
      <c r="DQ55" s="352">
        <v>3.7921899916026956E-4</v>
      </c>
      <c r="DR55" s="352">
        <v>3.7509601420383743E-4</v>
      </c>
      <c r="DS55" s="352">
        <v>3.7101785560101253E-4</v>
      </c>
      <c r="DT55" s="352">
        <v>3.6698403598596686E-4</v>
      </c>
      <c r="DU55" s="352">
        <v>3.6299407329166256E-4</v>
      </c>
      <c r="DV55" s="352">
        <v>3.5904749069224208E-4</v>
      </c>
      <c r="DW55" s="352">
        <v>3.5514381654604458E-4</v>
      </c>
      <c r="DX55" s="352">
        <v>3.5128258433924151E-4</v>
      </c>
      <c r="DY55" s="352">
        <v>3.4746333263008553E-4</v>
      </c>
      <c r="DZ55" s="352">
        <v>3.4368560499376476E-4</v>
      </c>
      <c r="EA55" s="352">
        <v>3.3994894996785803E-4</v>
      </c>
      <c r="EB55" s="352">
        <v>3.3625292099838107E-4</v>
      </c>
      <c r="EC55" s="352">
        <v>3.3259707638642167E-4</v>
      </c>
      <c r="ED55" s="352">
        <v>3.2898097923535311E-4</v>
      </c>
      <c r="EE55" s="352">
        <v>3.2540419739862235E-4</v>
      </c>
      <c r="EF55" s="352">
        <v>3.2186630342810585E-4</v>
      </c>
      <c r="EG55" s="352">
        <v>3.1836687452302707E-4</v>
      </c>
      <c r="EH55" s="352">
        <v>3.1490549247942848E-4</v>
      </c>
      <c r="EI55" s="352">
        <v>3.1148174364019419E-4</v>
      </c>
      <c r="EJ55" s="352">
        <v>3.0809521884561501E-4</v>
      </c>
      <c r="EK55" s="352">
        <v>3.0474551338449099E-4</v>
      </c>
      <c r="EL55" s="352">
        <v>3.0143222694576629E-4</v>
      </c>
    </row>
    <row r="56" spans="1:142" x14ac:dyDescent="0.2">
      <c r="A56" s="351">
        <v>36</v>
      </c>
      <c r="B56" s="352">
        <v>1.5572022493890415E-3</v>
      </c>
      <c r="C56" s="352">
        <v>1.5392583368846163E-3</v>
      </c>
      <c r="D56" s="352">
        <v>1.521521195206578E-3</v>
      </c>
      <c r="E56" s="352">
        <v>1.5039884416987229E-3</v>
      </c>
      <c r="F56" s="352">
        <v>1.486657721160588E-3</v>
      </c>
      <c r="G56" s="352">
        <v>1.4695267055311152E-3</v>
      </c>
      <c r="H56" s="352">
        <v>1.4525930935758789E-3</v>
      </c>
      <c r="I56" s="352">
        <v>1.4358546105779947E-3</v>
      </c>
      <c r="J56" s="352">
        <v>1.4193090080325346E-3</v>
      </c>
      <c r="K56" s="352">
        <v>1.402954063344471E-3</v>
      </c>
      <c r="L56" s="352">
        <v>1.3867875795301441E-3</v>
      </c>
      <c r="M56" s="352">
        <v>1.3708073849221006E-3</v>
      </c>
      <c r="N56" s="352">
        <v>1.3550113328774029E-3</v>
      </c>
      <c r="O56" s="352">
        <v>1.3393973014892539E-3</v>
      </c>
      <c r="P56" s="352">
        <v>1.3239631933019433E-3</v>
      </c>
      <c r="Q56" s="352">
        <v>1.3087069350291272E-3</v>
      </c>
      <c r="R56" s="352">
        <v>1.2936264772752818E-3</v>
      </c>
      <c r="S56" s="352">
        <v>1.2787197942604389E-3</v>
      </c>
      <c r="T56" s="352">
        <v>1.2639848835480456E-3</v>
      </c>
      <c r="U56" s="352">
        <v>1.249419765775959E-3</v>
      </c>
      <c r="V56" s="352">
        <v>1.2350224843905903E-3</v>
      </c>
      <c r="W56" s="352">
        <v>1.2207911053840393E-3</v>
      </c>
      <c r="X56" s="352">
        <v>1.2067237170343284E-3</v>
      </c>
      <c r="Y56" s="352">
        <v>1.1928184296485865E-3</v>
      </c>
      <c r="Z56" s="352">
        <v>1.1790733753091873E-3</v>
      </c>
      <c r="AA56" s="352">
        <v>1.1654867076228632E-3</v>
      </c>
      <c r="AB56" s="352">
        <v>1.1520566014726397E-3</v>
      </c>
      <c r="AC56" s="352">
        <v>1.1387812527726996E-3</v>
      </c>
      <c r="AD56" s="352">
        <v>1.1256588782260044E-3</v>
      </c>
      <c r="AE56" s="352">
        <v>1.1126877150847696E-3</v>
      </c>
      <c r="AF56" s="352">
        <v>1.09986602091366E-3</v>
      </c>
      <c r="AG56" s="352">
        <v>1.0871920733557148E-3</v>
      </c>
      <c r="AH56" s="352">
        <v>1.074664169901007E-3</v>
      </c>
      <c r="AI56" s="352">
        <v>1.0622806276579131E-3</v>
      </c>
      <c r="AJ56" s="352">
        <v>1.0500397831270732E-3</v>
      </c>
      <c r="AK56" s="352">
        <v>1.0379399919779207E-3</v>
      </c>
      <c r="AL56" s="352">
        <v>1.0259796288277848E-3</v>
      </c>
      <c r="AM56" s="352">
        <v>1.0141570870235771E-3</v>
      </c>
      <c r="AN56" s="352">
        <v>1.0024707784259371E-3</v>
      </c>
      <c r="AO56" s="352">
        <v>9.90919133195922E-4</v>
      </c>
      <c r="AP56" s="352">
        <v>9.795005995841162E-4</v>
      </c>
      <c r="AQ56" s="352">
        <v>9.6821364372217159E-4</v>
      </c>
      <c r="AR56" s="352">
        <v>9.5705674941678641E-4</v>
      </c>
      <c r="AS56" s="352">
        <v>9.4602841794600454E-4</v>
      </c>
      <c r="AT56" s="352">
        <v>9.3512716785791323E-4</v>
      </c>
      <c r="AU56" s="352">
        <v>9.2435153477162869E-4</v>
      </c>
      <c r="AV56" s="352">
        <v>9.1370007118057232E-4</v>
      </c>
      <c r="AW56" s="352">
        <v>9.0317134625804928E-4</v>
      </c>
      <c r="AX56" s="352">
        <v>8.9276394566501654E-4</v>
      </c>
      <c r="AY56" s="352">
        <v>8.8247647136011585E-4</v>
      </c>
      <c r="AZ56" s="352">
        <v>8.723075414118624E-4</v>
      </c>
      <c r="BA56" s="352">
        <v>8.6225578981300008E-4</v>
      </c>
      <c r="BB56" s="352">
        <v>8.5231986629702027E-4</v>
      </c>
      <c r="BC56" s="352">
        <v>8.4249843615676696E-4</v>
      </c>
      <c r="BD56" s="352">
        <v>8.3279018006514717E-4</v>
      </c>
      <c r="BE56" s="352">
        <v>8.231937938979044E-4</v>
      </c>
      <c r="BF56" s="352">
        <v>8.1370798855843237E-4</v>
      </c>
      <c r="BG56" s="352">
        <v>8.0433148980460923E-4</v>
      </c>
      <c r="BH56" s="352">
        <v>7.9506303807762703E-4</v>
      </c>
      <c r="BI56" s="352">
        <v>7.8590138833279299E-4</v>
      </c>
      <c r="BJ56" s="352">
        <v>7.7684530987228123E-4</v>
      </c>
      <c r="BK56" s="352">
        <v>7.6789358617981103E-4</v>
      </c>
      <c r="BL56" s="352">
        <v>7.5904501475723034E-4</v>
      </c>
      <c r="BM56" s="352">
        <v>7.5029840696298246E-4</v>
      </c>
      <c r="BN56" s="352">
        <v>7.4165258785243457E-4</v>
      </c>
      <c r="BO56" s="352">
        <v>7.3310639602004518E-4</v>
      </c>
      <c r="BP56" s="352">
        <v>7.2465868344335073E-4</v>
      </c>
      <c r="BQ56" s="352">
        <v>7.1630831532875077E-4</v>
      </c>
      <c r="BR56" s="352">
        <v>7.0805416995906815E-4</v>
      </c>
      <c r="BS56" s="352">
        <v>6.9989513854286909E-4</v>
      </c>
      <c r="BT56" s="352">
        <v>6.9183012506551539E-4</v>
      </c>
      <c r="BU56" s="352">
        <v>6.8385804614193681E-4</v>
      </c>
      <c r="BV56" s="352">
        <v>6.7597783087109797E-4</v>
      </c>
      <c r="BW56" s="352">
        <v>6.6818842069214172E-4</v>
      </c>
      <c r="BX56" s="352">
        <v>6.6048876924219282E-4</v>
      </c>
      <c r="BY56" s="352">
        <v>6.5287784221579684E-4</v>
      </c>
      <c r="BZ56" s="352">
        <v>6.4535461722598148E-4</v>
      </c>
      <c r="CA56" s="352">
        <v>6.3791808366691727E-4</v>
      </c>
      <c r="CB56" s="352">
        <v>6.3056724257816151E-4</v>
      </c>
      <c r="CC56" s="352">
        <v>6.2330110651046672E-4</v>
      </c>
      <c r="CD56" s="352">
        <v>6.1611869939313469E-4</v>
      </c>
      <c r="CE56" s="352">
        <v>6.0901905640289996E-4</v>
      </c>
      <c r="CF56" s="352">
        <v>6.0200122383432327E-4</v>
      </c>
      <c r="CG56" s="352">
        <v>5.9506425897167935E-4</v>
      </c>
      <c r="CH56" s="352">
        <v>5.882072299623199E-4</v>
      </c>
      <c r="CI56" s="352">
        <v>5.8142921569149717E-4</v>
      </c>
      <c r="CJ56" s="352">
        <v>5.7472930565862889E-4</v>
      </c>
      <c r="CK56" s="352">
        <v>5.6810659985498933E-4</v>
      </c>
      <c r="CL56" s="352">
        <v>5.6156020864281007E-4</v>
      </c>
      <c r="CM56" s="352">
        <v>5.5508925263577323E-4</v>
      </c>
      <c r="CN56" s="352">
        <v>5.4869286258088284E-4</v>
      </c>
      <c r="CO56" s="352">
        <v>5.4237017924169638E-4</v>
      </c>
      <c r="CP56" s="352">
        <v>5.3612035328290235E-4</v>
      </c>
      <c r="CQ56" s="352">
        <v>5.299425451562276E-4</v>
      </c>
      <c r="CR56" s="352">
        <v>5.2383592498766031E-4</v>
      </c>
      <c r="CS56" s="352">
        <v>5.1779967246597092E-4</v>
      </c>
      <c r="CT56" s="352">
        <v>5.1183297673251923E-4</v>
      </c>
      <c r="CU56" s="352">
        <v>5.0593503627232987E-4</v>
      </c>
      <c r="CV56" s="352">
        <v>5.0010505880642429E-4</v>
      </c>
      <c r="CW56" s="352">
        <v>4.9434226118539259E-4</v>
      </c>
      <c r="CX56" s="352">
        <v>4.886458692841913E-4</v>
      </c>
      <c r="CY56" s="352">
        <v>4.8301511789815516E-4</v>
      </c>
      <c r="CZ56" s="352">
        <v>4.7744925064020506E-4</v>
      </c>
      <c r="DA56" s="352">
        <v>4.7194751983924192E-4</v>
      </c>
      <c r="DB56" s="352">
        <v>4.6650918643971077E-4</v>
      </c>
      <c r="DC56" s="352">
        <v>4.6113351990232265E-4</v>
      </c>
      <c r="DD56" s="352">
        <v>4.5581979810591973E-4</v>
      </c>
      <c r="DE56" s="352">
        <v>4.5056730725047167E-4</v>
      </c>
      <c r="DF56" s="352">
        <v>4.4537534176119088E-4</v>
      </c>
      <c r="DG56" s="352">
        <v>4.4024320419375006E-4</v>
      </c>
      <c r="DH56" s="352">
        <v>4.3517020514059475E-4</v>
      </c>
      <c r="DI56" s="352">
        <v>4.3015566313833352E-4</v>
      </c>
      <c r="DJ56" s="352">
        <v>4.2519890457619618E-4</v>
      </c>
      <c r="DK56" s="352">
        <v>4.2029926360554663E-4</v>
      </c>
      <c r="DL56" s="352">
        <v>4.1545608205043879E-4</v>
      </c>
      <c r="DM56" s="352">
        <v>4.1066870931920184E-4</v>
      </c>
      <c r="DN56" s="352">
        <v>4.0593650231704687E-4</v>
      </c>
      <c r="DO56" s="352">
        <v>4.0125882535967751E-4</v>
      </c>
      <c r="DP56" s="352">
        <v>3.9663505008789846E-4</v>
      </c>
      <c r="DQ56" s="352">
        <v>3.9206455538320662E-4</v>
      </c>
      <c r="DR56" s="352">
        <v>3.8754672728435552E-4</v>
      </c>
      <c r="DS56" s="352">
        <v>3.8308095890488106E-4</v>
      </c>
      <c r="DT56" s="352">
        <v>3.7866665035157733E-4</v>
      </c>
      <c r="DU56" s="352">
        <v>3.7430320864391257E-4</v>
      </c>
      <c r="DV56" s="352">
        <v>3.6999004763437225E-4</v>
      </c>
      <c r="DW56" s="352">
        <v>3.6572658792972224E-4</v>
      </c>
      <c r="DX56" s="352">
        <v>3.6151225681317725E-4</v>
      </c>
      <c r="DY56" s="352">
        <v>3.5734648816746715E-4</v>
      </c>
      <c r="DZ56" s="352">
        <v>3.5322872239878969E-4</v>
      </c>
      <c r="EA56" s="352">
        <v>3.4915840636163924E-4</v>
      </c>
      <c r="EB56" s="352">
        <v>3.4513499328450221E-4</v>
      </c>
      <c r="EC56" s="352">
        <v>3.4115794269640843E-4</v>
      </c>
      <c r="ED56" s="352">
        <v>3.3722672035432864E-4</v>
      </c>
      <c r="EE56" s="352">
        <v>3.333407981714088E-4</v>
      </c>
      <c r="EF56" s="352">
        <v>3.2949965414603202E-4</v>
      </c>
      <c r="EG56" s="352">
        <v>3.2570277229169634E-4</v>
      </c>
      <c r="EH56" s="352">
        <v>3.2194964256770258E-4</v>
      </c>
      <c r="EI56" s="352">
        <v>3.1823976081063894E-4</v>
      </c>
      <c r="EJ56" s="352">
        <v>3.1457262866665649E-4</v>
      </c>
      <c r="EK56" s="352">
        <v>3.1094775352452436E-4</v>
      </c>
      <c r="EL56" s="352">
        <v>3.0736464844945669E-4</v>
      </c>
    </row>
    <row r="57" spans="1:142" x14ac:dyDescent="0.2">
      <c r="A57" s="351">
        <v>37</v>
      </c>
      <c r="B57" s="352">
        <v>1.7566818676566824E-3</v>
      </c>
      <c r="C57" s="352">
        <v>1.7351877992401882E-3</v>
      </c>
      <c r="D57" s="352">
        <v>1.7139567237910533E-3</v>
      </c>
      <c r="E57" s="352">
        <v>1.6929854234307795E-3</v>
      </c>
      <c r="F57" s="352">
        <v>1.672270719653544E-3</v>
      </c>
      <c r="G57" s="352">
        <v>1.6518094728444786E-3</v>
      </c>
      <c r="H57" s="352">
        <v>1.6315985818038008E-3</v>
      </c>
      <c r="I57" s="352">
        <v>1.6116349832768079E-3</v>
      </c>
      <c r="J57" s="352">
        <v>1.5919156514895584E-3</v>
      </c>
      <c r="K57" s="352">
        <v>1.5724375976902964E-3</v>
      </c>
      <c r="L57" s="352">
        <v>1.5531978696964575E-3</v>
      </c>
      <c r="M57" s="352">
        <v>1.5341935514472166E-3</v>
      </c>
      <c r="N57" s="352">
        <v>1.5154217625615377E-3</v>
      </c>
      <c r="O57" s="352">
        <v>1.4968796579015789E-3</v>
      </c>
      <c r="P57" s="352">
        <v>1.4785644271414907E-3</v>
      </c>
      <c r="Q57" s="352">
        <v>1.4604732943414595E-3</v>
      </c>
      <c r="R57" s="352">
        <v>1.4426035175269972E-3</v>
      </c>
      <c r="S57" s="352">
        <v>1.4249523882733188E-3</v>
      </c>
      <c r="T57" s="352">
        <v>1.4075172312948674E-3</v>
      </c>
      <c r="U57" s="352">
        <v>1.3902954040398211E-3</v>
      </c>
      <c r="V57" s="352">
        <v>1.3732842962895988E-3</v>
      </c>
      <c r="W57" s="352">
        <v>1.3564813297632118E-3</v>
      </c>
      <c r="X57" s="352">
        <v>1.339883957726509E-3</v>
      </c>
      <c r="Y57" s="352">
        <v>1.3234896646061767E-3</v>
      </c>
      <c r="Z57" s="352">
        <v>1.3072959656084612E-3</v>
      </c>
      <c r="AA57" s="352">
        <v>1.2913004063425835E-3</v>
      </c>
      <c r="AB57" s="352">
        <v>1.2755005624487095E-3</v>
      </c>
      <c r="AC57" s="352">
        <v>1.2598940392305239E-3</v>
      </c>
      <c r="AD57" s="352">
        <v>1.2444784712922689E-3</v>
      </c>
      <c r="AE57" s="352">
        <v>1.2292515221802524E-3</v>
      </c>
      <c r="AF57" s="352">
        <v>1.2142108840286973E-3</v>
      </c>
      <c r="AG57" s="352">
        <v>1.1993542772099689E-3</v>
      </c>
      <c r="AH57" s="352">
        <v>1.1846794499890552E-3</v>
      </c>
      <c r="AI57" s="352">
        <v>1.1701841781823013E-3</v>
      </c>
      <c r="AJ57" s="352">
        <v>1.1558662648202757E-3</v>
      </c>
      <c r="AK57" s="352">
        <v>1.1417235398148051E-3</v>
      </c>
      <c r="AL57" s="352">
        <v>1.1277538596300577E-3</v>
      </c>
      <c r="AM57" s="352">
        <v>1.1139551069576749E-3</v>
      </c>
      <c r="AN57" s="352">
        <v>1.1003251903958385E-3</v>
      </c>
      <c r="AO57" s="352">
        <v>1.0868620441323042E-3</v>
      </c>
      <c r="AP57" s="352">
        <v>1.0735636276312942E-3</v>
      </c>
      <c r="AQ57" s="352">
        <v>1.0604279253242199E-3</v>
      </c>
      <c r="AR57" s="352">
        <v>1.0474529463042083E-3</v>
      </c>
      <c r="AS57" s="352">
        <v>1.0346367240243292E-3</v>
      </c>
      <c r="AT57" s="352">
        <v>1.0219773159995504E-3</v>
      </c>
      <c r="AU57" s="352">
        <v>1.0094728035123189E-3</v>
      </c>
      <c r="AV57" s="352">
        <v>9.9712129132176631E-4</v>
      </c>
      <c r="AW57" s="352">
        <v>9.8492090737643486E-4</v>
      </c>
      <c r="AX57" s="352">
        <v>9.7286980253055613E-4</v>
      </c>
      <c r="AY57" s="352">
        <v>9.6096615026377815E-4</v>
      </c>
      <c r="AZ57" s="352">
        <v>9.4920814640434437E-4</v>
      </c>
      <c r="BA57" s="352">
        <v>9.3759400885561951E-4</v>
      </c>
      <c r="BB57" s="352">
        <v>9.2612197732601647E-4</v>
      </c>
      <c r="BC57" s="352">
        <v>9.147903130621738E-4</v>
      </c>
      <c r="BD57" s="352">
        <v>9.0359729858543482E-4</v>
      </c>
      <c r="BE57" s="352">
        <v>8.9254123743153684E-4</v>
      </c>
      <c r="BF57" s="352">
        <v>8.8162045389348601E-4</v>
      </c>
      <c r="BG57" s="352">
        <v>8.708332927675808E-4</v>
      </c>
      <c r="BH57" s="352">
        <v>8.6017811910254062E-4</v>
      </c>
      <c r="BI57" s="352">
        <v>8.4965331795170654E-4</v>
      </c>
      <c r="BJ57" s="352">
        <v>8.3925729412827061E-4</v>
      </c>
      <c r="BK57" s="352">
        <v>8.2898847196350431E-4</v>
      </c>
      <c r="BL57" s="352">
        <v>8.1884529506794112E-4</v>
      </c>
      <c r="BM57" s="352">
        <v>8.0882622609548447E-4</v>
      </c>
      <c r="BN57" s="352">
        <v>7.9892974651040013E-4</v>
      </c>
      <c r="BO57" s="352">
        <v>7.8915435635715898E-4</v>
      </c>
      <c r="BP57" s="352">
        <v>7.7949857403309894E-4</v>
      </c>
      <c r="BQ57" s="352">
        <v>7.6996093606386421E-4</v>
      </c>
      <c r="BR57" s="352">
        <v>7.6053999688159655E-4</v>
      </c>
      <c r="BS57" s="352">
        <v>7.5123432860583713E-4</v>
      </c>
      <c r="BT57" s="352">
        <v>7.4204252082711087E-4</v>
      </c>
      <c r="BU57" s="352">
        <v>7.3296318039315798E-4</v>
      </c>
      <c r="BV57" s="352">
        <v>7.2399493119778245E-4</v>
      </c>
      <c r="BW57" s="352">
        <v>7.1513641397228181E-4</v>
      </c>
      <c r="BX57" s="352">
        <v>7.0638628607943123E-4</v>
      </c>
      <c r="BY57" s="352">
        <v>6.9774322130998641E-4</v>
      </c>
      <c r="BZ57" s="352">
        <v>6.8920590968167854E-4</v>
      </c>
      <c r="CA57" s="352">
        <v>6.8077305724066595E-4</v>
      </c>
      <c r="CB57" s="352">
        <v>6.7244338586541753E-4</v>
      </c>
      <c r="CC57" s="352">
        <v>6.6421563307299432E-4</v>
      </c>
      <c r="CD57" s="352">
        <v>6.5608855182770244E-4</v>
      </c>
      <c r="CE57" s="352">
        <v>6.4806091035208581E-4</v>
      </c>
      <c r="CF57" s="352">
        <v>6.401314919402334E-4</v>
      </c>
      <c r="CG57" s="352">
        <v>6.3229909477336864E-4</v>
      </c>
      <c r="CH57" s="352">
        <v>6.245625317376969E-4</v>
      </c>
      <c r="CI57" s="352">
        <v>6.1692063024448168E-4</v>
      </c>
      <c r="CJ57" s="352">
        <v>6.0937223205232002E-4</v>
      </c>
      <c r="CK57" s="352">
        <v>6.0191619309159629E-4</v>
      </c>
      <c r="CL57" s="352">
        <v>5.9455138329107989E-4</v>
      </c>
      <c r="CM57" s="352">
        <v>5.8727668640664752E-4</v>
      </c>
      <c r="CN57" s="352">
        <v>5.8009099985210021E-4</v>
      </c>
      <c r="CO57" s="352">
        <v>5.7299323453205019E-4</v>
      </c>
      <c r="CP57" s="352">
        <v>5.6598231467685188E-4</v>
      </c>
      <c r="CQ57" s="352">
        <v>5.5905717767955429E-4</v>
      </c>
      <c r="CR57" s="352">
        <v>5.5221677393484743E-4</v>
      </c>
      <c r="CS57" s="352">
        <v>5.4546006667997881E-4</v>
      </c>
      <c r="CT57" s="352">
        <v>5.3878603183761694E-4</v>
      </c>
      <c r="CU57" s="352">
        <v>5.3219365786063828E-4</v>
      </c>
      <c r="CV57" s="352">
        <v>5.2568194557881204E-4</v>
      </c>
      <c r="CW57" s="352">
        <v>5.1924990804736088E-4</v>
      </c>
      <c r="CX57" s="352">
        <v>5.128965703973757E-4</v>
      </c>
      <c r="CY57" s="352">
        <v>5.0662096968806069E-4</v>
      </c>
      <c r="CZ57" s="352">
        <v>5.0042215476078398E-4</v>
      </c>
      <c r="DA57" s="352">
        <v>4.9429918609491684E-4</v>
      </c>
      <c r="DB57" s="352">
        <v>4.8825113566543601E-4</v>
      </c>
      <c r="DC57" s="352">
        <v>4.8227708680226652E-4</v>
      </c>
      <c r="DD57" s="352">
        <v>4.7637613405134878E-4</v>
      </c>
      <c r="DE57" s="352">
        <v>4.7054738303740218E-4</v>
      </c>
      <c r="DF57" s="352">
        <v>4.647899503283707E-4</v>
      </c>
      <c r="DG57" s="352">
        <v>4.5910296330152548E-4</v>
      </c>
      <c r="DH57" s="352">
        <v>4.5348556001120619E-4</v>
      </c>
      <c r="DI57" s="352">
        <v>4.4793688905818034E-4</v>
      </c>
      <c r="DJ57" s="352">
        <v>4.4245610946060186E-4</v>
      </c>
      <c r="DK57" s="352">
        <v>4.3704239052654758E-4</v>
      </c>
      <c r="DL57" s="352">
        <v>4.3169491172811422E-4</v>
      </c>
      <c r="DM57" s="352">
        <v>4.2641286257705496E-4</v>
      </c>
      <c r="DN57" s="352">
        <v>4.2119544250193838E-4</v>
      </c>
      <c r="DO57" s="352">
        <v>4.1604186072681065E-4</v>
      </c>
      <c r="DP57" s="352">
        <v>4.1095133615134098E-4</v>
      </c>
      <c r="DQ57" s="352">
        <v>4.0592309723243519E-4</v>
      </c>
      <c r="DR57" s="352">
        <v>4.0095638186729717E-4</v>
      </c>
      <c r="DS57" s="352">
        <v>3.9605043727792058E-4</v>
      </c>
      <c r="DT57" s="352">
        <v>3.9120451989699474E-4</v>
      </c>
      <c r="DU57" s="352">
        <v>3.8641789525520635E-4</v>
      </c>
      <c r="DV57" s="352">
        <v>3.8168983786991944E-4</v>
      </c>
      <c r="DW57" s="352">
        <v>3.770196311352185E-4</v>
      </c>
      <c r="DX57" s="352">
        <v>3.7240656721329607E-4</v>
      </c>
      <c r="DY57" s="352">
        <v>3.6784994692716955E-4</v>
      </c>
      <c r="DZ57" s="352">
        <v>3.6334907965471122E-4</v>
      </c>
      <c r="EA57" s="352">
        <v>3.5890328322397389E-4</v>
      </c>
      <c r="EB57" s="352">
        <v>3.5451188380979792E-4</v>
      </c>
      <c r="EC57" s="352">
        <v>3.5017421583168344E-4</v>
      </c>
      <c r="ED57" s="352">
        <v>3.4588962185291188E-4</v>
      </c>
      <c r="EE57" s="352">
        <v>3.4165745248090174E-4</v>
      </c>
      <c r="EF57" s="352">
        <v>3.3747706626878341E-4</v>
      </c>
      <c r="EG57" s="352">
        <v>3.3334782961817939E-4</v>
      </c>
      <c r="EH57" s="352">
        <v>3.2926911668317233E-4</v>
      </c>
      <c r="EI57" s="352">
        <v>3.2524030927544978E-4</v>
      </c>
      <c r="EJ57" s="352">
        <v>3.2126079677060785E-4</v>
      </c>
      <c r="EK57" s="352">
        <v>3.1732997601560312E-4</v>
      </c>
      <c r="EL57" s="352">
        <v>3.1344725123733525E-4</v>
      </c>
    </row>
    <row r="58" spans="1:142" x14ac:dyDescent="0.2">
      <c r="A58" s="351">
        <v>38</v>
      </c>
      <c r="B58" s="352">
        <v>2.0009729244090868E-3</v>
      </c>
      <c r="C58" s="352">
        <v>1.9749968495477795E-3</v>
      </c>
      <c r="D58" s="352">
        <v>1.9493579888771072E-3</v>
      </c>
      <c r="E58" s="352">
        <v>1.9240519647761006E-3</v>
      </c>
      <c r="F58" s="352">
        <v>1.8990744564528295E-3</v>
      </c>
      <c r="G58" s="352">
        <v>1.8744211992066844E-3</v>
      </c>
      <c r="H58" s="352">
        <v>1.8500879837002365E-3</v>
      </c>
      <c r="I58" s="352">
        <v>1.8260706552404855E-3</v>
      </c>
      <c r="J58" s="352">
        <v>1.8023651130695023E-3</v>
      </c>
      <c r="K58" s="352">
        <v>1.7789673096642775E-3</v>
      </c>
      <c r="L58" s="352">
        <v>1.755873250045603E-3</v>
      </c>
      <c r="M58" s="352">
        <v>1.733078991095981E-3</v>
      </c>
      <c r="N58" s="352">
        <v>1.7105806408863888E-3</v>
      </c>
      <c r="O58" s="352">
        <v>1.6883743580117269E-3</v>
      </c>
      <c r="P58" s="352">
        <v>1.6664563509349512E-3</v>
      </c>
      <c r="Q58" s="352">
        <v>1.644822877339715E-3</v>
      </c>
      <c r="R58" s="352">
        <v>1.6234702434913661E-3</v>
      </c>
      <c r="S58" s="352">
        <v>1.6023948036062907E-3</v>
      </c>
      <c r="T58" s="352">
        <v>1.5815929592294417E-3</v>
      </c>
      <c r="U58" s="352">
        <v>1.561061158619894E-3</v>
      </c>
      <c r="V58" s="352">
        <v>1.5407958961444592E-3</v>
      </c>
      <c r="W58" s="352">
        <v>1.5207937116790882E-3</v>
      </c>
      <c r="X58" s="352">
        <v>1.5010511900181028E-3</v>
      </c>
      <c r="Y58" s="352">
        <v>1.481564960291092E-3</v>
      </c>
      <c r="Z58" s="352">
        <v>1.4623316953873324E-3</v>
      </c>
      <c r="AA58" s="352">
        <v>1.4433481113877284E-3</v>
      </c>
      <c r="AB58" s="352">
        <v>1.4246109670041252E-3</v>
      </c>
      <c r="AC58" s="352">
        <v>1.4061170630258559E-3</v>
      </c>
      <c r="AD58" s="352">
        <v>1.3878632417735186E-3</v>
      </c>
      <c r="AE58" s="352">
        <v>1.3698463865598422E-3</v>
      </c>
      <c r="AF58" s="352">
        <v>1.3520634211575107E-3</v>
      </c>
      <c r="AG58" s="352">
        <v>1.3345113092739359E-3</v>
      </c>
      <c r="AH58" s="352">
        <v>1.3171870540328525E-3</v>
      </c>
      <c r="AI58" s="352">
        <v>1.300087697462595E-3</v>
      </c>
      <c r="AJ58" s="352">
        <v>1.2832103199910659E-3</v>
      </c>
      <c r="AK58" s="352">
        <v>1.2665520399472551E-3</v>
      </c>
      <c r="AL58" s="352">
        <v>1.250110013069192E-3</v>
      </c>
      <c r="AM58" s="352">
        <v>1.2338814320183248E-3</v>
      </c>
      <c r="AN58" s="352">
        <v>1.2178635259002049E-3</v>
      </c>
      <c r="AO58" s="352">
        <v>1.2020535597913526E-3</v>
      </c>
      <c r="AP58" s="352">
        <v>1.1864488342723052E-3</v>
      </c>
      <c r="AQ58" s="352">
        <v>1.1710466849667272E-3</v>
      </c>
      <c r="AR58" s="352">
        <v>1.1558444820864637E-3</v>
      </c>
      <c r="AS58" s="352">
        <v>1.1408396299825397E-3</v>
      </c>
      <c r="AT58" s="352">
        <v>1.1260295667019867E-3</v>
      </c>
      <c r="AU58" s="352">
        <v>1.1114117635503853E-3</v>
      </c>
      <c r="AV58" s="352">
        <v>1.0969837246601266E-3</v>
      </c>
      <c r="AW58" s="352">
        <v>1.0827429865642715E-3</v>
      </c>
      <c r="AX58" s="352">
        <v>1.0686871177759147E-3</v>
      </c>
      <c r="AY58" s="352">
        <v>1.0548137183730383E-3</v>
      </c>
      <c r="AZ58" s="352">
        <v>1.0411204195887565E-3</v>
      </c>
      <c r="BA58" s="352">
        <v>1.027604883406846E-3</v>
      </c>
      <c r="BB58" s="352">
        <v>1.0142648021625651E-3</v>
      </c>
      <c r="BC58" s="352">
        <v>1.001097898148636E-3</v>
      </c>
      <c r="BD58" s="352">
        <v>9.8810192322634251E-4</v>
      </c>
      <c r="BE58" s="352">
        <v>9.752746584416824E-4</v>
      </c>
      <c r="BF58" s="352">
        <v>9.6261391364649708E-4</v>
      </c>
      <c r="BG58" s="352">
        <v>9.5011752712452382E-4</v>
      </c>
      <c r="BH58" s="352">
        <v>9.3778336522229964E-4</v>
      </c>
      <c r="BI58" s="352">
        <v>9.2560932198485846E-4</v>
      </c>
      <c r="BJ58" s="352">
        <v>9.1359331879615731E-4</v>
      </c>
      <c r="BK58" s="352">
        <v>9.0173330402416863E-4</v>
      </c>
      <c r="BL58" s="352">
        <v>8.9002725267058296E-4</v>
      </c>
      <c r="BM58" s="352">
        <v>8.7847316602505563E-4</v>
      </c>
      <c r="BN58" s="352">
        <v>8.670690713239456E-4</v>
      </c>
      <c r="BO58" s="352">
        <v>8.558130214134811E-4</v>
      </c>
      <c r="BP58" s="352">
        <v>8.4470309441730008E-4</v>
      </c>
      <c r="BQ58" s="352">
        <v>8.3373739340830558E-4</v>
      </c>
      <c r="BR58" s="352">
        <v>8.229140460847815E-4</v>
      </c>
      <c r="BS58" s="352">
        <v>8.1223120445071304E-4</v>
      </c>
      <c r="BT58" s="352">
        <v>8.0168704450025617E-4</v>
      </c>
      <c r="BU58" s="352">
        <v>7.9127976590630386E-4</v>
      </c>
      <c r="BV58" s="352">
        <v>7.8100759171309683E-4</v>
      </c>
      <c r="BW58" s="352">
        <v>7.7086876803282058E-4</v>
      </c>
      <c r="BX58" s="352">
        <v>7.6086156374614627E-4</v>
      </c>
      <c r="BY58" s="352">
        <v>7.5098427020665502E-4</v>
      </c>
      <c r="BZ58" s="352">
        <v>7.4123520094910135E-4</v>
      </c>
      <c r="CA58" s="352">
        <v>7.316126914014634E-4</v>
      </c>
      <c r="CB58" s="352">
        <v>7.2211509860073105E-4</v>
      </c>
      <c r="CC58" s="352">
        <v>7.1274080091238319E-4</v>
      </c>
      <c r="CD58" s="352">
        <v>7.0348819775350893E-4</v>
      </c>
      <c r="CE58" s="352">
        <v>6.9435570931951904E-4</v>
      </c>
      <c r="CF58" s="352">
        <v>6.8534177631440979E-4</v>
      </c>
      <c r="CG58" s="352">
        <v>6.7644485968452409E-4</v>
      </c>
      <c r="CH58" s="352">
        <v>6.6766344035577331E-4</v>
      </c>
      <c r="CI58" s="352">
        <v>6.5899601897426575E-4</v>
      </c>
      <c r="CJ58" s="352">
        <v>6.5044111565030626E-4</v>
      </c>
      <c r="CK58" s="352">
        <v>6.4199726970571626E-4</v>
      </c>
      <c r="CL58" s="352">
        <v>6.3366303942443607E-4</v>
      </c>
      <c r="CM58" s="352">
        <v>6.2543700180636361E-4</v>
      </c>
      <c r="CN58" s="352">
        <v>6.1731775232438837E-4</v>
      </c>
      <c r="CO58" s="352">
        <v>6.0930390468458143E-4</v>
      </c>
      <c r="CP58" s="352">
        <v>6.0139409058949608E-4</v>
      </c>
      <c r="CQ58" s="352">
        <v>5.9358695950454397E-4</v>
      </c>
      <c r="CR58" s="352">
        <v>5.858811784274009E-4</v>
      </c>
      <c r="CS58" s="352">
        <v>5.782754316604094E-4</v>
      </c>
      <c r="CT58" s="352">
        <v>5.7076842058593276E-4</v>
      </c>
      <c r="CU58" s="352">
        <v>5.6335886344462864E-4</v>
      </c>
      <c r="CV58" s="352">
        <v>5.5604549511659824E-4</v>
      </c>
      <c r="CW58" s="352">
        <v>5.4882706690537793E-4</v>
      </c>
      <c r="CX58" s="352">
        <v>5.4170234632473487E-4</v>
      </c>
      <c r="CY58" s="352">
        <v>5.3467011688823033E-4</v>
      </c>
      <c r="CZ58" s="352">
        <v>5.2772917790151459E-4</v>
      </c>
      <c r="DA58" s="352">
        <v>5.2087834425731862E-4</v>
      </c>
      <c r="DB58" s="352">
        <v>5.1411644623310701E-4</v>
      </c>
      <c r="DC58" s="352">
        <v>5.0744232929135697E-4</v>
      </c>
      <c r="DD58" s="352">
        <v>5.0085485388243211E-4</v>
      </c>
      <c r="DE58" s="352">
        <v>4.9435289525001213E-4</v>
      </c>
      <c r="DF58" s="352">
        <v>4.8793534323905154E-4</v>
      </c>
      <c r="DG58" s="352">
        <v>4.8160110210622887E-4</v>
      </c>
      <c r="DH58" s="352">
        <v>4.7534909033285889E-4</v>
      </c>
      <c r="DI58" s="352">
        <v>4.6917824044023066E-4</v>
      </c>
      <c r="DJ58" s="352">
        <v>4.6308749880734639E-4</v>
      </c>
      <c r="DK58" s="352">
        <v>4.5707582549102269E-4</v>
      </c>
      <c r="DL58" s="352">
        <v>4.5114219404833049E-4</v>
      </c>
      <c r="DM58" s="352">
        <v>4.4528559136133741E-4</v>
      </c>
      <c r="DN58" s="352">
        <v>4.3950501746412669E-4</v>
      </c>
      <c r="DO58" s="352">
        <v>4.3379948537206173E-4</v>
      </c>
      <c r="DP58" s="352">
        <v>4.2816802091326606E-4</v>
      </c>
      <c r="DQ58" s="352">
        <v>4.2260966256229236E-4</v>
      </c>
      <c r="DR58" s="352">
        <v>4.1712346127594917E-4</v>
      </c>
      <c r="DS58" s="352">
        <v>4.1170848033126087E-4</v>
      </c>
      <c r="DT58" s="352">
        <v>4.0636379516552877E-4</v>
      </c>
      <c r="DU58" s="352">
        <v>4.010884932184708E-4</v>
      </c>
      <c r="DV58" s="352">
        <v>3.9588167377640891E-4</v>
      </c>
      <c r="DW58" s="352">
        <v>3.9074244781847986E-4</v>
      </c>
      <c r="DX58" s="352">
        <v>3.8566993786484242E-4</v>
      </c>
      <c r="DY58" s="352">
        <v>3.8066327782685505E-4</v>
      </c>
      <c r="DZ58" s="352">
        <v>3.7572161285919848E-4</v>
      </c>
      <c r="EA58" s="352">
        <v>3.7084409921391779E-4</v>
      </c>
      <c r="EB58" s="352">
        <v>3.6602990409636009E-4</v>
      </c>
      <c r="EC58" s="352">
        <v>3.6127820552298094E-4</v>
      </c>
      <c r="ED58" s="352">
        <v>3.5658819218099841E-4</v>
      </c>
      <c r="EE58" s="352">
        <v>3.5195906328986754E-4</v>
      </c>
      <c r="EF58" s="352">
        <v>3.4739002846455438E-4</v>
      </c>
      <c r="EG58" s="352">
        <v>3.4288030758058367E-4</v>
      </c>
      <c r="EH58" s="352">
        <v>3.3842913064083957E-4</v>
      </c>
      <c r="EI58" s="352">
        <v>3.3403573764409505E-4</v>
      </c>
      <c r="EJ58" s="352">
        <v>3.2969937845524791E-4</v>
      </c>
      <c r="EK58" s="352">
        <v>3.2541931267724149E-4</v>
      </c>
      <c r="EL58" s="352">
        <v>3.2119480952464834E-4</v>
      </c>
    </row>
    <row r="59" spans="1:142" x14ac:dyDescent="0.2">
      <c r="A59" s="351">
        <v>39</v>
      </c>
      <c r="B59" s="352">
        <v>2.2955877678405442E-3</v>
      </c>
      <c r="C59" s="352">
        <v>2.2640640851920536E-3</v>
      </c>
      <c r="D59" s="352">
        <v>2.2329732949738267E-3</v>
      </c>
      <c r="E59" s="352">
        <v>2.2023094525804141E-3</v>
      </c>
      <c r="F59" s="352">
        <v>2.1720666950393935E-3</v>
      </c>
      <c r="G59" s="352">
        <v>2.142239239890428E-3</v>
      </c>
      <c r="H59" s="352">
        <v>2.1128213840795932E-3</v>
      </c>
      <c r="I59" s="352">
        <v>2.0838075028689696E-3</v>
      </c>
      <c r="J59" s="352">
        <v>2.0551920487612055E-3</v>
      </c>
      <c r="K59" s="352">
        <v>2.0269695504387775E-3</v>
      </c>
      <c r="L59" s="352">
        <v>1.9991346117179229E-3</v>
      </c>
      <c r="M59" s="352">
        <v>1.9716819105168237E-3</v>
      </c>
      <c r="N59" s="352">
        <v>1.9446061978380742E-3</v>
      </c>
      <c r="O59" s="352">
        <v>1.9179022967650164E-3</v>
      </c>
      <c r="P59" s="352">
        <v>1.8915651014719257E-3</v>
      </c>
      <c r="Q59" s="352">
        <v>1.8655895762477895E-3</v>
      </c>
      <c r="R59" s="352">
        <v>1.8399707545334253E-3</v>
      </c>
      <c r="S59" s="352">
        <v>1.8147037379719203E-3</v>
      </c>
      <c r="T59" s="352">
        <v>1.7897836954720119E-3</v>
      </c>
      <c r="U59" s="352">
        <v>1.765205862284396E-3</v>
      </c>
      <c r="V59" s="352">
        <v>1.7409655390907179E-3</v>
      </c>
      <c r="W59" s="352">
        <v>1.7170580911050129E-3</v>
      </c>
      <c r="X59" s="352">
        <v>1.6934789471875775E-3</v>
      </c>
      <c r="Y59" s="352">
        <v>1.6702235989709097E-3</v>
      </c>
      <c r="Z59" s="352">
        <v>1.6472875999977543E-3</v>
      </c>
      <c r="AA59" s="352">
        <v>1.6246665648708893E-3</v>
      </c>
      <c r="AB59" s="352">
        <v>1.6023561684146499E-3</v>
      </c>
      <c r="AC59" s="352">
        <v>1.580352144847966E-3</v>
      </c>
      <c r="AD59" s="352">
        <v>1.5586502869686979E-3</v>
      </c>
      <c r="AE59" s="352">
        <v>1.5372464453492593E-3</v>
      </c>
      <c r="AF59" s="352">
        <v>1.516136527543194E-3</v>
      </c>
      <c r="AG59" s="352">
        <v>1.4953164973027402E-3</v>
      </c>
      <c r="AH59" s="352">
        <v>1.4747823738070543E-3</v>
      </c>
      <c r="AI59" s="352">
        <v>1.4545302309010887E-3</v>
      </c>
      <c r="AJ59" s="352">
        <v>1.4345561963449217E-3</v>
      </c>
      <c r="AK59" s="352">
        <v>1.4148564510733411E-3</v>
      </c>
      <c r="AL59" s="352">
        <v>1.3954272284656768E-3</v>
      </c>
      <c r="AM59" s="352">
        <v>1.3762648136255739E-3</v>
      </c>
      <c r="AN59" s="352">
        <v>1.3573655426707422E-3</v>
      </c>
      <c r="AO59" s="352">
        <v>1.338725802032378E-3</v>
      </c>
      <c r="AP59" s="352">
        <v>1.3203420277642635E-3</v>
      </c>
      <c r="AQ59" s="352">
        <v>1.302210704861346E-3</v>
      </c>
      <c r="AR59" s="352">
        <v>1.2843283665876309E-3</v>
      </c>
      <c r="AS59" s="352">
        <v>1.266691593813376E-3</v>
      </c>
      <c r="AT59" s="352">
        <v>1.2492970143613098E-3</v>
      </c>
      <c r="AU59" s="352">
        <v>1.2321413023619033E-3</v>
      </c>
      <c r="AV59" s="352">
        <v>1.2152211776174278E-3</v>
      </c>
      <c r="AW59" s="352">
        <v>1.1985334049747886E-3</v>
      </c>
      <c r="AX59" s="352">
        <v>1.1820747937069729E-3</v>
      </c>
      <c r="AY59" s="352">
        <v>1.1658421969029478E-3</v>
      </c>
      <c r="AZ59" s="352">
        <v>1.1498325108659987E-3</v>
      </c>
      <c r="BA59" s="352">
        <v>1.1340426745202689E-3</v>
      </c>
      <c r="BB59" s="352">
        <v>1.1184696688254984E-3</v>
      </c>
      <c r="BC59" s="352">
        <v>1.1031105161997687E-3</v>
      </c>
      <c r="BD59" s="352">
        <v>1.0879622799501872E-3</v>
      </c>
      <c r="BE59" s="352">
        <v>1.0730220637113872E-3</v>
      </c>
      <c r="BF59" s="352">
        <v>1.0582870108917389E-3</v>
      </c>
      <c r="BG59" s="352">
        <v>1.0437543041271625E-3</v>
      </c>
      <c r="BH59" s="352">
        <v>1.029421164742448E-3</v>
      </c>
      <c r="BI59" s="352">
        <v>1.0152848522199647E-3</v>
      </c>
      <c r="BJ59" s="352">
        <v>1.0013426636756718E-3</v>
      </c>
      <c r="BK59" s="352">
        <v>9.8759193334232304E-4</v>
      </c>
      <c r="BL59" s="352">
        <v>9.7403003205976746E-4</v>
      </c>
      <c r="BM59" s="352">
        <v>9.6065436677224964E-4</v>
      </c>
      <c r="BN59" s="352">
        <v>9.4746238003261588E-4</v>
      </c>
      <c r="BO59" s="352">
        <v>9.3445154951332318E-4</v>
      </c>
      <c r="BP59" s="352">
        <v>9.216193875241685E-4</v>
      </c>
      <c r="BQ59" s="352">
        <v>9.0896344053663911E-4</v>
      </c>
      <c r="BR59" s="352">
        <v>8.9648128871479217E-4</v>
      </c>
      <c r="BS59" s="352">
        <v>8.8417054545258088E-4</v>
      </c>
      <c r="BT59" s="352">
        <v>8.7202885691752973E-4</v>
      </c>
      <c r="BU59" s="352">
        <v>8.6005390160068013E-4</v>
      </c>
      <c r="BV59" s="352">
        <v>8.4824338987271283E-4</v>
      </c>
      <c r="BW59" s="352">
        <v>8.3659506354616842E-4</v>
      </c>
      <c r="BX59" s="352">
        <v>8.2510669544367827E-4</v>
      </c>
      <c r="BY59" s="352">
        <v>8.1377608897212448E-4</v>
      </c>
      <c r="BZ59" s="352">
        <v>8.0260107770264836E-4</v>
      </c>
      <c r="CA59" s="352">
        <v>7.9157952495642581E-4</v>
      </c>
      <c r="CB59" s="352">
        <v>7.807093233961318E-4</v>
      </c>
      <c r="CC59" s="352">
        <v>7.6998839462301372E-4</v>
      </c>
      <c r="CD59" s="352">
        <v>7.5941468877949777E-4</v>
      </c>
      <c r="CE59" s="352">
        <v>7.4898618415725475E-4</v>
      </c>
      <c r="CF59" s="352">
        <v>7.3870088681064511E-4</v>
      </c>
      <c r="CG59" s="352">
        <v>7.2855683017547415E-4</v>
      </c>
      <c r="CH59" s="352">
        <v>7.1855207469298239E-4</v>
      </c>
      <c r="CI59" s="352">
        <v>7.0868470743899725E-4</v>
      </c>
      <c r="CJ59" s="352">
        <v>6.9895284175818158E-4</v>
      </c>
      <c r="CK59" s="352">
        <v>6.8935461690330035E-4</v>
      </c>
      <c r="CL59" s="352">
        <v>6.7988819767944477E-4</v>
      </c>
      <c r="CM59" s="352">
        <v>6.7055177409313814E-4</v>
      </c>
      <c r="CN59" s="352">
        <v>6.6134356100626434E-4</v>
      </c>
      <c r="CO59" s="352">
        <v>6.5226179779474575E-4</v>
      </c>
      <c r="CP59" s="352">
        <v>6.4330474801190961E-4</v>
      </c>
      <c r="CQ59" s="352">
        <v>6.3447069905647648E-4</v>
      </c>
      <c r="CR59" s="352">
        <v>6.2575796184510888E-4</v>
      </c>
      <c r="CS59" s="352">
        <v>6.1716487048945582E-4</v>
      </c>
      <c r="CT59" s="352">
        <v>6.0868978197763199E-4</v>
      </c>
      <c r="CU59" s="352">
        <v>6.0033107586007241E-4</v>
      </c>
      <c r="CV59" s="352">
        <v>5.9208715393969903E-4</v>
      </c>
      <c r="CW59" s="352">
        <v>5.8395643996634347E-4</v>
      </c>
      <c r="CX59" s="352">
        <v>5.7593737933536607E-4</v>
      </c>
      <c r="CY59" s="352">
        <v>5.6802843879041269E-4</v>
      </c>
      <c r="CZ59" s="352">
        <v>5.6022810613025353E-4</v>
      </c>
      <c r="DA59" s="352">
        <v>5.5253488991964875E-4</v>
      </c>
      <c r="DB59" s="352">
        <v>5.4494731920418332E-4</v>
      </c>
      <c r="DC59" s="352">
        <v>5.3746394322901851E-4</v>
      </c>
      <c r="DD59" s="352">
        <v>5.3008333116150521E-4</v>
      </c>
      <c r="DE59" s="352">
        <v>5.2280407181760696E-4</v>
      </c>
      <c r="DF59" s="352">
        <v>5.1562477339207912E-4</v>
      </c>
      <c r="DG59" s="352">
        <v>5.0854406319235368E-4</v>
      </c>
      <c r="DH59" s="352">
        <v>5.0156058737607851E-4</v>
      </c>
      <c r="DI59" s="352">
        <v>4.9467301069226082E-4</v>
      </c>
      <c r="DJ59" s="352">
        <v>4.8788001622596474E-4</v>
      </c>
      <c r="DK59" s="352">
        <v>4.8118030514651553E-4</v>
      </c>
      <c r="DL59" s="352">
        <v>4.7457259645916118E-4</v>
      </c>
      <c r="DM59" s="352">
        <v>4.6805562676014437E-4</v>
      </c>
      <c r="DN59" s="352">
        <v>4.6162814999513779E-4</v>
      </c>
      <c r="DO59" s="352">
        <v>4.5528893722099605E-4</v>
      </c>
      <c r="DP59" s="352">
        <v>4.4903677637078124E-4</v>
      </c>
      <c r="DQ59" s="352">
        <v>4.4287047202201256E-4</v>
      </c>
      <c r="DR59" s="352">
        <v>4.3678884516810073E-4</v>
      </c>
      <c r="DS59" s="352">
        <v>4.3079073299291963E-4</v>
      </c>
      <c r="DT59" s="352">
        <v>4.2487498864847412E-4</v>
      </c>
      <c r="DU59" s="352">
        <v>4.1904048103562146E-4</v>
      </c>
      <c r="DV59" s="352">
        <v>4.1328609458780315E-4</v>
      </c>
      <c r="DW59" s="352">
        <v>4.0761072905774683E-4</v>
      </c>
      <c r="DX59" s="352">
        <v>4.0201329930709728E-4</v>
      </c>
      <c r="DY59" s="352">
        <v>3.964927350989371E-4</v>
      </c>
      <c r="DZ59" s="352">
        <v>3.9104798089315478E-4</v>
      </c>
      <c r="EA59" s="352">
        <v>3.8567799564462449E-4</v>
      </c>
      <c r="EB59" s="352">
        <v>3.8038175260415679E-4</v>
      </c>
      <c r="EC59" s="352">
        <v>3.7515823912218202E-4</v>
      </c>
      <c r="ED59" s="352">
        <v>3.7000645645513094E-4</v>
      </c>
      <c r="EE59" s="352">
        <v>3.6492541957447281E-4</v>
      </c>
      <c r="EF59" s="352">
        <v>3.5991415697837715E-4</v>
      </c>
      <c r="EG59" s="352">
        <v>3.5497171050596042E-4</v>
      </c>
      <c r="EH59" s="352">
        <v>3.500971351540846E-4</v>
      </c>
      <c r="EI59" s="352">
        <v>3.4528949889667146E-4</v>
      </c>
      <c r="EJ59" s="352">
        <v>3.4054788250649726E-4</v>
      </c>
      <c r="EK59" s="352">
        <v>3.3587137937943543E-4</v>
      </c>
      <c r="EL59" s="352">
        <v>3.3125909536111216E-4</v>
      </c>
    </row>
    <row r="60" spans="1:142" x14ac:dyDescent="0.2">
      <c r="A60" s="351">
        <v>40</v>
      </c>
      <c r="B60" s="352">
        <v>2.6348618641118416E-3</v>
      </c>
      <c r="C60" s="352">
        <v>2.596803300765743E-3</v>
      </c>
      <c r="D60" s="352">
        <v>2.5592944642435335E-3</v>
      </c>
      <c r="E60" s="352">
        <v>2.52232741416192E-3</v>
      </c>
      <c r="F60" s="352">
        <v>2.4858943248303694E-3</v>
      </c>
      <c r="G60" s="352">
        <v>2.4499874835944334E-3</v>
      </c>
      <c r="H60" s="352">
        <v>2.4145992892030811E-3</v>
      </c>
      <c r="I60" s="352">
        <v>2.3797222501995285E-3</v>
      </c>
      <c r="J60" s="352">
        <v>2.345348983335359E-3</v>
      </c>
      <c r="K60" s="352">
        <v>2.3114722120075055E-3</v>
      </c>
      <c r="L60" s="352">
        <v>2.2780847647178885E-3</v>
      </c>
      <c r="M60" s="352">
        <v>2.2451795735552306E-3</v>
      </c>
      <c r="N60" s="352">
        <v>2.212749672698799E-3</v>
      </c>
      <c r="O60" s="352">
        <v>2.1807881969438361E-3</v>
      </c>
      <c r="P60" s="352">
        <v>2.1492883802482128E-3</v>
      </c>
      <c r="Q60" s="352">
        <v>2.1182435543000777E-3</v>
      </c>
      <c r="R60" s="352">
        <v>2.0876471471062653E-3</v>
      </c>
      <c r="S60" s="352">
        <v>2.0574926816010202E-3</v>
      </c>
      <c r="T60" s="352">
        <v>2.0277737742748249E-3</v>
      </c>
      <c r="U60" s="352">
        <v>1.9984841338230937E-3</v>
      </c>
      <c r="V60" s="352">
        <v>1.9696175598143129E-3</v>
      </c>
      <c r="W60" s="352">
        <v>1.9411679413774661E-3</v>
      </c>
      <c r="X60" s="352">
        <v>1.91312925590837E-3</v>
      </c>
      <c r="Y60" s="352">
        <v>1.8854955677947715E-3</v>
      </c>
      <c r="Z60" s="352">
        <v>1.8582610271597945E-3</v>
      </c>
      <c r="AA60" s="352">
        <v>1.8314198686235372E-3</v>
      </c>
      <c r="AB60" s="352">
        <v>1.8049664100826188E-3</v>
      </c>
      <c r="AC60" s="352">
        <v>1.7788950515072936E-3</v>
      </c>
      <c r="AD60" s="352">
        <v>1.753200273755941E-3</v>
      </c>
      <c r="AE60" s="352">
        <v>1.7278766374067371E-3</v>
      </c>
      <c r="AF60" s="352">
        <v>1.7029187816061428E-3</v>
      </c>
      <c r="AG60" s="352">
        <v>1.6783214229340287E-3</v>
      </c>
      <c r="AH60" s="352">
        <v>1.6540793542852434E-3</v>
      </c>
      <c r="AI60" s="352">
        <v>1.6301874437672803E-3</v>
      </c>
      <c r="AJ60" s="352">
        <v>1.6066406336138969E-3</v>
      </c>
      <c r="AK60" s="352">
        <v>1.5834339391143973E-3</v>
      </c>
      <c r="AL60" s="352">
        <v>1.5605624475584345E-3</v>
      </c>
      <c r="AM60" s="352">
        <v>1.5380213171960024E-3</v>
      </c>
      <c r="AN60" s="352">
        <v>1.5158057762124529E-3</v>
      </c>
      <c r="AO60" s="352">
        <v>1.4939111217183647E-3</v>
      </c>
      <c r="AP60" s="352">
        <v>1.4723327187539555E-3</v>
      </c>
      <c r="AQ60" s="352">
        <v>1.4510659993078744E-3</v>
      </c>
      <c r="AR60" s="352">
        <v>1.430106461350215E-3</v>
      </c>
      <c r="AS60" s="352">
        <v>1.4094496678794465E-3</v>
      </c>
      <c r="AT60" s="352">
        <v>1.3890912459831159E-3</v>
      </c>
      <c r="AU60" s="352">
        <v>1.3690268859121591E-3</v>
      </c>
      <c r="AV60" s="352">
        <v>1.349252340168534E-3</v>
      </c>
      <c r="AW60" s="352">
        <v>1.3297634226060624E-3</v>
      </c>
      <c r="AX60" s="352">
        <v>1.31055600754423E-3</v>
      </c>
      <c r="AY60" s="352">
        <v>1.2916260288948342E-3</v>
      </c>
      <c r="AZ60" s="352">
        <v>1.2729694793012052E-3</v>
      </c>
      <c r="BA60" s="352">
        <v>1.2545824092898593E-3</v>
      </c>
      <c r="BB60" s="352">
        <v>1.2364609264344528E-3</v>
      </c>
      <c r="BC60" s="352">
        <v>1.2186011945317517E-3</v>
      </c>
      <c r="BD60" s="352">
        <v>1.2009994327895437E-3</v>
      </c>
      <c r="BE60" s="352">
        <v>1.1836519150262685E-3</v>
      </c>
      <c r="BF60" s="352">
        <v>1.1665549688822051E-3</v>
      </c>
      <c r="BG60" s="352">
        <v>1.1497049750420604E-3</v>
      </c>
      <c r="BH60" s="352">
        <v>1.1330983664687797E-3</v>
      </c>
      <c r="BI60" s="352">
        <v>1.1167316276484295E-3</v>
      </c>
      <c r="BJ60" s="352">
        <v>1.1006012938459839E-3</v>
      </c>
      <c r="BK60" s="352">
        <v>1.0847039503718654E-3</v>
      </c>
      <c r="BL60" s="352">
        <v>1.0690362318590721E-3</v>
      </c>
      <c r="BM60" s="352">
        <v>1.0535948215507544E-3</v>
      </c>
      <c r="BN60" s="352">
        <v>1.0383764505980768E-3</v>
      </c>
      <c r="BO60" s="352">
        <v>1.023377897368224E-3</v>
      </c>
      <c r="BP60" s="352">
        <v>1.0085959867624015E-3</v>
      </c>
      <c r="BQ60" s="352">
        <v>9.9402758954368663E-4</v>
      </c>
      <c r="BR60" s="352">
        <v>9.7966962167459078E-4</v>
      </c>
      <c r="BS60" s="352">
        <v>9.6551904366418519E-4</v>
      </c>
      <c r="BT60" s="352">
        <v>9.5157285992466265E-4</v>
      </c>
      <c r="BU60" s="352">
        <v>9.3782811813718963E-4</v>
      </c>
      <c r="BV60" s="352">
        <v>9.2428190862691838E-4</v>
      </c>
      <c r="BW60" s="352">
        <v>9.1093136374702818E-4</v>
      </c>
      <c r="BX60" s="352">
        <v>8.9777365727166183E-4</v>
      </c>
      <c r="BY60" s="352">
        <v>8.8480600379763226E-4</v>
      </c>
      <c r="BZ60" s="352">
        <v>8.7202565815476985E-4</v>
      </c>
      <c r="CA60" s="352">
        <v>8.594299148247872E-4</v>
      </c>
      <c r="CB60" s="352">
        <v>8.4701610736853856E-4</v>
      </c>
      <c r="CC60" s="352">
        <v>8.3478160786155096E-4</v>
      </c>
      <c r="CD60" s="352">
        <v>8.2272382633770955E-4</v>
      </c>
      <c r="CE60" s="352">
        <v>8.108402102409779E-4</v>
      </c>
      <c r="CF60" s="352">
        <v>7.9912824388503854E-4</v>
      </c>
      <c r="CG60" s="352">
        <v>7.8758544792073765E-4</v>
      </c>
      <c r="CH60" s="352">
        <v>7.7620937881122255E-4</v>
      </c>
      <c r="CI60" s="352">
        <v>7.6499762831466072E-4</v>
      </c>
      <c r="CJ60" s="352">
        <v>7.5394782297442985E-4</v>
      </c>
      <c r="CK60" s="352">
        <v>7.4305762361667261E-4</v>
      </c>
      <c r="CL60" s="352">
        <v>7.3232472485510727E-4</v>
      </c>
      <c r="CM60" s="352">
        <v>7.2174685460299373E-4</v>
      </c>
      <c r="CN60" s="352">
        <v>7.1132177359214586E-4</v>
      </c>
      <c r="CO60" s="352">
        <v>7.0104727489889228E-4</v>
      </c>
      <c r="CP60" s="352">
        <v>6.9092118347688629E-4</v>
      </c>
      <c r="CQ60" s="352">
        <v>6.809413556966604E-4</v>
      </c>
      <c r="CR60" s="352">
        <v>6.7110567889183497E-4</v>
      </c>
      <c r="CS60" s="352">
        <v>6.6141207091187913E-4</v>
      </c>
      <c r="CT60" s="352">
        <v>6.5185847968133334E-4</v>
      </c>
      <c r="CU60" s="352">
        <v>6.4244288276539769E-4</v>
      </c>
      <c r="CV60" s="352">
        <v>6.3316328694179537E-4</v>
      </c>
      <c r="CW60" s="352">
        <v>6.2401772777882E-4</v>
      </c>
      <c r="CX60" s="352">
        <v>6.1500426921947792E-4</v>
      </c>
      <c r="CY60" s="352">
        <v>6.0612100317163748E-4</v>
      </c>
      <c r="CZ60" s="352">
        <v>5.9736604910409731E-4</v>
      </c>
      <c r="DA60" s="352">
        <v>5.8873755364849054E-4</v>
      </c>
      <c r="DB60" s="352">
        <v>5.8023369020693781E-4</v>
      </c>
      <c r="DC60" s="352">
        <v>5.7185265856536877E-4</v>
      </c>
      <c r="DD60" s="352">
        <v>5.6359268451242734E-4</v>
      </c>
      <c r="DE60" s="352">
        <v>5.5545201946388299E-4</v>
      </c>
      <c r="DF60" s="352">
        <v>5.474289400924662E-4</v>
      </c>
      <c r="DG60" s="352">
        <v>5.3952174796305147E-4</v>
      </c>
      <c r="DH60" s="352">
        <v>5.3172876917310854E-4</v>
      </c>
      <c r="DI60" s="352">
        <v>5.2404835399834859E-4</v>
      </c>
      <c r="DJ60" s="352">
        <v>5.1647887654348722E-4</v>
      </c>
      <c r="DK60" s="352">
        <v>5.0901873439805406E-4</v>
      </c>
      <c r="DL60" s="352">
        <v>5.0166634829717106E-4</v>
      </c>
      <c r="DM60" s="352">
        <v>4.9442016178723321E-4</v>
      </c>
      <c r="DN60" s="352">
        <v>4.8727864089641646E-4</v>
      </c>
      <c r="DO60" s="352">
        <v>4.8024027380994628E-4</v>
      </c>
      <c r="DP60" s="352">
        <v>4.7330357055005545E-4</v>
      </c>
      <c r="DQ60" s="352">
        <v>4.6646706266056546E-4</v>
      </c>
      <c r="DR60" s="352">
        <v>4.5972930289602356E-4</v>
      </c>
      <c r="DS60" s="352">
        <v>4.5308886491532999E-4</v>
      </c>
      <c r="DT60" s="352">
        <v>4.4654434297979105E-4</v>
      </c>
      <c r="DU60" s="352">
        <v>4.4009435165553247E-4</v>
      </c>
      <c r="DV60" s="352">
        <v>4.3373752552021216E-4</v>
      </c>
      <c r="DW60" s="352">
        <v>4.2747251887396878E-4</v>
      </c>
      <c r="DX60" s="352">
        <v>4.2129800545454596E-4</v>
      </c>
      <c r="DY60" s="352">
        <v>4.1521267815653053E-4</v>
      </c>
      <c r="DZ60" s="352">
        <v>4.0921524875464686E-4</v>
      </c>
      <c r="EA60" s="352">
        <v>4.0330444763104773E-4</v>
      </c>
      <c r="EB60" s="352">
        <v>3.97479023506544E-4</v>
      </c>
      <c r="EC60" s="352">
        <v>3.917377431757169E-4</v>
      </c>
      <c r="ED60" s="352">
        <v>3.860793912458563E-4</v>
      </c>
      <c r="EE60" s="352">
        <v>3.8050276987966974E-4</v>
      </c>
      <c r="EF60" s="352">
        <v>3.7500669854170782E-4</v>
      </c>
      <c r="EG60" s="352">
        <v>3.6959001374845245E-4</v>
      </c>
      <c r="EH60" s="352">
        <v>3.6425156882201424E-4</v>
      </c>
      <c r="EI60" s="352">
        <v>3.5899023364738893E-4</v>
      </c>
      <c r="EJ60" s="352">
        <v>3.5380489443321807E-4</v>
      </c>
      <c r="EK60" s="352">
        <v>3.4869445347600781E-4</v>
      </c>
      <c r="EL60" s="352">
        <v>3.4365782892775069E-4</v>
      </c>
    </row>
    <row r="61" spans="1:142" x14ac:dyDescent="0.2">
      <c r="A61" s="351">
        <v>41</v>
      </c>
      <c r="B61" s="352">
        <v>2.9998019335146079E-3</v>
      </c>
      <c r="C61" s="352">
        <v>2.9546043131426082E-3</v>
      </c>
      <c r="D61" s="352">
        <v>2.9100876793599121E-3</v>
      </c>
      <c r="E61" s="352">
        <v>2.86624177183133E-3</v>
      </c>
      <c r="F61" s="352">
        <v>2.8230564848127897E-3</v>
      </c>
      <c r="G61" s="352">
        <v>2.7805218648221429E-3</v>
      </c>
      <c r="H61" s="352">
        <v>2.7386281083450156E-3</v>
      </c>
      <c r="I61" s="352">
        <v>2.6973655595753225E-3</v>
      </c>
      <c r="J61" s="352">
        <v>2.6567247081897257E-3</v>
      </c>
      <c r="K61" s="352">
        <v>2.6166961871556763E-3</v>
      </c>
      <c r="L61" s="352">
        <v>2.5772707705724795E-3</v>
      </c>
      <c r="M61" s="352">
        <v>2.5384393715448409E-3</v>
      </c>
      <c r="N61" s="352">
        <v>2.50019304008855E-3</v>
      </c>
      <c r="O61" s="352">
        <v>2.4625229610676183E-3</v>
      </c>
      <c r="P61" s="352">
        <v>2.4254204521625502E-3</v>
      </c>
      <c r="Q61" s="352">
        <v>2.3888769618692122E-3</v>
      </c>
      <c r="R61" s="352">
        <v>2.3528840675278665E-3</v>
      </c>
      <c r="S61" s="352">
        <v>2.3174334733818535E-3</v>
      </c>
      <c r="T61" s="352">
        <v>2.2825170086656112E-3</v>
      </c>
      <c r="U61" s="352">
        <v>2.248126625721417E-3</v>
      </c>
      <c r="V61" s="352">
        <v>2.2142543981445474E-3</v>
      </c>
      <c r="W61" s="352">
        <v>2.1808925189563799E-3</v>
      </c>
      <c r="X61" s="352">
        <v>2.1480332988049887E-3</v>
      </c>
      <c r="Y61" s="352">
        <v>2.1156691641929229E-3</v>
      </c>
      <c r="Z61" s="352">
        <v>2.083792655731611E-3</v>
      </c>
      <c r="AA61" s="352">
        <v>2.052396426422107E-3</v>
      </c>
      <c r="AB61" s="352">
        <v>2.021473239961736E-3</v>
      </c>
      <c r="AC61" s="352">
        <v>1.9910159690762204E-3</v>
      </c>
      <c r="AD61" s="352">
        <v>1.9610175938770073E-3</v>
      </c>
      <c r="AE61" s="352">
        <v>1.9314712002432709E-3</v>
      </c>
      <c r="AF61" s="352">
        <v>1.9023699782283337E-3</v>
      </c>
      <c r="AG61" s="352">
        <v>1.8737072204900935E-3</v>
      </c>
      <c r="AH61" s="352">
        <v>1.8454763207450674E-3</v>
      </c>
      <c r="AI61" s="352">
        <v>1.8176707722457953E-3</v>
      </c>
      <c r="AJ61" s="352">
        <v>1.7902841662811168E-3</v>
      </c>
      <c r="AK61" s="352">
        <v>1.7633101906990778E-3</v>
      </c>
      <c r="AL61" s="352">
        <v>1.7367426284520923E-3</v>
      </c>
      <c r="AM61" s="352">
        <v>1.7105753561639917E-3</v>
      </c>
      <c r="AN61" s="352">
        <v>1.6848023427187284E-3</v>
      </c>
      <c r="AO61" s="352">
        <v>1.6594176478702792E-3</v>
      </c>
      <c r="AP61" s="352">
        <v>1.6344154208735239E-3</v>
      </c>
      <c r="AQ61" s="352">
        <v>1.6097898991357545E-3</v>
      </c>
      <c r="AR61" s="352">
        <v>1.5855354068884703E-3</v>
      </c>
      <c r="AS61" s="352">
        <v>1.5616463538792439E-3</v>
      </c>
      <c r="AT61" s="352">
        <v>1.5381172340832392E-3</v>
      </c>
      <c r="AU61" s="352">
        <v>1.51494262443417E-3</v>
      </c>
      <c r="AV61" s="352">
        <v>1.4921171835743801E-3</v>
      </c>
      <c r="AW61" s="352">
        <v>1.4696356506237302E-3</v>
      </c>
      <c r="AX61" s="352">
        <v>1.4474928439670836E-3</v>
      </c>
      <c r="AY61" s="352">
        <v>1.4256836600600113E-3</v>
      </c>
      <c r="AZ61" s="352">
        <v>1.4042030722525157E-3</v>
      </c>
      <c r="BA61" s="352">
        <v>1.3830461296304674E-3</v>
      </c>
      <c r="BB61" s="352">
        <v>1.3622079558745217E-3</v>
      </c>
      <c r="BC61" s="352">
        <v>1.3416837481361806E-3</v>
      </c>
      <c r="BD61" s="352">
        <v>1.3214687759308353E-3</v>
      </c>
      <c r="BE61" s="352">
        <v>1.3015583800474666E-3</v>
      </c>
      <c r="BF61" s="352">
        <v>1.2819479714747731E-3</v>
      </c>
      <c r="BG61" s="352">
        <v>1.2626330303434816E-3</v>
      </c>
      <c r="BH61" s="352">
        <v>1.2436091048845935E-3</v>
      </c>
      <c r="BI61" s="352">
        <v>1.2248718104033278E-3</v>
      </c>
      <c r="BJ61" s="352">
        <v>1.2064168282685207E-3</v>
      </c>
      <c r="BK61" s="352">
        <v>1.1882399049172562E-3</v>
      </c>
      <c r="BL61" s="352">
        <v>1.1703368508744893E-3</v>
      </c>
      <c r="BM61" s="352">
        <v>1.1527035397874434E-3</v>
      </c>
      <c r="BN61" s="352">
        <v>1.1353359074745559E-3</v>
      </c>
      <c r="BO61" s="352">
        <v>1.1182299509887514E-3</v>
      </c>
      <c r="BP61" s="352">
        <v>1.1013817276948313E-3</v>
      </c>
      <c r="BQ61" s="352">
        <v>1.0847873543607613E-3</v>
      </c>
      <c r="BR61" s="352">
        <v>1.0684430062626528E-3</v>
      </c>
      <c r="BS61" s="352">
        <v>1.0523449163032279E-3</v>
      </c>
      <c r="BT61" s="352">
        <v>1.0364893741435662E-3</v>
      </c>
      <c r="BU61" s="352">
        <v>1.0208727253479357E-3</v>
      </c>
      <c r="BV61" s="352">
        <v>1.0054913705415062E-3</v>
      </c>
      <c r="BW61" s="352">
        <v>9.9034176458075184E-4</v>
      </c>
      <c r="BX61" s="352">
        <v>9.7542041573635903E-4</v>
      </c>
      <c r="BY61" s="352">
        <v>9.6072388488843891E-4</v>
      </c>
      <c r="BZ61" s="352">
        <v>9.4624878473386818E-4</v>
      </c>
      <c r="CA61" s="352">
        <v>9.3199177900557388E-4</v>
      </c>
      <c r="CB61" s="352">
        <v>9.1794958170357945E-4</v>
      </c>
      <c r="CC61" s="352">
        <v>9.0411895633763612E-4</v>
      </c>
      <c r="CD61" s="352">
        <v>8.9049671518126811E-4</v>
      </c>
      <c r="CE61" s="352">
        <v>8.7707971853705365E-4</v>
      </c>
      <c r="CF61" s="352">
        <v>8.6386487401297809E-4</v>
      </c>
      <c r="CG61" s="352">
        <v>8.5084913580969041E-4</v>
      </c>
      <c r="CH61" s="352">
        <v>8.3802950401849654E-4</v>
      </c>
      <c r="CI61" s="352">
        <v>8.2540302392993122E-4</v>
      </c>
      <c r="CJ61" s="352">
        <v>8.1296678535274771E-4</v>
      </c>
      <c r="CK61" s="352">
        <v>8.0071792194316683E-4</v>
      </c>
      <c r="CL61" s="352">
        <v>7.886536105442336E-4</v>
      </c>
      <c r="CM61" s="352">
        <v>7.7677107053512678E-4</v>
      </c>
      <c r="CN61" s="352">
        <v>7.6506756319027222E-4</v>
      </c>
      <c r="CO61" s="352">
        <v>7.5354039104811362E-4</v>
      </c>
      <c r="CP61" s="352">
        <v>7.4218689728939181E-4</v>
      </c>
      <c r="CQ61" s="352">
        <v>7.3100446512479377E-4</v>
      </c>
      <c r="CR61" s="352">
        <v>7.1999051719182604E-4</v>
      </c>
      <c r="CS61" s="352">
        <v>7.0914251496077612E-4</v>
      </c>
      <c r="CT61" s="352">
        <v>6.9845795814962397E-4</v>
      </c>
      <c r="CU61" s="352">
        <v>6.8793438414776933E-4</v>
      </c>
      <c r="CV61" s="352">
        <v>6.7756936744844151E-4</v>
      </c>
      <c r="CW61" s="352">
        <v>6.6736051908966023E-4</v>
      </c>
      <c r="CX61" s="352">
        <v>6.5730548610362096E-4</v>
      </c>
      <c r="CY61" s="352">
        <v>6.4740195097437458E-4</v>
      </c>
      <c r="CZ61" s="352">
        <v>6.3764763110367982E-4</v>
      </c>
      <c r="DA61" s="352">
        <v>6.2804027828490159E-4</v>
      </c>
      <c r="DB61" s="352">
        <v>6.185776781848384E-4</v>
      </c>
      <c r="DC61" s="352">
        <v>6.092576498333553E-4</v>
      </c>
      <c r="DD61" s="352">
        <v>6.0007804512070663E-4</v>
      </c>
      <c r="DE61" s="352">
        <v>5.9103674830243312E-4</v>
      </c>
      <c r="DF61" s="352">
        <v>5.8213167551171867E-4</v>
      </c>
      <c r="DG61" s="352">
        <v>5.7336077427909383E-4</v>
      </c>
      <c r="DH61" s="352">
        <v>5.6472202305937595E-4</v>
      </c>
      <c r="DI61" s="352">
        <v>5.5621343076573738E-4</v>
      </c>
      <c r="DJ61" s="352">
        <v>5.4783303631079341E-4</v>
      </c>
      <c r="DK61" s="352">
        <v>5.395789081546039E-4</v>
      </c>
      <c r="DL61" s="352">
        <v>5.3144914385948728E-4</v>
      </c>
      <c r="DM61" s="352">
        <v>5.2344186965153929E-4</v>
      </c>
      <c r="DN61" s="352">
        <v>5.1555523998875999E-4</v>
      </c>
      <c r="DO61" s="352">
        <v>5.0778743713568778E-4</v>
      </c>
      <c r="DP61" s="352">
        <v>5.0013667074444174E-4</v>
      </c>
      <c r="DQ61" s="352">
        <v>4.9260117744207629E-4</v>
      </c>
      <c r="DR61" s="352">
        <v>4.8517922042415383E-4</v>
      </c>
      <c r="DS61" s="352">
        <v>4.7786908905444016E-4</v>
      </c>
      <c r="DT61" s="352">
        <v>4.7066909847063188E-4</v>
      </c>
      <c r="DU61" s="352">
        <v>4.6357758919602385E-4</v>
      </c>
      <c r="DV61" s="352">
        <v>4.5659292675702764E-4</v>
      </c>
      <c r="DW61" s="352">
        <v>4.4971350130645297E-4</v>
      </c>
      <c r="DX61" s="352">
        <v>4.4293772725246508E-4</v>
      </c>
      <c r="DY61" s="352">
        <v>4.3626404289313225E-4</v>
      </c>
      <c r="DZ61" s="352">
        <v>4.2969091005648041E-4</v>
      </c>
      <c r="EA61" s="352">
        <v>4.2321681374596923E-4</v>
      </c>
      <c r="EB61" s="352">
        <v>4.1684026179131207E-4</v>
      </c>
      <c r="EC61" s="352">
        <v>4.105597845045553E-4</v>
      </c>
      <c r="ED61" s="352">
        <v>4.0437393434133946E-4</v>
      </c>
      <c r="EE61" s="352">
        <v>3.9828128556726607E-4</v>
      </c>
      <c r="EF61" s="352">
        <v>3.9228043392928801E-4</v>
      </c>
      <c r="EG61" s="352">
        <v>3.8636999633205458E-4</v>
      </c>
      <c r="EH61" s="352">
        <v>3.8054861051912986E-4</v>
      </c>
      <c r="EI61" s="352">
        <v>3.7481493475901607E-4</v>
      </c>
      <c r="EJ61" s="352">
        <v>3.6916764753590765E-4</v>
      </c>
      <c r="EK61" s="352">
        <v>3.636054472451029E-4</v>
      </c>
      <c r="EL61" s="352">
        <v>3.5812705189300706E-4</v>
      </c>
    </row>
    <row r="62" spans="1:142" x14ac:dyDescent="0.2">
      <c r="A62" s="351">
        <v>42</v>
      </c>
      <c r="B62" s="352">
        <v>3.3649021903704164E-3</v>
      </c>
      <c r="C62" s="352">
        <v>3.3125335535455149E-3</v>
      </c>
      <c r="D62" s="352">
        <v>3.260979940150057E-3</v>
      </c>
      <c r="E62" s="352">
        <v>3.2102286658135595E-3</v>
      </c>
      <c r="F62" s="352">
        <v>3.1602672435749142E-3</v>
      </c>
      <c r="G62" s="352">
        <v>3.1110833808100386E-3</v>
      </c>
      <c r="H62" s="352">
        <v>3.0626649762074201E-3</v>
      </c>
      <c r="I62" s="352">
        <v>3.0150001167906122E-3</v>
      </c>
      <c r="J62" s="352">
        <v>2.9680770749871809E-3</v>
      </c>
      <c r="K62" s="352">
        <v>2.9218843057432081E-3</v>
      </c>
      <c r="L62" s="352">
        <v>2.8764104436827579E-3</v>
      </c>
      <c r="M62" s="352">
        <v>2.8316443003114523E-3</v>
      </c>
      <c r="N62" s="352">
        <v>2.7875748612636699E-3</v>
      </c>
      <c r="O62" s="352">
        <v>2.7441912835925245E-3</v>
      </c>
      <c r="P62" s="352">
        <v>2.7014828931020817E-3</v>
      </c>
      <c r="Q62" s="352">
        <v>2.6594391817209963E-3</v>
      </c>
      <c r="R62" s="352">
        <v>2.6180498049171207E-3</v>
      </c>
      <c r="S62" s="352">
        <v>2.577304579152292E-3</v>
      </c>
      <c r="T62" s="352">
        <v>2.5371934793767905E-3</v>
      </c>
      <c r="U62" s="352">
        <v>2.4977066365626951E-3</v>
      </c>
      <c r="V62" s="352">
        <v>2.4588343352757234E-3</v>
      </c>
      <c r="W62" s="352">
        <v>2.4205670112848062E-3</v>
      </c>
      <c r="X62" s="352">
        <v>2.3828952492089138E-3</v>
      </c>
      <c r="Y62" s="352">
        <v>2.3458097802004254E-3</v>
      </c>
      <c r="Z62" s="352">
        <v>2.3093014796646328E-3</v>
      </c>
      <c r="AA62" s="352">
        <v>2.2733613650146875E-3</v>
      </c>
      <c r="AB62" s="352">
        <v>2.2379805934615378E-3</v>
      </c>
      <c r="AC62" s="352">
        <v>2.2031504598381776E-3</v>
      </c>
      <c r="AD62" s="352">
        <v>2.1688623944578424E-3</v>
      </c>
      <c r="AE62" s="352">
        <v>2.1351079610054851E-3</v>
      </c>
      <c r="AF62" s="352">
        <v>2.1018788544621184E-3</v>
      </c>
      <c r="AG62" s="352">
        <v>2.069166899061373E-3</v>
      </c>
      <c r="AH62" s="352">
        <v>2.0369640462779837E-3</v>
      </c>
      <c r="AI62" s="352">
        <v>2.005262372847419E-3</v>
      </c>
      <c r="AJ62" s="352">
        <v>1.9740540788165369E-3</v>
      </c>
      <c r="AK62" s="352">
        <v>1.9433314856243473E-3</v>
      </c>
      <c r="AL62" s="352">
        <v>1.9130870342128623E-3</v>
      </c>
      <c r="AM62" s="352">
        <v>1.8833132831672047E-3</v>
      </c>
      <c r="AN62" s="352">
        <v>1.8540029068846657E-3</v>
      </c>
      <c r="AO62" s="352">
        <v>1.825148693772377E-3</v>
      </c>
      <c r="AP62" s="352">
        <v>1.7967435444729129E-3</v>
      </c>
      <c r="AQ62" s="352">
        <v>1.7687804701175096E-3</v>
      </c>
      <c r="AR62" s="352">
        <v>1.7412525906065851E-3</v>
      </c>
      <c r="AS62" s="352">
        <v>1.7141531329169051E-3</v>
      </c>
      <c r="AT62" s="352">
        <v>1.6874754294350959E-3</v>
      </c>
      <c r="AU62" s="352">
        <v>1.6612129163172142E-3</v>
      </c>
      <c r="AV62" s="352">
        <v>1.6353591318736685E-3</v>
      </c>
      <c r="AW62" s="352">
        <v>1.6099077149794524E-3</v>
      </c>
      <c r="AX62" s="352">
        <v>1.584852403509003E-3</v>
      </c>
      <c r="AY62" s="352">
        <v>1.5601870327954196E-3</v>
      </c>
      <c r="AZ62" s="352">
        <v>1.5359055341137627E-3</v>
      </c>
      <c r="BA62" s="352">
        <v>1.5120019331878543E-3</v>
      </c>
      <c r="BB62" s="352">
        <v>1.4884703487203328E-3</v>
      </c>
      <c r="BC62" s="352">
        <v>1.4653049909456462E-3</v>
      </c>
      <c r="BD62" s="352">
        <v>1.4425001602055025E-3</v>
      </c>
      <c r="BE62" s="352">
        <v>1.4200502455465165E-3</v>
      </c>
      <c r="BF62" s="352">
        <v>1.3979497233396769E-3</v>
      </c>
      <c r="BG62" s="352">
        <v>1.3761931559213006E-3</v>
      </c>
      <c r="BH62" s="352">
        <v>1.3547751902551392E-3</v>
      </c>
      <c r="BI62" s="352">
        <v>1.333690556615302E-3</v>
      </c>
      <c r="BJ62" s="352">
        <v>1.3129340672896827E-3</v>
      </c>
      <c r="BK62" s="352">
        <v>1.2925006153035631E-3</v>
      </c>
      <c r="BL62" s="352">
        <v>1.2723851731630794E-3</v>
      </c>
      <c r="BM62" s="352">
        <v>1.2525827916182479E-3</v>
      </c>
      <c r="BN62" s="352">
        <v>1.2330885984452374E-3</v>
      </c>
      <c r="BO62" s="352">
        <v>1.2138977972475996E-3</v>
      </c>
      <c r="BP62" s="352">
        <v>1.1950056662761498E-3</v>
      </c>
      <c r="BQ62" s="352">
        <v>1.1764075572672172E-3</v>
      </c>
      <c r="BR62" s="352">
        <v>1.1580988942989767E-3</v>
      </c>
      <c r="BS62" s="352">
        <v>1.1400751726655769E-3</v>
      </c>
      <c r="BT62" s="352">
        <v>1.1223319577687932E-3</v>
      </c>
      <c r="BU62" s="352">
        <v>1.1048648840269277E-3</v>
      </c>
      <c r="BV62" s="352">
        <v>1.0876696538006923E-3</v>
      </c>
      <c r="BW62" s="352">
        <v>1.0707420363358069E-3</v>
      </c>
      <c r="BX62" s="352">
        <v>1.0540778667220557E-3</v>
      </c>
      <c r="BY62" s="352">
        <v>1.0376730448685418E-3</v>
      </c>
      <c r="BZ62" s="352">
        <v>1.0215235344948931E-3</v>
      </c>
      <c r="CA62" s="352">
        <v>1.0056253621381641E-3</v>
      </c>
      <c r="CB62" s="352">
        <v>9.8997461617519812E-4</v>
      </c>
      <c r="CC62" s="352">
        <v>9.7456744586020137E-4</v>
      </c>
      <c r="CD62" s="352">
        <v>9.5940006037729757E-4</v>
      </c>
      <c r="CE62" s="352">
        <v>9.4446872790782447E-4</v>
      </c>
      <c r="CF62" s="352">
        <v>9.297697747121512E-4</v>
      </c>
      <c r="CG62" s="352">
        <v>9.1529958422578131E-4</v>
      </c>
      <c r="CH62" s="352">
        <v>9.0105459616952562E-4</v>
      </c>
      <c r="CI62" s="352">
        <v>8.8703130567352234E-4</v>
      </c>
      <c r="CJ62" s="352">
        <v>8.7322626241489109E-4</v>
      </c>
      <c r="CK62" s="352">
        <v>8.5963606976880704E-4</v>
      </c>
      <c r="CL62" s="352">
        <v>8.4625738397278835E-4</v>
      </c>
      <c r="CM62" s="352">
        <v>8.3308691330398834E-4</v>
      </c>
      <c r="CN62" s="352">
        <v>8.2012141726929208E-4</v>
      </c>
      <c r="CO62" s="352">
        <v>8.0735770580801954E-4</v>
      </c>
      <c r="CP62" s="352">
        <v>7.9479263850703382E-4</v>
      </c>
      <c r="CQ62" s="352">
        <v>7.8242312382806746E-4</v>
      </c>
      <c r="CR62" s="352">
        <v>7.7024611834707317E-4</v>
      </c>
      <c r="CS62" s="352">
        <v>7.5825862600541292E-4</v>
      </c>
      <c r="CT62" s="352">
        <v>7.4645769737270024E-4</v>
      </c>
      <c r="CU62" s="352">
        <v>7.3484042892111624E-4</v>
      </c>
      <c r="CV62" s="352">
        <v>7.2340396231101783E-4</v>
      </c>
      <c r="CW62" s="352">
        <v>7.1214548368766627E-4</v>
      </c>
      <c r="CX62" s="352">
        <v>7.0106222298889939E-4</v>
      </c>
      <c r="CY62" s="352">
        <v>6.9015145326357886E-4</v>
      </c>
      <c r="CZ62" s="352">
        <v>6.7941049000064572E-4</v>
      </c>
      <c r="DA62" s="352">
        <v>6.6883669046861546E-4</v>
      </c>
      <c r="DB62" s="352">
        <v>6.584274530653558E-4</v>
      </c>
      <c r="DC62" s="352">
        <v>6.481802166779817E-4</v>
      </c>
      <c r="DD62" s="352">
        <v>6.380924600527132E-4</v>
      </c>
      <c r="DE62" s="352">
        <v>6.2816170117454087E-4</v>
      </c>
      <c r="DF62" s="352">
        <v>6.1838549665654407E-4</v>
      </c>
      <c r="DG62" s="352">
        <v>6.0876144113871571E-4</v>
      </c>
      <c r="DH62" s="352">
        <v>5.992871666961405E-4</v>
      </c>
      <c r="DI62" s="352">
        <v>5.8996034225638626E-4</v>
      </c>
      <c r="DJ62" s="352">
        <v>5.8077867302596114E-4</v>
      </c>
      <c r="DK62" s="352">
        <v>5.7173989992569693E-4</v>
      </c>
      <c r="DL62" s="352">
        <v>5.6284179903492092E-4</v>
      </c>
      <c r="DM62" s="352">
        <v>5.5408218104427615E-4</v>
      </c>
      <c r="DN62" s="352">
        <v>5.4545889071705921E-4</v>
      </c>
      <c r="DO62" s="352">
        <v>5.369698063589413E-4</v>
      </c>
      <c r="DP62" s="352">
        <v>5.286128392959405E-4</v>
      </c>
      <c r="DQ62" s="352">
        <v>5.2038593336052109E-4</v>
      </c>
      <c r="DR62" s="352">
        <v>5.122870643856877E-4</v>
      </c>
      <c r="DS62" s="352">
        <v>5.0431423970695574E-4</v>
      </c>
      <c r="DT62" s="352">
        <v>4.9646549767207106E-4</v>
      </c>
      <c r="DU62" s="352">
        <v>4.8873890715836097E-4</v>
      </c>
      <c r="DV62" s="352">
        <v>4.8113256709759577E-4</v>
      </c>
      <c r="DW62" s="352">
        <v>4.7364460600824571E-4</v>
      </c>
      <c r="DX62" s="352">
        <v>4.6627318153501761E-4</v>
      </c>
      <c r="DY62" s="352">
        <v>4.5901647999555732E-4</v>
      </c>
      <c r="DZ62" s="352">
        <v>4.5187271593420669E-4</v>
      </c>
      <c r="EA62" s="352">
        <v>4.4484013168270684E-4</v>
      </c>
      <c r="EB62" s="352">
        <v>4.379169969277366E-4</v>
      </c>
      <c r="EC62" s="352">
        <v>4.3110160828518235E-4</v>
      </c>
      <c r="ED62" s="352">
        <v>4.2439228888103389E-4</v>
      </c>
      <c r="EE62" s="352">
        <v>4.1778738793880204E-4</v>
      </c>
      <c r="EF62" s="352">
        <v>4.1128528037335773E-4</v>
      </c>
      <c r="EG62" s="352">
        <v>4.0488436639109259E-4</v>
      </c>
      <c r="EH62" s="352">
        <v>3.985830710963019E-4</v>
      </c>
      <c r="EI62" s="352">
        <v>3.9237984410369362E-4</v>
      </c>
      <c r="EJ62" s="352">
        <v>3.8627315915692762E-4</v>
      </c>
      <c r="EK62" s="352">
        <v>3.8026151375309303E-4</v>
      </c>
      <c r="EL62" s="352">
        <v>3.7434342877302784E-4</v>
      </c>
    </row>
    <row r="63" spans="1:142" x14ac:dyDescent="0.2">
      <c r="A63" s="351">
        <v>43</v>
      </c>
      <c r="B63" s="352">
        <v>3.7127941820256877E-3</v>
      </c>
      <c r="C63" s="352">
        <v>3.6536395517659422E-3</v>
      </c>
      <c r="D63" s="352">
        <v>3.5954274112079171E-3</v>
      </c>
      <c r="E63" s="352">
        <v>3.5381427439981341E-3</v>
      </c>
      <c r="F63" s="352">
        <v>3.4817707730333391E-3</v>
      </c>
      <c r="G63" s="352">
        <v>3.4262969566486363E-3</v>
      </c>
      <c r="H63" s="352">
        <v>3.3717069848662362E-3</v>
      </c>
      <c r="I63" s="352">
        <v>3.3179867757042124E-3</v>
      </c>
      <c r="J63" s="352">
        <v>3.2651224715438292E-3</v>
      </c>
      <c r="K63" s="352">
        <v>3.213100435554863E-3</v>
      </c>
      <c r="L63" s="352">
        <v>3.1619072481778635E-3</v>
      </c>
      <c r="M63" s="352">
        <v>3.1115297036624487E-3</v>
      </c>
      <c r="N63" s="352">
        <v>3.0619548066607881E-3</v>
      </c>
      <c r="O63" s="352">
        <v>3.0131697688752447E-3</v>
      </c>
      <c r="P63" s="352">
        <v>2.9651620057596475E-3</v>
      </c>
      <c r="Q63" s="352">
        <v>2.9179191332729046E-3</v>
      </c>
      <c r="R63" s="352">
        <v>2.8714289646844535E-3</v>
      </c>
      <c r="S63" s="352">
        <v>2.8256795074305748E-3</v>
      </c>
      <c r="T63" s="352">
        <v>2.7806589600208069E-3</v>
      </c>
      <c r="U63" s="352">
        <v>2.7363557089936431E-3</v>
      </c>
      <c r="V63" s="352">
        <v>2.6927583259207469E-3</v>
      </c>
      <c r="W63" s="352">
        <v>2.6498555644588161E-3</v>
      </c>
      <c r="X63" s="352">
        <v>2.6076363574485941E-3</v>
      </c>
      <c r="Y63" s="352">
        <v>2.5660898140599212E-3</v>
      </c>
      <c r="Z63" s="352">
        <v>2.5252052169823652E-3</v>
      </c>
      <c r="AA63" s="352">
        <v>2.4849720196605915E-3</v>
      </c>
      <c r="AB63" s="352">
        <v>2.4453798435737839E-3</v>
      </c>
      <c r="AC63" s="352">
        <v>2.4064184755584269E-3</v>
      </c>
      <c r="AD63" s="352">
        <v>2.3680778651736594E-3</v>
      </c>
      <c r="AE63" s="352">
        <v>2.3303481221087726E-3</v>
      </c>
      <c r="AF63" s="352">
        <v>2.2932195136318471E-3</v>
      </c>
      <c r="AG63" s="352">
        <v>2.2566824620791235E-3</v>
      </c>
      <c r="AH63" s="352">
        <v>2.2207275423843536E-3</v>
      </c>
      <c r="AI63" s="352">
        <v>2.1853454796475205E-3</v>
      </c>
      <c r="AJ63" s="352">
        <v>2.1505271467422951E-3</v>
      </c>
      <c r="AK63" s="352">
        <v>2.1162635619616211E-3</v>
      </c>
      <c r="AL63" s="352">
        <v>2.0825458867007448E-3</v>
      </c>
      <c r="AM63" s="352">
        <v>2.0493654231773066E-3</v>
      </c>
      <c r="AN63" s="352">
        <v>2.0167136121876064E-3</v>
      </c>
      <c r="AO63" s="352">
        <v>1.9845820308986959E-3</v>
      </c>
      <c r="AP63" s="352">
        <v>1.9529623906756287E-3</v>
      </c>
      <c r="AQ63" s="352">
        <v>1.9218465349433366E-3</v>
      </c>
      <c r="AR63" s="352">
        <v>1.8912264370825737E-3</v>
      </c>
      <c r="AS63" s="352">
        <v>1.8610941983593281E-3</v>
      </c>
      <c r="AT63" s="352">
        <v>1.8314420458873488E-3</v>
      </c>
      <c r="AU63" s="352">
        <v>1.8022623306230058E-3</v>
      </c>
      <c r="AV63" s="352">
        <v>1.7735475253921635E-3</v>
      </c>
      <c r="AW63" s="352">
        <v>1.7452902229484768E-3</v>
      </c>
      <c r="AX63" s="352">
        <v>1.7174831340626237E-3</v>
      </c>
      <c r="AY63" s="352">
        <v>1.6901190856419834E-3</v>
      </c>
      <c r="AZ63" s="352">
        <v>1.6631910188802811E-3</v>
      </c>
      <c r="BA63" s="352">
        <v>1.6366919874366561E-3</v>
      </c>
      <c r="BB63" s="352">
        <v>1.6106151556438757E-3</v>
      </c>
      <c r="BC63" s="352">
        <v>1.5849537967449377E-3</v>
      </c>
      <c r="BD63" s="352">
        <v>1.5597012911578738E-3</v>
      </c>
      <c r="BE63" s="352">
        <v>1.5348511247681637E-3</v>
      </c>
      <c r="BF63" s="352">
        <v>1.5103968872483575E-3</v>
      </c>
      <c r="BG63" s="352">
        <v>1.4863322704044754E-3</v>
      </c>
      <c r="BH63" s="352">
        <v>1.4626510665487506E-3</v>
      </c>
      <c r="BI63" s="352">
        <v>1.4393471668982985E-3</v>
      </c>
      <c r="BJ63" s="352">
        <v>1.4164145599993019E-3</v>
      </c>
      <c r="BK63" s="352">
        <v>1.3938473301763009E-3</v>
      </c>
      <c r="BL63" s="352">
        <v>1.3716396560061906E-3</v>
      </c>
      <c r="BM63" s="352">
        <v>1.3497858088165312E-3</v>
      </c>
      <c r="BN63" s="352">
        <v>1.3282801512077851E-3</v>
      </c>
      <c r="BO63" s="352">
        <v>1.3071171355990984E-3</v>
      </c>
      <c r="BP63" s="352">
        <v>1.286291302797251E-3</v>
      </c>
      <c r="BQ63" s="352">
        <v>1.265797280588409E-3</v>
      </c>
      <c r="BR63" s="352">
        <v>1.2456297823523119E-3</v>
      </c>
      <c r="BS63" s="352">
        <v>1.2257836056985415E-3</v>
      </c>
      <c r="BT63" s="352">
        <v>1.2062536311245159E-3</v>
      </c>
      <c r="BU63" s="352">
        <v>1.1870348206948704E-3</v>
      </c>
      <c r="BV63" s="352">
        <v>1.1681222167418731E-3</v>
      </c>
      <c r="BW63" s="352">
        <v>1.1495109405865503E-3</v>
      </c>
      <c r="BX63" s="352">
        <v>1.1311961912801867E-3</v>
      </c>
      <c r="BY63" s="352">
        <v>1.1131732443658766E-3</v>
      </c>
      <c r="BZ63" s="352">
        <v>1.0954374506598073E-3</v>
      </c>
      <c r="CA63" s="352">
        <v>1.0779842350519602E-3</v>
      </c>
      <c r="CB63" s="352">
        <v>1.0608090953259173E-3</v>
      </c>
      <c r="CC63" s="352">
        <v>1.0439076009974763E-3</v>
      </c>
      <c r="CD63" s="352">
        <v>1.0272753921717645E-3</v>
      </c>
      <c r="CE63" s="352">
        <v>1.0109081784185642E-3</v>
      </c>
      <c r="CF63" s="352">
        <v>9.9480173766555843E-4</v>
      </c>
      <c r="CG63" s="352">
        <v>9.7895191510920872E-4</v>
      </c>
      <c r="CH63" s="352">
        <v>9.6335462214298343E-4</v>
      </c>
      <c r="CI63" s="352">
        <v>9.4800583530266626E-4</v>
      </c>
      <c r="CJ63" s="352">
        <v>9.3290159522846686E-4</v>
      </c>
      <c r="CK63" s="352">
        <v>9.1803800564366656E-4</v>
      </c>
      <c r="CL63" s="352">
        <v>9.0341123234954001E-4</v>
      </c>
      <c r="CM63" s="352">
        <v>8.8901750223628661E-4</v>
      </c>
      <c r="CN63" s="352">
        <v>8.7485310230972393E-4</v>
      </c>
      <c r="CO63" s="352">
        <v>8.6091437873348582E-4</v>
      </c>
      <c r="CP63" s="352">
        <v>8.4719773588648353E-4</v>
      </c>
      <c r="CQ63" s="352">
        <v>8.3369963543537991E-4</v>
      </c>
      <c r="CR63" s="352">
        <v>8.204165954218463E-4</v>
      </c>
      <c r="CS63" s="352">
        <v>8.0734518936435861E-4</v>
      </c>
      <c r="CT63" s="352">
        <v>7.9448204537430479E-4</v>
      </c>
      <c r="CU63" s="352">
        <v>7.818238452861763E-4</v>
      </c>
      <c r="CV63" s="352">
        <v>7.693673238016158E-4</v>
      </c>
      <c r="CW63" s="352">
        <v>7.5710926764710517E-4</v>
      </c>
      <c r="CX63" s="352">
        <v>7.4504651474507021E-4</v>
      </c>
      <c r="CY63" s="352">
        <v>7.3317595339819587E-4</v>
      </c>
      <c r="CZ63" s="352">
        <v>7.2149452148673405E-4</v>
      </c>
      <c r="DA63" s="352">
        <v>7.0999920567860295E-4</v>
      </c>
      <c r="DB63" s="352">
        <v>6.9868704065206941E-4</v>
      </c>
      <c r="DC63" s="352">
        <v>6.8755510833081769E-4</v>
      </c>
      <c r="DD63" s="352">
        <v>6.7660053713120526E-4</v>
      </c>
      <c r="DE63" s="352">
        <v>6.6582050122151147E-4</v>
      </c>
      <c r="DF63" s="352">
        <v>6.5521221979298759E-4</v>
      </c>
      <c r="DG63" s="352">
        <v>6.447729563425227E-4</v>
      </c>
      <c r="DH63" s="352">
        <v>6.3450001796673777E-4</v>
      </c>
      <c r="DI63" s="352">
        <v>6.2439075466732587E-4</v>
      </c>
      <c r="DJ63" s="352">
        <v>6.1444255866746178E-4</v>
      </c>
      <c r="DK63" s="352">
        <v>6.0465286373910109E-4</v>
      </c>
      <c r="DL63" s="352">
        <v>5.9501914454099952E-4</v>
      </c>
      <c r="DM63" s="352">
        <v>5.8553891596727688E-4</v>
      </c>
      <c r="DN63" s="352">
        <v>5.7620973250636215E-4</v>
      </c>
      <c r="DO63" s="352">
        <v>5.6702918761015087E-4</v>
      </c>
      <c r="DP63" s="352">
        <v>5.5799491307321439E-4</v>
      </c>
      <c r="DQ63" s="352">
        <v>5.4910457842189959E-4</v>
      </c>
      <c r="DR63" s="352">
        <v>5.4035589031316169E-4</v>
      </c>
      <c r="DS63" s="352">
        <v>5.3174659194297601E-4</v>
      </c>
      <c r="DT63" s="352">
        <v>5.2327446246417384E-4</v>
      </c>
      <c r="DU63" s="352">
        <v>5.1493731641355565E-4</v>
      </c>
      <c r="DV63" s="352">
        <v>5.0673300314813029E-4</v>
      </c>
      <c r="DW63" s="352">
        <v>4.9865940629033681E-4</v>
      </c>
      <c r="DX63" s="352">
        <v>4.907144431821062E-4</v>
      </c>
      <c r="DY63" s="352">
        <v>4.8289606434762003E-4</v>
      </c>
      <c r="DZ63" s="352">
        <v>4.7520225296463007E-4</v>
      </c>
      <c r="EA63" s="352">
        <v>4.6763102434419998E-4</v>
      </c>
      <c r="EB63" s="352">
        <v>4.6018042541873694E-4</v>
      </c>
      <c r="EC63" s="352">
        <v>4.5284853423818044E-4</v>
      </c>
      <c r="ED63" s="352">
        <v>4.456334594742164E-4</v>
      </c>
      <c r="EE63" s="352">
        <v>4.385333399323935E-4</v>
      </c>
      <c r="EF63" s="352">
        <v>4.315463440720097E-4</v>
      </c>
      <c r="EG63" s="352">
        <v>4.2467066953365019E-4</v>
      </c>
      <c r="EH63" s="352">
        <v>4.179045426742523E-4</v>
      </c>
      <c r="EI63" s="352">
        <v>4.1124621810957769E-4</v>
      </c>
      <c r="EJ63" s="352">
        <v>4.0469397826397533E-4</v>
      </c>
      <c r="EK63" s="352">
        <v>3.9824613292731634E-4</v>
      </c>
      <c r="EL63" s="352">
        <v>3.9190101881898879E-4</v>
      </c>
    </row>
    <row r="64" spans="1:142" x14ac:dyDescent="0.2">
      <c r="A64" s="351">
        <v>44</v>
      </c>
      <c r="B64" s="352">
        <v>4.0478254798636286E-3</v>
      </c>
      <c r="C64" s="352">
        <v>3.9821670018936215E-3</v>
      </c>
      <c r="D64" s="352">
        <v>3.9175735490218798E-3</v>
      </c>
      <c r="E64" s="352">
        <v>3.8540278458180722E-3</v>
      </c>
      <c r="F64" s="352">
        <v>3.7915128970710805E-3</v>
      </c>
      <c r="G64" s="352">
        <v>3.7300119832437339E-3</v>
      </c>
      <c r="H64" s="352">
        <v>3.6695086560010249E-3</v>
      </c>
      <c r="I64" s="352">
        <v>3.6099867338111112E-3</v>
      </c>
      <c r="J64" s="352">
        <v>3.5514302976176618E-3</v>
      </c>
      <c r="K64" s="352">
        <v>3.4938236865821727E-3</v>
      </c>
      <c r="L64" s="352">
        <v>3.4371514938956013E-3</v>
      </c>
      <c r="M64" s="352">
        <v>3.3813985626577844E-3</v>
      </c>
      <c r="N64" s="352">
        <v>3.3265499818238434E-3</v>
      </c>
      <c r="O64" s="352">
        <v>3.2725910822161033E-3</v>
      </c>
      <c r="P64" s="352">
        <v>3.2195074326009116E-3</v>
      </c>
      <c r="Q64" s="352">
        <v>3.1672848358290932E-3</v>
      </c>
      <c r="R64" s="352">
        <v>3.1159093250388062E-3</v>
      </c>
      <c r="S64" s="352">
        <v>3.0653671599201919E-3</v>
      </c>
      <c r="T64" s="352">
        <v>3.0156448230406149E-3</v>
      </c>
      <c r="U64" s="352">
        <v>2.9667290162293082E-3</v>
      </c>
      <c r="V64" s="352">
        <v>2.9186066570208893E-3</v>
      </c>
      <c r="W64" s="352">
        <v>2.8712648751564257E-3</v>
      </c>
      <c r="X64" s="352">
        <v>2.8246910091413858E-3</v>
      </c>
      <c r="Y64" s="352">
        <v>2.7788726028592169E-3</v>
      </c>
      <c r="Z64" s="352">
        <v>2.7337974022400356E-3</v>
      </c>
      <c r="AA64" s="352">
        <v>2.6894533519833505E-3</v>
      </c>
      <c r="AB64" s="352">
        <v>2.6458285923337734E-3</v>
      </c>
      <c r="AC64" s="352">
        <v>2.6029114559092026E-3</v>
      </c>
      <c r="AD64" s="352">
        <v>2.5606904645804514E-3</v>
      </c>
      <c r="AE64" s="352">
        <v>2.5191543264013283E-3</v>
      </c>
      <c r="AF64" s="352">
        <v>2.4782919325886778E-3</v>
      </c>
      <c r="AG64" s="352">
        <v>2.4380923545514023E-3</v>
      </c>
      <c r="AH64" s="352">
        <v>2.3985448409675212E-3</v>
      </c>
      <c r="AI64" s="352">
        <v>2.3596388149088143E-3</v>
      </c>
      <c r="AJ64" s="352">
        <v>2.3213638710120029E-3</v>
      </c>
      <c r="AK64" s="352">
        <v>2.283709772695916E-3</v>
      </c>
      <c r="AL64" s="352">
        <v>2.2466664494236312E-3</v>
      </c>
      <c r="AM64" s="352">
        <v>2.2102239940091735E-3</v>
      </c>
      <c r="AN64" s="352">
        <v>2.1743726599678997E-3</v>
      </c>
      <c r="AO64" s="352">
        <v>2.1391028589097189E-3</v>
      </c>
      <c r="AP64" s="352">
        <v>2.1044051579747381E-3</v>
      </c>
      <c r="AQ64" s="352">
        <v>2.0702702773105035E-3</v>
      </c>
      <c r="AR64" s="352">
        <v>2.0366890875900233E-3</v>
      </c>
      <c r="AS64" s="352">
        <v>2.0036526075701906E-3</v>
      </c>
      <c r="AT64" s="352">
        <v>1.9711520016898031E-3</v>
      </c>
      <c r="AU64" s="352">
        <v>1.939178577706418E-3</v>
      </c>
      <c r="AV64" s="352">
        <v>1.9077237843716816E-3</v>
      </c>
      <c r="AW64" s="352">
        <v>1.8767792091442814E-3</v>
      </c>
      <c r="AX64" s="352">
        <v>1.8463365759400787E-3</v>
      </c>
      <c r="AY64" s="352">
        <v>1.8163877429185989E-3</v>
      </c>
      <c r="AZ64" s="352">
        <v>1.7869247003055486E-3</v>
      </c>
      <c r="BA64" s="352">
        <v>1.7579395682506568E-3</v>
      </c>
      <c r="BB64" s="352">
        <v>1.7294245947201169E-3</v>
      </c>
      <c r="BC64" s="352">
        <v>1.7013721534234112E-3</v>
      </c>
      <c r="BD64" s="352">
        <v>1.6737747417736222E-3</v>
      </c>
      <c r="BE64" s="352">
        <v>1.6466249788808882E-3</v>
      </c>
      <c r="BF64" s="352">
        <v>1.6199156035783928E-3</v>
      </c>
      <c r="BG64" s="352">
        <v>1.5936394724803753E-3</v>
      </c>
      <c r="BH64" s="352">
        <v>1.5677895580716447E-3</v>
      </c>
      <c r="BI64" s="352">
        <v>1.542358946828076E-3</v>
      </c>
      <c r="BJ64" s="352">
        <v>1.517340837367602E-3</v>
      </c>
      <c r="BK64" s="352">
        <v>1.4927285386311902E-3</v>
      </c>
      <c r="BL64" s="352">
        <v>1.4685154680933294E-3</v>
      </c>
      <c r="BM64" s="352">
        <v>1.4446951500015426E-3</v>
      </c>
      <c r="BN64" s="352">
        <v>1.4212612136444542E-3</v>
      </c>
      <c r="BO64" s="352">
        <v>1.3982073916479546E-3</v>
      </c>
      <c r="BP64" s="352">
        <v>1.3755275182989971E-3</v>
      </c>
      <c r="BQ64" s="352">
        <v>1.3532155278965876E-3</v>
      </c>
      <c r="BR64" s="352">
        <v>1.331265453129521E-3</v>
      </c>
      <c r="BS64" s="352">
        <v>1.3096714234804327E-3</v>
      </c>
      <c r="BT64" s="352">
        <v>1.2884276636557358E-3</v>
      </c>
      <c r="BU64" s="352">
        <v>1.2675284920410266E-3</v>
      </c>
      <c r="BV64" s="352">
        <v>1.2469683191815456E-3</v>
      </c>
      <c r="BW64" s="352">
        <v>1.2267416462872853E-3</v>
      </c>
      <c r="BX64" s="352">
        <v>1.2068430637623456E-3</v>
      </c>
      <c r="BY64" s="352">
        <v>1.1872672497581457E-3</v>
      </c>
      <c r="BZ64" s="352">
        <v>1.1680089687501022E-3</v>
      </c>
      <c r="CA64" s="352">
        <v>1.1490630701373958E-3</v>
      </c>
      <c r="CB64" s="352">
        <v>1.1304244868654497E-3</v>
      </c>
      <c r="CC64" s="352">
        <v>1.1120882340707543E-3</v>
      </c>
      <c r="CD64" s="352">
        <v>1.0940494077476695E-3</v>
      </c>
      <c r="CE64" s="352">
        <v>1.076303183436858E-3</v>
      </c>
      <c r="CF64" s="352">
        <v>1.0588448149349884E-3</v>
      </c>
      <c r="CG64" s="352">
        <v>1.0416696330253705E-3</v>
      </c>
      <c r="CH64" s="352">
        <v>1.0247730442291794E-3</v>
      </c>
      <c r="CI64" s="352">
        <v>1.0081505295769354E-3</v>
      </c>
      <c r="CJ64" s="352">
        <v>9.9179764339991385E-4</v>
      </c>
      <c r="CK64" s="352">
        <v>9.7571001214115383E-4</v>
      </c>
      <c r="CL64" s="352">
        <v>9.5988333318575961E-4</v>
      </c>
      <c r="CM64" s="352">
        <v>9.4431337371017035E-4</v>
      </c>
      <c r="CN64" s="352">
        <v>9.2899596955009695E-4</v>
      </c>
      <c r="CO64" s="352">
        <v>9.1392702408682393E-4</v>
      </c>
      <c r="CP64" s="352">
        <v>8.991025071515724E-4</v>
      </c>
      <c r="CQ64" s="352">
        <v>8.845184539476382E-4</v>
      </c>
      <c r="CR64" s="352">
        <v>8.7017096399001159E-4</v>
      </c>
      <c r="CS64" s="352">
        <v>8.5605620006219869E-4</v>
      </c>
      <c r="CT64" s="352">
        <v>8.4217038718996265E-4</v>
      </c>
      <c r="CU64" s="352">
        <v>8.2850981163171231E-4</v>
      </c>
      <c r="CV64" s="352">
        <v>8.1507081988526698E-4</v>
      </c>
      <c r="CW64" s="352">
        <v>8.0184981771073147E-4</v>
      </c>
      <c r="CX64" s="352">
        <v>7.888432691692237E-4</v>
      </c>
      <c r="CY64" s="352">
        <v>7.7604769567719031E-4</v>
      </c>
      <c r="CZ64" s="352">
        <v>7.6345967507606587E-4</v>
      </c>
      <c r="DA64" s="352">
        <v>7.5107584071702012E-4</v>
      </c>
      <c r="DB64" s="352">
        <v>7.3889288056055362E-4</v>
      </c>
      <c r="DC64" s="352">
        <v>7.2690753629069637E-4</v>
      </c>
      <c r="DD64" s="352">
        <v>7.1511660244357584E-4</v>
      </c>
      <c r="DE64" s="352">
        <v>7.0351692555012076E-4</v>
      </c>
      <c r="DF64" s="352">
        <v>6.9210540329266851E-4</v>
      </c>
      <c r="DG64" s="352">
        <v>6.8087898367525648E-4</v>
      </c>
      <c r="DH64" s="352">
        <v>6.6983466420736902E-4</v>
      </c>
      <c r="DI64" s="352">
        <v>6.5896949110092482E-4</v>
      </c>
      <c r="DJ64" s="352">
        <v>6.4828055848029174E-4</v>
      </c>
      <c r="DK64" s="352">
        <v>6.3776500760511347E-4</v>
      </c>
      <c r="DL64" s="352">
        <v>6.2742002610574306E-4</v>
      </c>
      <c r="DM64" s="352">
        <v>6.172428472310794E-4</v>
      </c>
      <c r="DN64" s="352">
        <v>6.0723074910860333E-4</v>
      </c>
      <c r="DO64" s="352">
        <v>5.9738105401641527E-4</v>
      </c>
      <c r="DP64" s="352">
        <v>5.8769112766708404E-4</v>
      </c>
      <c r="DQ64" s="352">
        <v>5.7815837850310912E-4</v>
      </c>
      <c r="DR64" s="352">
        <v>5.687802570038125E-4</v>
      </c>
      <c r="DS64" s="352">
        <v>5.5955425500347263E-4</v>
      </c>
      <c r="DT64" s="352">
        <v>5.504779050205192E-4</v>
      </c>
      <c r="DU64" s="352">
        <v>5.4154877959760911E-4</v>
      </c>
      <c r="DV64" s="352">
        <v>5.3276449065240458E-4</v>
      </c>
      <c r="DW64" s="352">
        <v>5.241226888388858E-4</v>
      </c>
      <c r="DX64" s="352">
        <v>5.1562106291902087E-4</v>
      </c>
      <c r="DY64" s="352">
        <v>5.0725733914462764E-4</v>
      </c>
      <c r="DZ64" s="352">
        <v>4.9902928064926382E-4</v>
      </c>
      <c r="EA64" s="352">
        <v>4.9093468684997961E-4</v>
      </c>
      <c r="EB64" s="352">
        <v>4.829713928587753E-4</v>
      </c>
      <c r="EC64" s="352">
        <v>4.7513726890360396E-4</v>
      </c>
      <c r="ED64" s="352">
        <v>4.6743021975876844E-4</v>
      </c>
      <c r="EE64" s="352">
        <v>4.5984818418455406E-4</v>
      </c>
      <c r="EF64" s="352">
        <v>4.5238913437595468E-4</v>
      </c>
      <c r="EG64" s="352">
        <v>4.4505107542033834E-4</v>
      </c>
      <c r="EH64" s="352">
        <v>4.3783204476391038E-4</v>
      </c>
      <c r="EI64" s="352">
        <v>4.3073011168683159E-4</v>
      </c>
      <c r="EJ64" s="352">
        <v>4.2374337678684941E-4</v>
      </c>
      <c r="EK64" s="352">
        <v>4.1686997147130585E-4</v>
      </c>
      <c r="EL64" s="352">
        <v>4.1010805745738446E-4</v>
      </c>
    </row>
    <row r="65" spans="1:142" x14ac:dyDescent="0.2">
      <c r="A65" s="351">
        <v>45</v>
      </c>
      <c r="B65" s="352">
        <v>4.3988420252258752E-3</v>
      </c>
      <c r="C65" s="352">
        <v>4.326225899596324E-3</v>
      </c>
      <c r="D65" s="352">
        <v>4.25480852165334E-3</v>
      </c>
      <c r="E65" s="352">
        <v>4.1845701024588412E-3</v>
      </c>
      <c r="F65" s="352">
        <v>4.1154911797506907E-3</v>
      </c>
      <c r="G65" s="352">
        <v>4.0475526125499589E-3</v>
      </c>
      <c r="H65" s="352">
        <v>3.980735575857177E-3</v>
      </c>
      <c r="I65" s="352">
        <v>3.9150215554361444E-3</v>
      </c>
      <c r="J65" s="352">
        <v>3.8503923426838464E-3</v>
      </c>
      <c r="K65" s="352">
        <v>3.7868300295850598E-3</v>
      </c>
      <c r="L65" s="352">
        <v>3.7243170037502432E-3</v>
      </c>
      <c r="M65" s="352">
        <v>3.6628359435353502E-3</v>
      </c>
      <c r="N65" s="352">
        <v>3.6023698132422212E-3</v>
      </c>
      <c r="O65" s="352">
        <v>3.5429018583980876E-3</v>
      </c>
      <c r="P65" s="352">
        <v>3.484415601113251E-3</v>
      </c>
      <c r="Q65" s="352">
        <v>3.4268948355151451E-3</v>
      </c>
      <c r="R65" s="352">
        <v>3.3703236232579025E-3</v>
      </c>
      <c r="S65" s="352">
        <v>3.3146862891060185E-3</v>
      </c>
      <c r="T65" s="352">
        <v>3.259967416590924E-3</v>
      </c>
      <c r="U65" s="352">
        <v>3.206151843739259E-3</v>
      </c>
      <c r="V65" s="352">
        <v>3.1532246588716617E-3</v>
      </c>
      <c r="W65" s="352">
        <v>3.1011711964709148E-3</v>
      </c>
      <c r="X65" s="352">
        <v>3.0499770331183194E-3</v>
      </c>
      <c r="Y65" s="352">
        <v>2.9996279834970416E-3</v>
      </c>
      <c r="Z65" s="352">
        <v>2.9501100964616591E-3</v>
      </c>
      <c r="AA65" s="352">
        <v>2.9014096511723658E-3</v>
      </c>
      <c r="AB65" s="352">
        <v>2.8535131532931093E-3</v>
      </c>
      <c r="AC65" s="352">
        <v>2.8064073312524655E-3</v>
      </c>
      <c r="AD65" s="352">
        <v>2.7600791325662344E-3</v>
      </c>
      <c r="AE65" s="352">
        <v>2.7145157202207492E-3</v>
      </c>
      <c r="AF65" s="352">
        <v>2.6697044691158852E-3</v>
      </c>
      <c r="AG65" s="352">
        <v>2.6256329625667907E-3</v>
      </c>
      <c r="AH65" s="352">
        <v>2.5822889888633634E-3</v>
      </c>
      <c r="AI65" s="352">
        <v>2.5396605378865456E-3</v>
      </c>
      <c r="AJ65" s="352">
        <v>2.497735797780383E-3</v>
      </c>
      <c r="AK65" s="352">
        <v>2.4565031516792057E-3</v>
      </c>
      <c r="AL65" s="352">
        <v>2.4159511744886544E-3</v>
      </c>
      <c r="AM65" s="352">
        <v>2.3760686297199327E-3</v>
      </c>
      <c r="AN65" s="352">
        <v>2.3368444663763106E-3</v>
      </c>
      <c r="AO65" s="352">
        <v>2.2982678158910133E-3</v>
      </c>
      <c r="AP65" s="352">
        <v>2.2603279891156712E-3</v>
      </c>
      <c r="AQ65" s="352">
        <v>2.2230144733584745E-3</v>
      </c>
      <c r="AR65" s="352">
        <v>2.1863169294712311E-3</v>
      </c>
      <c r="AS65" s="352">
        <v>2.1502251889845038E-3</v>
      </c>
      <c r="AT65" s="352">
        <v>2.1147292512900587E-3</v>
      </c>
      <c r="AU65" s="352">
        <v>2.0798192808697538E-3</v>
      </c>
      <c r="AV65" s="352">
        <v>2.0454856045703167E-3</v>
      </c>
      <c r="AW65" s="352">
        <v>2.0117187089229668E-3</v>
      </c>
      <c r="AX65" s="352">
        <v>1.9785092375073552E-3</v>
      </c>
      <c r="AY65" s="352">
        <v>1.9458479883590085E-3</v>
      </c>
      <c r="AZ65" s="352">
        <v>1.9137259114195685E-3</v>
      </c>
      <c r="BA65" s="352">
        <v>1.8821341060291355E-3</v>
      </c>
      <c r="BB65" s="352">
        <v>1.8510638184599637E-3</v>
      </c>
      <c r="BC65" s="352">
        <v>1.8205064394909484E-3</v>
      </c>
      <c r="BD65" s="352">
        <v>1.7904535020220828E-3</v>
      </c>
      <c r="BE65" s="352">
        <v>1.7608966787283254E-3</v>
      </c>
      <c r="BF65" s="352">
        <v>1.7318277797521958E-3</v>
      </c>
      <c r="BG65" s="352">
        <v>1.703238750434458E-3</v>
      </c>
      <c r="BH65" s="352">
        <v>1.6751216690822663E-3</v>
      </c>
      <c r="BI65" s="352">
        <v>1.6474687447741558E-3</v>
      </c>
      <c r="BJ65" s="352">
        <v>1.6202723152012656E-3</v>
      </c>
      <c r="BK65" s="352">
        <v>1.5935248445442028E-3</v>
      </c>
      <c r="BL65" s="352">
        <v>1.5672189213849516E-3</v>
      </c>
      <c r="BM65" s="352">
        <v>1.5413472566532548E-3</v>
      </c>
      <c r="BN65" s="352">
        <v>1.5159026816068955E-3</v>
      </c>
      <c r="BO65" s="352">
        <v>1.490878145845321E-3</v>
      </c>
      <c r="BP65" s="352">
        <v>1.4662667153560575E-3</v>
      </c>
      <c r="BQ65" s="352">
        <v>1.4420615705933748E-3</v>
      </c>
      <c r="BR65" s="352">
        <v>1.418256004588667E-3</v>
      </c>
      <c r="BS65" s="352">
        <v>1.3948434210920306E-3</v>
      </c>
      <c r="BT65" s="352">
        <v>1.371817332744516E-3</v>
      </c>
      <c r="BU65" s="352">
        <v>1.3491713592805577E-3</v>
      </c>
      <c r="BV65" s="352">
        <v>1.3268992257600739E-3</v>
      </c>
      <c r="BW65" s="352">
        <v>1.3049947608297526E-3</v>
      </c>
      <c r="BX65" s="352">
        <v>1.2834518950130401E-3</v>
      </c>
      <c r="BY65" s="352">
        <v>1.2622646590283605E-3</v>
      </c>
      <c r="BZ65" s="352">
        <v>1.2414271821350924E-3</v>
      </c>
      <c r="CA65" s="352">
        <v>1.220933690506857E-3</v>
      </c>
      <c r="CB65" s="352">
        <v>1.2007785056316559E-3</v>
      </c>
      <c r="CC65" s="352">
        <v>1.1809560427384202E-3</v>
      </c>
      <c r="CD65" s="352">
        <v>1.1614608092495341E-3</v>
      </c>
      <c r="CE65" s="352">
        <v>1.1422874032589051E-3</v>
      </c>
      <c r="CF65" s="352">
        <v>1.1234305120351575E-3</v>
      </c>
      <c r="CG65" s="352">
        <v>1.1048849105495351E-3</v>
      </c>
      <c r="CH65" s="352">
        <v>1.0866454600281059E-3</v>
      </c>
      <c r="CI65" s="352">
        <v>1.0687071065278661E-3</v>
      </c>
      <c r="CJ65" s="352">
        <v>1.0510648795363511E-3</v>
      </c>
      <c r="CK65" s="352">
        <v>1.0337138905943623E-3</v>
      </c>
      <c r="CL65" s="352">
        <v>1.0166493319414321E-3</v>
      </c>
      <c r="CM65" s="352">
        <v>9.9986647518364815E-4</v>
      </c>
      <c r="CN65" s="352">
        <v>9.8336066998346884E-4</v>
      </c>
      <c r="CO65" s="352">
        <v>9.6712734277116933E-4</v>
      </c>
      <c r="CP65" s="352">
        <v>9.5116199547755614E-4</v>
      </c>
      <c r="CQ65" s="352">
        <v>9.3546020428760478E-4</v>
      </c>
      <c r="CR65" s="352">
        <v>9.2001761841467111E-4</v>
      </c>
      <c r="CS65" s="352">
        <v>9.0482995889493742E-4</v>
      </c>
      <c r="CT65" s="352">
        <v>8.8989301740176167E-4</v>
      </c>
      <c r="CU65" s="352">
        <v>8.7520265507959739E-4</v>
      </c>
      <c r="CV65" s="352">
        <v>8.6075480139716448E-4</v>
      </c>
      <c r="CW65" s="352">
        <v>8.4654545301955121E-4</v>
      </c>
      <c r="CX65" s="352">
        <v>8.3257067269893728E-4</v>
      </c>
      <c r="CY65" s="352">
        <v>8.1882658818362565E-4</v>
      </c>
      <c r="CZ65" s="352">
        <v>8.0530939114508728E-4</v>
      </c>
      <c r="DA65" s="352">
        <v>7.9201533612271611E-4</v>
      </c>
      <c r="DB65" s="352">
        <v>7.7894073948600541E-4</v>
      </c>
      <c r="DC65" s="352">
        <v>7.6608197841385509E-4</v>
      </c>
      <c r="DD65" s="352">
        <v>7.5343548989073063E-4</v>
      </c>
      <c r="DE65" s="352">
        <v>7.4099776971939095E-4</v>
      </c>
      <c r="DF65" s="352">
        <v>7.287653715499163E-4</v>
      </c>
      <c r="DG65" s="352">
        <v>7.1673490592476415E-4</v>
      </c>
      <c r="DH65" s="352">
        <v>7.0490303933958822E-4</v>
      </c>
      <c r="DI65" s="352">
        <v>6.9326649331956445E-4</v>
      </c>
      <c r="DJ65" s="352">
        <v>6.8182204351096155E-4</v>
      </c>
      <c r="DK65" s="352">
        <v>6.7056651878770988E-4</v>
      </c>
      <c r="DL65" s="352">
        <v>6.5949680037271925E-4</v>
      </c>
      <c r="DM65" s="352">
        <v>6.4860982097370077E-4</v>
      </c>
      <c r="DN65" s="352">
        <v>6.3790256393325587E-4</v>
      </c>
      <c r="DO65" s="352">
        <v>6.2737206239299448E-4</v>
      </c>
      <c r="DP65" s="352">
        <v>6.1701539847145283E-4</v>
      </c>
      <c r="DQ65" s="352">
        <v>6.0682970245558223E-4</v>
      </c>
      <c r="DR65" s="352">
        <v>5.9681215200558374E-4</v>
      </c>
      <c r="DS65" s="352">
        <v>5.8695997137287012E-4</v>
      </c>
      <c r="DT65" s="352">
        <v>5.7727043063093874E-4</v>
      </c>
      <c r="DU65" s="352">
        <v>5.677408449189388E-4</v>
      </c>
      <c r="DV65" s="352">
        <v>5.5836857369772805E-4</v>
      </c>
      <c r="DW65" s="352">
        <v>5.4915102001820921E-4</v>
      </c>
      <c r="DX65" s="352">
        <v>5.400856298017452E-4</v>
      </c>
      <c r="DY65" s="352">
        <v>5.3116989113245283E-4</v>
      </c>
      <c r="DZ65" s="352">
        <v>5.2240133356118077E-4</v>
      </c>
      <c r="EA65" s="352">
        <v>5.1377752742097515E-4</v>
      </c>
      <c r="EB65" s="352">
        <v>5.0529608315384657E-4</v>
      </c>
      <c r="EC65" s="352">
        <v>4.9695465064865233E-4</v>
      </c>
      <c r="ED65" s="352">
        <v>4.88750918589906E-4</v>
      </c>
      <c r="EE65" s="352">
        <v>4.8068261381733942E-4</v>
      </c>
      <c r="EF65" s="352">
        <v>4.7274750069603512E-4</v>
      </c>
      <c r="EG65" s="352">
        <v>4.6494338049695854E-4</v>
      </c>
      <c r="EH65" s="352">
        <v>4.5726809078771398E-4</v>
      </c>
      <c r="EI65" s="352">
        <v>4.4971950483336094E-4</v>
      </c>
      <c r="EJ65" s="352">
        <v>4.4229553100711859E-4</v>
      </c>
      <c r="EK65" s="352">
        <v>4.3499411221080154E-4</v>
      </c>
      <c r="EL65" s="352">
        <v>4.2781322530481976E-4</v>
      </c>
    </row>
    <row r="66" spans="1:142" x14ac:dyDescent="0.2">
      <c r="A66" s="351">
        <v>46</v>
      </c>
      <c r="B66" s="352">
        <v>4.8099518809205932E-3</v>
      </c>
      <c r="C66" s="352">
        <v>4.7287468150596958E-3</v>
      </c>
      <c r="D66" s="352">
        <v>4.6489127115046025E-3</v>
      </c>
      <c r="E66" s="352">
        <v>4.5704264246839536E-3</v>
      </c>
      <c r="F66" s="352">
        <v>4.4932651997866661E-3</v>
      </c>
      <c r="G66" s="352">
        <v>4.4174066661646378E-3</v>
      </c>
      <c r="H66" s="352">
        <v>4.3428288308471645E-3</v>
      </c>
      <c r="I66" s="352">
        <v>4.2695100721646855E-3</v>
      </c>
      <c r="J66" s="352">
        <v>4.1974291334802138E-3</v>
      </c>
      <c r="K66" s="352">
        <v>4.1265651170265573E-3</v>
      </c>
      <c r="L66" s="352">
        <v>4.0568974778477452E-3</v>
      </c>
      <c r="M66" s="352">
        <v>3.9884060178424366E-3</v>
      </c>
      <c r="N66" s="352">
        <v>3.9210708799081858E-3</v>
      </c>
      <c r="O66" s="352">
        <v>3.8548725421844311E-3</v>
      </c>
      <c r="P66" s="352">
        <v>3.7897918123926668E-3</v>
      </c>
      <c r="Q66" s="352">
        <v>3.7258098222723132E-3</v>
      </c>
      <c r="R66" s="352">
        <v>3.6629080221102514E-3</v>
      </c>
      <c r="S66" s="352">
        <v>3.6010681753629809E-3</v>
      </c>
      <c r="T66" s="352">
        <v>3.5402723533694432E-3</v>
      </c>
      <c r="U66" s="352">
        <v>3.480502930153122E-3</v>
      </c>
      <c r="V66" s="352">
        <v>3.421742577311889E-3</v>
      </c>
      <c r="W66" s="352">
        <v>3.3639742589942289E-3</v>
      </c>
      <c r="X66" s="352">
        <v>3.3071812269600486E-3</v>
      </c>
      <c r="Y66" s="352">
        <v>3.2513470157251091E-3</v>
      </c>
      <c r="Z66" s="352">
        <v>3.1964554377873155E-3</v>
      </c>
      <c r="AA66" s="352">
        <v>3.1424905789335985E-3</v>
      </c>
      <c r="AB66" s="352">
        <v>3.0894367936261428E-3</v>
      </c>
      <c r="AC66" s="352">
        <v>3.0372787004662848E-3</v>
      </c>
      <c r="AD66" s="352">
        <v>2.9860011777352131E-3</v>
      </c>
      <c r="AE66" s="352">
        <v>2.9355893590098463E-3</v>
      </c>
      <c r="AF66" s="352">
        <v>2.8860286288527252E-3</v>
      </c>
      <c r="AG66" s="352">
        <v>2.8373046185747749E-3</v>
      </c>
      <c r="AH66" s="352">
        <v>2.7894032020693992E-3</v>
      </c>
      <c r="AI66" s="352">
        <v>2.7423104917171097E-3</v>
      </c>
      <c r="AJ66" s="352">
        <v>2.6960128343591953E-3</v>
      </c>
      <c r="AK66" s="352">
        <v>2.6504968073393863E-3</v>
      </c>
      <c r="AL66" s="352">
        <v>2.605749214612328E-3</v>
      </c>
      <c r="AM66" s="352">
        <v>2.5617570829178466E-3</v>
      </c>
      <c r="AN66" s="352">
        <v>2.518507658019619E-3</v>
      </c>
      <c r="AO66" s="352">
        <v>2.4759884010075268E-3</v>
      </c>
      <c r="AP66" s="352">
        <v>2.4341869846623491E-3</v>
      </c>
      <c r="AQ66" s="352">
        <v>2.3930912898818234E-3</v>
      </c>
      <c r="AR66" s="352">
        <v>2.3526894021671375E-3</v>
      </c>
      <c r="AS66" s="352">
        <v>2.3129696081685643E-3</v>
      </c>
      <c r="AT66" s="352">
        <v>2.2739203922895823E-3</v>
      </c>
      <c r="AU66" s="352">
        <v>2.235530433348253E-3</v>
      </c>
      <c r="AV66" s="352">
        <v>2.1977886012949682E-3</v>
      </c>
      <c r="AW66" s="352">
        <v>2.1606839539856058E-3</v>
      </c>
      <c r="AX66" s="352">
        <v>2.1242057340092337E-3</v>
      </c>
      <c r="AY66" s="352">
        <v>2.0883433655692193E-3</v>
      </c>
      <c r="AZ66" s="352">
        <v>2.0530864514171467E-3</v>
      </c>
      <c r="BA66" s="352">
        <v>2.0184247698384165E-3</v>
      </c>
      <c r="BB66" s="352">
        <v>1.9843482716887851E-3</v>
      </c>
      <c r="BC66" s="352">
        <v>1.9508470774808678E-3</v>
      </c>
      <c r="BD66" s="352">
        <v>1.9179114745198947E-3</v>
      </c>
      <c r="BE66" s="352">
        <v>1.8855319140877928E-3</v>
      </c>
      <c r="BF66" s="352">
        <v>1.8536990086748116E-3</v>
      </c>
      <c r="BG66" s="352">
        <v>1.8224035292578908E-3</v>
      </c>
      <c r="BH66" s="352">
        <v>1.7916364026249721E-3</v>
      </c>
      <c r="BI66" s="352">
        <v>1.7613887087444867E-3</v>
      </c>
      <c r="BJ66" s="352">
        <v>1.7316516781792511E-3</v>
      </c>
      <c r="BK66" s="352">
        <v>1.7024166895440263E-3</v>
      </c>
      <c r="BL66" s="352">
        <v>1.6736752670059975E-3</v>
      </c>
      <c r="BM66" s="352">
        <v>1.6454190778274532E-3</v>
      </c>
      <c r="BN66" s="352">
        <v>1.6176399299499505E-3</v>
      </c>
      <c r="BO66" s="352">
        <v>1.5903297696192671E-3</v>
      </c>
      <c r="BP66" s="352">
        <v>1.5634806790504501E-3</v>
      </c>
      <c r="BQ66" s="352">
        <v>1.5370848741322848E-3</v>
      </c>
      <c r="BR66" s="352">
        <v>1.5111347021705187E-3</v>
      </c>
      <c r="BS66" s="352">
        <v>1.4856226396691851E-3</v>
      </c>
      <c r="BT66" s="352">
        <v>1.4605412901493855E-3</v>
      </c>
      <c r="BU66" s="352">
        <v>1.4358833820048967E-3</v>
      </c>
      <c r="BV66" s="352">
        <v>1.4116417663939799E-3</v>
      </c>
      <c r="BW66" s="352">
        <v>1.387809415166781E-3</v>
      </c>
      <c r="BX66" s="352">
        <v>1.3643794188277257E-3</v>
      </c>
      <c r="BY66" s="352">
        <v>1.3413449845323122E-3</v>
      </c>
      <c r="BZ66" s="352">
        <v>1.3186994341177225E-3</v>
      </c>
      <c r="CA66" s="352">
        <v>1.2964362021666844E-3</v>
      </c>
      <c r="CB66" s="352">
        <v>1.2745488341040219E-3</v>
      </c>
      <c r="CC66" s="352">
        <v>1.2530309843253361E-3</v>
      </c>
      <c r="CD66" s="352">
        <v>1.2318764143572855E-3</v>
      </c>
      <c r="CE66" s="352">
        <v>1.2110789910489193E-3</v>
      </c>
      <c r="CF66" s="352">
        <v>1.1906326847935516E-3</v>
      </c>
      <c r="CG66" s="352">
        <v>1.1705315677806513E-3</v>
      </c>
      <c r="CH66" s="352">
        <v>1.1507698122772466E-3</v>
      </c>
      <c r="CI66" s="352">
        <v>1.1313416889383436E-3</v>
      </c>
      <c r="CJ66" s="352">
        <v>1.1122415651458699E-3</v>
      </c>
      <c r="CK66" s="352">
        <v>1.0934639033756616E-3</v>
      </c>
      <c r="CL66" s="352">
        <v>1.075003259592018E-3</v>
      </c>
      <c r="CM66" s="352">
        <v>1.0568542816693641E-3</v>
      </c>
      <c r="CN66" s="352">
        <v>1.0390117078405562E-3</v>
      </c>
      <c r="CO66" s="352">
        <v>1.0214703651713873E-3</v>
      </c>
      <c r="CP66" s="352">
        <v>1.004225168060844E-3</v>
      </c>
      <c r="CQ66" s="352">
        <v>9.8727111676668645E-4</v>
      </c>
      <c r="CR66" s="352">
        <v>9.7060329595591711E-4</v>
      </c>
      <c r="CS66" s="352">
        <v>9.5421687327972493E-4</v>
      </c>
      <c r="CT66" s="352">
        <v>9.3810709797248525E-4</v>
      </c>
      <c r="CU66" s="352">
        <v>9.2226929947441432E-4</v>
      </c>
      <c r="CV66" s="352">
        <v>9.0669888607747718E-4</v>
      </c>
      <c r="CW66" s="352">
        <v>8.9139134359415449E-4</v>
      </c>
      <c r="CX66" s="352">
        <v>8.763422340486869E-4</v>
      </c>
      <c r="CY66" s="352">
        <v>8.615471943904118E-4</v>
      </c>
      <c r="CZ66" s="352">
        <v>8.4700193522882538E-4</v>
      </c>
      <c r="DA66" s="352">
        <v>8.3270223958999807E-4</v>
      </c>
      <c r="DB66" s="352">
        <v>8.1864396169398581E-4</v>
      </c>
      <c r="DC66" s="352">
        <v>8.0482302575288298E-4</v>
      </c>
      <c r="DD66" s="352">
        <v>7.9123542478916472E-4</v>
      </c>
      <c r="DE66" s="352">
        <v>7.7787721947398267E-4</v>
      </c>
      <c r="DF66" s="352">
        <v>7.6474453698506929E-4</v>
      </c>
      <c r="DG66" s="352">
        <v>7.5183356988392795E-4</v>
      </c>
      <c r="DH66" s="352">
        <v>7.3914057501197543E-4</v>
      </c>
      <c r="DI66" s="352">
        <v>7.2666187240532363E-4</v>
      </c>
      <c r="DJ66" s="352">
        <v>7.1439384422788E-4</v>
      </c>
      <c r="DK66" s="352">
        <v>7.0233293372246226E-4</v>
      </c>
      <c r="DL66" s="352">
        <v>6.9047564417962009E-4</v>
      </c>
      <c r="DM66" s="352">
        <v>6.788185379238658E-4</v>
      </c>
      <c r="DN66" s="352">
        <v>6.6735823531702168E-4</v>
      </c>
      <c r="DO66" s="352">
        <v>6.5609141377839038E-4</v>
      </c>
      <c r="DP66" s="352">
        <v>6.4501480682147201E-4</v>
      </c>
      <c r="DQ66" s="352">
        <v>6.3412520310693983E-4</v>
      </c>
      <c r="DR66" s="352">
        <v>6.2341944551160542E-4</v>
      </c>
      <c r="DS66" s="352">
        <v>6.128944302131056E-4</v>
      </c>
      <c r="DT66" s="352">
        <v>6.025471057900365E-4</v>
      </c>
      <c r="DU66" s="352">
        <v>5.9237447233728517E-4</v>
      </c>
      <c r="DV66" s="352">
        <v>5.8237358059629334E-4</v>
      </c>
      <c r="DW66" s="352">
        <v>5.7254153110000575E-4</v>
      </c>
      <c r="DX66" s="352">
        <v>5.6287547333225534E-4</v>
      </c>
      <c r="DY66" s="352">
        <v>5.5337260490133768E-4</v>
      </c>
      <c r="DZ66" s="352">
        <v>5.4403017072754043E-4</v>
      </c>
      <c r="EA66" s="352">
        <v>5.3484546224438745E-4</v>
      </c>
      <c r="EB66" s="352">
        <v>5.258158166133696E-4</v>
      </c>
      <c r="EC66" s="352">
        <v>5.1693861595193148E-4</v>
      </c>
      <c r="ED66" s="352">
        <v>5.0821128657449358E-4</v>
      </c>
      <c r="EE66" s="352">
        <v>4.9963129824628645E-4</v>
      </c>
      <c r="EF66" s="352">
        <v>4.9119616344978339E-4</v>
      </c>
      <c r="EG66" s="352">
        <v>4.82903436663517E-4</v>
      </c>
      <c r="EH66" s="352">
        <v>4.7475071365307155E-4</v>
      </c>
      <c r="EI66" s="352">
        <v>4.6673563077404489E-4</v>
      </c>
      <c r="EJ66" s="352">
        <v>4.5885586428677955E-4</v>
      </c>
      <c r="EK66" s="352">
        <v>4.5110912968266158E-4</v>
      </c>
      <c r="EL66" s="352">
        <v>4.4349318102179385E-4</v>
      </c>
    </row>
    <row r="67" spans="1:142" x14ac:dyDescent="0.2">
      <c r="A67" s="351">
        <v>47</v>
      </c>
      <c r="B67" s="352">
        <v>5.3256841577705412E-3</v>
      </c>
      <c r="C67" s="352">
        <v>5.2329787995051879E-3</v>
      </c>
      <c r="D67" s="352">
        <v>5.1418871838495167E-3</v>
      </c>
      <c r="E67" s="352">
        <v>5.0523812200301121E-3</v>
      </c>
      <c r="F67" s="352">
        <v>4.9644333062559476E-3</v>
      </c>
      <c r="G67" s="352">
        <v>4.8780163212063538E-3</v>
      </c>
      <c r="H67" s="352">
        <v>4.7931036156674718E-3</v>
      </c>
      <c r="I67" s="352">
        <v>4.7096690043142847E-3</v>
      </c>
      <c r="J67" s="352">
        <v>4.6276867576353969E-3</v>
      </c>
      <c r="K67" s="352">
        <v>4.5471315939987281E-3</v>
      </c>
      <c r="L67" s="352">
        <v>4.4679786718551063E-3</v>
      </c>
      <c r="M67" s="352">
        <v>4.3902035820777806E-3</v>
      </c>
      <c r="N67" s="352">
        <v>4.3137823404349532E-3</v>
      </c>
      <c r="O67" s="352">
        <v>4.2386913801936701E-3</v>
      </c>
      <c r="P67" s="352">
        <v>4.1649075448522638E-3</v>
      </c>
      <c r="Q67" s="352">
        <v>4.0924080809994845E-3</v>
      </c>
      <c r="R67" s="352">
        <v>4.0211706312976402E-3</v>
      </c>
      <c r="S67" s="352">
        <v>3.9511732275881763E-3</v>
      </c>
      <c r="T67" s="352">
        <v>3.8823942841170857E-3</v>
      </c>
      <c r="U67" s="352">
        <v>3.8148125908784264E-3</v>
      </c>
      <c r="V67" s="352">
        <v>3.7484073070734223E-3</v>
      </c>
      <c r="W67" s="352">
        <v>3.6831579546836779E-3</v>
      </c>
      <c r="X67" s="352">
        <v>3.6190444121562558E-3</v>
      </c>
      <c r="Y67" s="352">
        <v>3.5560469081984502E-3</v>
      </c>
      <c r="Z67" s="352">
        <v>3.4941460156808313E-3</v>
      </c>
      <c r="AA67" s="352">
        <v>3.4333226456462703E-3</v>
      </c>
      <c r="AB67" s="352">
        <v>3.3735580414233956E-3</v>
      </c>
      <c r="AC67" s="352">
        <v>3.3148337728422777E-3</v>
      </c>
      <c r="AD67" s="352">
        <v>3.2571317305510428E-3</v>
      </c>
      <c r="AE67" s="352">
        <v>3.2004341204312729E-3</v>
      </c>
      <c r="AF67" s="352">
        <v>3.1447234581107632E-3</v>
      </c>
      <c r="AG67" s="352">
        <v>3.0899825635715607E-3</v>
      </c>
      <c r="AH67" s="352">
        <v>3.0361945558520951E-3</v>
      </c>
      <c r="AI67" s="352">
        <v>2.9833428478413951E-3</v>
      </c>
      <c r="AJ67" s="352">
        <v>2.9314111411640515E-3</v>
      </c>
      <c r="AK67" s="352">
        <v>2.8803834211540034E-3</v>
      </c>
      <c r="AL67" s="352">
        <v>2.8302439519160361E-3</v>
      </c>
      <c r="AM67" s="352">
        <v>2.7809772714731105E-3</v>
      </c>
      <c r="AN67" s="352">
        <v>2.7325681869982913E-3</v>
      </c>
      <c r="AO67" s="352">
        <v>2.6850017701294713E-3</v>
      </c>
      <c r="AP67" s="352">
        <v>2.6382633523658345E-3</v>
      </c>
      <c r="AQ67" s="352">
        <v>2.5923385205444496E-3</v>
      </c>
      <c r="AR67" s="352">
        <v>2.5472131123954324E-3</v>
      </c>
      <c r="AS67" s="352">
        <v>2.5028732121746729E-3</v>
      </c>
      <c r="AT67" s="352">
        <v>2.459305146372469E-3</v>
      </c>
      <c r="AU67" s="352">
        <v>2.416495479496968E-3</v>
      </c>
      <c r="AV67" s="352">
        <v>2.3744310099308354E-3</v>
      </c>
      <c r="AW67" s="352">
        <v>2.333098765860216E-3</v>
      </c>
      <c r="AX67" s="352">
        <v>2.2924860012744626E-3</v>
      </c>
      <c r="AY67" s="352">
        <v>2.2525801920355937E-3</v>
      </c>
      <c r="AZ67" s="352">
        <v>2.2133690320160107E-3</v>
      </c>
      <c r="BA67" s="352">
        <v>2.1748404293035995E-3</v>
      </c>
      <c r="BB67" s="352">
        <v>2.1369825024728445E-3</v>
      </c>
      <c r="BC67" s="352">
        <v>2.0997835769208098E-3</v>
      </c>
      <c r="BD67" s="352">
        <v>2.0632321812669488E-3</v>
      </c>
      <c r="BE67" s="352">
        <v>2.0273170438155665E-3</v>
      </c>
      <c r="BF67" s="352">
        <v>1.9920270890798585E-3</v>
      </c>
      <c r="BG67" s="352">
        <v>1.957351434366462E-3</v>
      </c>
      <c r="BH67" s="352">
        <v>1.9232793864194559E-3</v>
      </c>
      <c r="BI67" s="352">
        <v>1.8898004381227844E-3</v>
      </c>
      <c r="BJ67" s="352">
        <v>1.8569042652600747E-3</v>
      </c>
      <c r="BK67" s="352">
        <v>1.8245807233308662E-3</v>
      </c>
      <c r="BL67" s="352">
        <v>1.7928198444222541E-3</v>
      </c>
      <c r="BM67" s="352">
        <v>1.7616118341349908E-3</v>
      </c>
      <c r="BN67" s="352">
        <v>1.7309470685630964E-3</v>
      </c>
      <c r="BO67" s="352">
        <v>1.7008160913260424E-3</v>
      </c>
      <c r="BP67" s="352">
        <v>1.6712096106526028E-3</v>
      </c>
      <c r="BQ67" s="352">
        <v>1.6421184965154615E-3</v>
      </c>
      <c r="BR67" s="352">
        <v>1.6135337778157002E-3</v>
      </c>
      <c r="BS67" s="352">
        <v>1.5854466396162975E-3</v>
      </c>
      <c r="BT67" s="352">
        <v>1.5578484204237847E-3</v>
      </c>
      <c r="BU67" s="352">
        <v>1.5307306095172181E-3</v>
      </c>
      <c r="BV67" s="352">
        <v>1.5040848443236517E-3</v>
      </c>
      <c r="BW67" s="352">
        <v>1.4779029078392882E-3</v>
      </c>
      <c r="BX67" s="352">
        <v>1.4521767260955291E-3</v>
      </c>
      <c r="BY67" s="352">
        <v>1.4268983656691263E-3</v>
      </c>
      <c r="BZ67" s="352">
        <v>1.4020600312356787E-3</v>
      </c>
      <c r="CA67" s="352">
        <v>1.3776540631657169E-3</v>
      </c>
      <c r="CB67" s="352">
        <v>1.353672935162629E-3</v>
      </c>
      <c r="CC67" s="352">
        <v>1.3301092519417091E-3</v>
      </c>
      <c r="CD67" s="352">
        <v>1.3069557469496007E-3</v>
      </c>
      <c r="CE67" s="352">
        <v>1.2842052801234458E-3</v>
      </c>
      <c r="CF67" s="352">
        <v>1.2618508356890326E-3</v>
      </c>
      <c r="CG67" s="352">
        <v>1.2398855199972792E-3</v>
      </c>
      <c r="CH67" s="352">
        <v>1.2183025593983723E-3</v>
      </c>
      <c r="CI67" s="352">
        <v>1.1970952981529147E-3</v>
      </c>
      <c r="CJ67" s="352">
        <v>1.176257196379432E-3</v>
      </c>
      <c r="CK67" s="352">
        <v>1.1557818280376079E-3</v>
      </c>
      <c r="CL67" s="352">
        <v>1.1356628789466283E-3</v>
      </c>
      <c r="CM67" s="352">
        <v>1.1158941448380147E-3</v>
      </c>
      <c r="CN67" s="352">
        <v>1.096469529442359E-3</v>
      </c>
      <c r="CO67" s="352">
        <v>1.0773830426093582E-3</v>
      </c>
      <c r="CP67" s="352">
        <v>1.0586287984605763E-3</v>
      </c>
      <c r="CQ67" s="352">
        <v>1.0402010135743612E-3</v>
      </c>
      <c r="CR67" s="352">
        <v>1.0220940052023564E-3</v>
      </c>
      <c r="CS67" s="352">
        <v>1.0043021895170584E-3</v>
      </c>
      <c r="CT67" s="352">
        <v>9.8682007988988075E-4</v>
      </c>
      <c r="CU67" s="352">
        <v>9.6964228519919027E-4</v>
      </c>
      <c r="CV67" s="352">
        <v>9.5276350816779595E-4</v>
      </c>
      <c r="CW67" s="352">
        <v>9.3617854372938006E-4</v>
      </c>
      <c r="CX67" s="352">
        <v>9.1988227742336045E-4</v>
      </c>
      <c r="CY67" s="352">
        <v>9.0386968381769861E-4</v>
      </c>
      <c r="CZ67" s="352">
        <v>8.8813582495915922E-4</v>
      </c>
      <c r="DA67" s="352">
        <v>8.7267584885054785E-4</v>
      </c>
      <c r="DB67" s="352">
        <v>8.5748498795445451E-4</v>
      </c>
      <c r="DC67" s="352">
        <v>8.4255855772304427E-4</v>
      </c>
      <c r="DD67" s="352">
        <v>8.2789195515343928E-4</v>
      </c>
      <c r="DE67" s="352">
        <v>8.1348065736824707E-4</v>
      </c>
      <c r="DF67" s="352">
        <v>7.9932022022079956E-4</v>
      </c>
      <c r="DG67" s="352">
        <v>7.8540627692466917E-4</v>
      </c>
      <c r="DH67" s="352">
        <v>7.7173453670704301E-4</v>
      </c>
      <c r="DI67" s="352">
        <v>7.5830078348553562E-4</v>
      </c>
      <c r="DJ67" s="352">
        <v>7.4510087456803773E-4</v>
      </c>
      <c r="DK67" s="352">
        <v>7.3213073937519475E-4</v>
      </c>
      <c r="DL67" s="352">
        <v>7.1938637818512463E-4</v>
      </c>
      <c r="DM67" s="352">
        <v>7.0686386089998537E-4</v>
      </c>
      <c r="DN67" s="352">
        <v>6.9455932583401458E-4</v>
      </c>
      <c r="DO67" s="352">
        <v>6.8246897852266631E-4</v>
      </c>
      <c r="DP67" s="352">
        <v>6.7058909055247435E-4</v>
      </c>
      <c r="DQ67" s="352">
        <v>6.5891599841128826E-4</v>
      </c>
      <c r="DR67" s="352">
        <v>6.4744610235852084E-4</v>
      </c>
      <c r="DS67" s="352">
        <v>6.361758653150632E-4</v>
      </c>
      <c r="DT67" s="352">
        <v>6.2510181177252277E-4</v>
      </c>
      <c r="DU67" s="352">
        <v>6.1422052672144712E-4</v>
      </c>
      <c r="DV67" s="352">
        <v>6.0352865459820635E-4</v>
      </c>
      <c r="DW67" s="352">
        <v>5.9302289825020644E-4</v>
      </c>
      <c r="DX67" s="352">
        <v>5.8270001791911608E-4</v>
      </c>
      <c r="DY67" s="352">
        <v>5.7255683024179057E-4</v>
      </c>
      <c r="DZ67" s="352">
        <v>5.6259020726859017E-4</v>
      </c>
      <c r="EA67" s="352">
        <v>5.5279707549878339E-4</v>
      </c>
      <c r="EB67" s="352">
        <v>5.4317441493274366E-4</v>
      </c>
      <c r="EC67" s="352">
        <v>5.3371925814064448E-4</v>
      </c>
      <c r="ED67" s="352">
        <v>5.2442868934736387E-4</v>
      </c>
      <c r="EE67" s="352">
        <v>5.1529984353332022E-4</v>
      </c>
      <c r="EF67" s="352">
        <v>5.0632990555095955E-4</v>
      </c>
      <c r="EG67" s="352">
        <v>4.9751610925662213E-4</v>
      </c>
      <c r="EH67" s="352">
        <v>4.8885573665752064E-4</v>
      </c>
      <c r="EI67" s="352">
        <v>4.8034611707356751E-4</v>
      </c>
      <c r="EJ67" s="352">
        <v>4.7198462631379201E-4</v>
      </c>
      <c r="EK67" s="352">
        <v>4.6376868586709422E-4</v>
      </c>
      <c r="EL67" s="352">
        <v>4.5569576210708593E-4</v>
      </c>
    </row>
    <row r="68" spans="1:142" x14ac:dyDescent="0.2">
      <c r="A68" s="351">
        <v>48</v>
      </c>
      <c r="B68" s="352">
        <v>5.9765330124959912E-3</v>
      </c>
      <c r="C68" s="352">
        <v>5.8683918722546961E-3</v>
      </c>
      <c r="D68" s="352">
        <v>5.762207469504517E-3</v>
      </c>
      <c r="E68" s="352">
        <v>5.6579443984637896E-3</v>
      </c>
      <c r="F68" s="352">
        <v>5.5555678939933168E-3</v>
      </c>
      <c r="G68" s="352">
        <v>5.4550438200045267E-3</v>
      </c>
      <c r="H68" s="352">
        <v>5.3563386580773526E-3</v>
      </c>
      <c r="I68" s="352">
        <v>5.2594194962837315E-3</v>
      </c>
      <c r="J68" s="352">
        <v>5.1642540182137153E-3</v>
      </c>
      <c r="K68" s="352">
        <v>5.0708104921999104E-3</v>
      </c>
      <c r="L68" s="352">
        <v>4.9790577607371237E-3</v>
      </c>
      <c r="M68" s="352">
        <v>4.888965230093089E-3</v>
      </c>
      <c r="N68" s="352">
        <v>4.800502860107499E-3</v>
      </c>
      <c r="O68" s="352">
        <v>4.7136411541756152E-3</v>
      </c>
      <c r="P68" s="352">
        <v>4.6283511494128104E-3</v>
      </c>
      <c r="Q68" s="352">
        <v>4.5446044069973827E-3</v>
      </c>
      <c r="R68" s="352">
        <v>4.4623730026881036E-3</v>
      </c>
      <c r="S68" s="352">
        <v>4.3816295175130547E-3</v>
      </c>
      <c r="T68" s="352">
        <v>4.3023470286272332E-3</v>
      </c>
      <c r="U68" s="352">
        <v>4.2244991003355789E-3</v>
      </c>
      <c r="V68" s="352">
        <v>4.1480597752781533E-3</v>
      </c>
      <c r="W68" s="352">
        <v>4.0730035657751025E-3</v>
      </c>
      <c r="X68" s="352">
        <v>3.9993054453282065E-3</v>
      </c>
      <c r="Y68" s="352">
        <v>3.926940840275955E-3</v>
      </c>
      <c r="Z68" s="352">
        <v>3.8558856215998752E-3</v>
      </c>
      <c r="AA68" s="352">
        <v>3.7861160968791076E-3</v>
      </c>
      <c r="AB68" s="352">
        <v>3.7176090023903186E-3</v>
      </c>
      <c r="AC68" s="352">
        <v>3.6503414953508073E-3</v>
      </c>
      <c r="AD68" s="352">
        <v>3.5842911463019548E-3</v>
      </c>
      <c r="AE68" s="352">
        <v>3.5194359316302647E-3</v>
      </c>
      <c r="AF68" s="352">
        <v>3.4557542262239841E-3</v>
      </c>
      <c r="AG68" s="352">
        <v>3.3932247962624477E-3</v>
      </c>
      <c r="AH68" s="352">
        <v>3.3318267921360373E-3</v>
      </c>
      <c r="AI68" s="352">
        <v>3.2715397414940111E-3</v>
      </c>
      <c r="AJ68" s="352">
        <v>3.2123435424183436E-3</v>
      </c>
      <c r="AK68" s="352">
        <v>3.1542184567210762E-3</v>
      </c>
      <c r="AL68" s="352">
        <v>3.0971451033627389E-3</v>
      </c>
      <c r="AM68" s="352">
        <v>3.0411044519900723E-3</v>
      </c>
      <c r="AN68" s="352">
        <v>2.9860778165906737E-3</v>
      </c>
      <c r="AO68" s="352">
        <v>2.932046849262261E-3</v>
      </c>
      <c r="AP68" s="352">
        <v>2.8789935340948749E-3</v>
      </c>
      <c r="AQ68" s="352">
        <v>2.826900181163773E-3</v>
      </c>
      <c r="AR68" s="352">
        <v>2.7757494206308362E-3</v>
      </c>
      <c r="AS68" s="352">
        <v>2.7255241969528889E-3</v>
      </c>
      <c r="AT68" s="352">
        <v>2.6762077631948106E-3</v>
      </c>
      <c r="AU68" s="352">
        <v>2.6277836754453774E-3</v>
      </c>
      <c r="AV68" s="352">
        <v>2.5802357873343147E-3</v>
      </c>
      <c r="AW68" s="352">
        <v>2.5335482446485601E-3</v>
      </c>
      <c r="AX68" s="352">
        <v>2.487705480045775E-3</v>
      </c>
      <c r="AY68" s="352">
        <v>2.4426922078636952E-3</v>
      </c>
      <c r="AZ68" s="352">
        <v>2.3984934190232924E-3</v>
      </c>
      <c r="BA68" s="352">
        <v>2.3550943760242624E-3</v>
      </c>
      <c r="BB68" s="352">
        <v>2.312480608030903E-3</v>
      </c>
      <c r="BC68" s="352">
        <v>2.2706379060470762E-3</v>
      </c>
      <c r="BD68" s="352">
        <v>2.22955231817838E-3</v>
      </c>
      <c r="BE68" s="352">
        <v>2.1892101449800814E-3</v>
      </c>
      <c r="BF68" s="352">
        <v>2.1495979348892156E-3</v>
      </c>
      <c r="BG68" s="352">
        <v>2.1107024797393419E-3</v>
      </c>
      <c r="BH68" s="352">
        <v>2.0725108103564526E-3</v>
      </c>
      <c r="BI68" s="352">
        <v>2.0350101922345788E-3</v>
      </c>
      <c r="BJ68" s="352">
        <v>1.9981881212896343E-3</v>
      </c>
      <c r="BK68" s="352">
        <v>1.9620323196900954E-3</v>
      </c>
      <c r="BL68" s="352">
        <v>1.9265307317631222E-3</v>
      </c>
      <c r="BM68" s="352">
        <v>1.8916715199747518E-3</v>
      </c>
      <c r="BN68" s="352">
        <v>1.8574430609828315E-3</v>
      </c>
      <c r="BO68" s="352">
        <v>1.8238339417613681E-3</v>
      </c>
      <c r="BP68" s="352">
        <v>1.7908329557950067E-3</v>
      </c>
      <c r="BQ68" s="352">
        <v>1.758429099342367E-3</v>
      </c>
      <c r="BR68" s="352">
        <v>1.7266115677669889E-3</v>
      </c>
      <c r="BS68" s="352">
        <v>1.6953697519346731E-3</v>
      </c>
      <c r="BT68" s="352">
        <v>1.6646932346760042E-3</v>
      </c>
      <c r="BU68" s="352">
        <v>1.6345717873128831E-3</v>
      </c>
      <c r="BV68" s="352">
        <v>1.6049953662479104E-3</v>
      </c>
      <c r="BW68" s="352">
        <v>1.5759541096154839E-3</v>
      </c>
      <c r="BX68" s="352">
        <v>1.5474383339934871E-3</v>
      </c>
      <c r="BY68" s="352">
        <v>1.5194385311744815E-3</v>
      </c>
      <c r="BZ68" s="352">
        <v>1.4919453649953217E-3</v>
      </c>
      <c r="CA68" s="352">
        <v>1.4649496682241352E-3</v>
      </c>
      <c r="CB68" s="352">
        <v>1.4384424395036293E-3</v>
      </c>
      <c r="CC68" s="352">
        <v>1.4124148403497102E-3</v>
      </c>
      <c r="CD68" s="352">
        <v>1.3868581922044047E-3</v>
      </c>
      <c r="CE68" s="352">
        <v>1.3617639735421124E-3</v>
      </c>
      <c r="CF68" s="352">
        <v>1.3371238170282144E-3</v>
      </c>
      <c r="CG68" s="352">
        <v>1.3129295067290981E-3</v>
      </c>
      <c r="CH68" s="352">
        <v>1.2891729753726606E-3</v>
      </c>
      <c r="CI68" s="352">
        <v>1.2658463016583868E-3</v>
      </c>
      <c r="CJ68" s="352">
        <v>1.2429417076160946E-3</v>
      </c>
      <c r="CK68" s="352">
        <v>1.220451556012473E-3</v>
      </c>
      <c r="CL68" s="352">
        <v>1.1983683478045512E-3</v>
      </c>
      <c r="CM68" s="352">
        <v>1.1766847196392389E-3</v>
      </c>
      <c r="CN68" s="352">
        <v>1.1553934413981153E-3</v>
      </c>
      <c r="CO68" s="352">
        <v>1.1344874137866427E-3</v>
      </c>
      <c r="CP68" s="352">
        <v>1.1139596659669978E-3</v>
      </c>
      <c r="CQ68" s="352">
        <v>1.0938033532337417E-3</v>
      </c>
      <c r="CR68" s="352">
        <v>1.0740117547315422E-3</v>
      </c>
      <c r="CS68" s="352">
        <v>1.0545782712141924E-3</v>
      </c>
      <c r="CT68" s="352">
        <v>1.0354964228441817E-3</v>
      </c>
      <c r="CU68" s="352">
        <v>1.0167598470320791E-3</v>
      </c>
      <c r="CV68" s="352">
        <v>9.9836229631501119E-4</v>
      </c>
      <c r="CW68" s="352">
        <v>9.8029763627352886E-4</v>
      </c>
      <c r="CX68" s="352">
        <v>9.6255984348616751E-4</v>
      </c>
      <c r="CY68" s="352">
        <v>9.4514300352101558E-4</v>
      </c>
      <c r="CZ68" s="352">
        <v>9.2804130896362682E-4</v>
      </c>
      <c r="DA68" s="352">
        <v>9.1124905748061385E-4</v>
      </c>
      <c r="DB68" s="352">
        <v>8.9476064991828095E-4</v>
      </c>
      <c r="DC68" s="352">
        <v>8.7857058843566116E-4</v>
      </c>
      <c r="DD68" s="352">
        <v>8.626734746713336E-4</v>
      </c>
      <c r="DE68" s="352">
        <v>8.4706400794341027E-4</v>
      </c>
      <c r="DF68" s="352">
        <v>8.31736983482097E-4</v>
      </c>
      <c r="DG68" s="352">
        <v>8.1668729069422853E-4</v>
      </c>
      <c r="DH68" s="352">
        <v>8.0190991145921015E-4</v>
      </c>
      <c r="DI68" s="352">
        <v>7.8739991845579356E-4</v>
      </c>
      <c r="DJ68" s="352">
        <v>7.7315247351912423E-4</v>
      </c>
      <c r="DK68" s="352">
        <v>7.5916282602752152E-4</v>
      </c>
      <c r="DL68" s="352">
        <v>7.4542631131844551E-4</v>
      </c>
      <c r="DM68" s="352">
        <v>7.319383491331278E-4</v>
      </c>
      <c r="DN68" s="352">
        <v>7.1869444208934481E-4</v>
      </c>
      <c r="DO68" s="352">
        <v>7.0569017418182535E-4</v>
      </c>
      <c r="DP68" s="352">
        <v>6.9292120930979203E-4</v>
      </c>
      <c r="DQ68" s="352">
        <v>6.8038328983114553E-4</v>
      </c>
      <c r="DR68" s="352">
        <v>6.6807223514281139E-4</v>
      </c>
      <c r="DS68" s="352">
        <v>6.5598394028677234E-4</v>
      </c>
      <c r="DT68" s="352">
        <v>6.4411437458132461E-4</v>
      </c>
      <c r="DU68" s="352">
        <v>6.3245958027710115E-4</v>
      </c>
      <c r="DV68" s="352">
        <v>6.2101567123741183E-4</v>
      </c>
      <c r="DW68" s="352">
        <v>6.0977883164246274E-4</v>
      </c>
      <c r="DX68" s="352">
        <v>5.9874531471702233E-4</v>
      </c>
      <c r="DY68" s="352">
        <v>5.8791144148110785E-4</v>
      </c>
      <c r="DZ68" s="352">
        <v>5.7727359952327922E-4</v>
      </c>
      <c r="EA68" s="352">
        <v>5.6682824179612762E-4</v>
      </c>
      <c r="EB68" s="352">
        <v>5.5657188543355998E-4</v>
      </c>
      <c r="EC68" s="352">
        <v>5.4650111058948301E-4</v>
      </c>
      <c r="ED68" s="352">
        <v>5.3661255929750155E-4</v>
      </c>
      <c r="EE68" s="352">
        <v>5.2690293435124784E-4</v>
      </c>
      <c r="EF68" s="352">
        <v>5.173689982049739E-4</v>
      </c>
      <c r="EG68" s="352">
        <v>5.0800757189403266E-4</v>
      </c>
      <c r="EH68" s="352">
        <v>4.9881553397489544E-4</v>
      </c>
      <c r="EI68" s="352">
        <v>4.897898194843477E-4</v>
      </c>
      <c r="EJ68" s="352">
        <v>4.8092741891751789E-4</v>
      </c>
      <c r="EK68" s="352">
        <v>4.7222537722439755E-4</v>
      </c>
      <c r="EL68" s="352">
        <v>4.6368079282451975E-4</v>
      </c>
    </row>
    <row r="69" spans="1:142" x14ac:dyDescent="0.2">
      <c r="A69" s="351">
        <v>49</v>
      </c>
      <c r="B69" s="352">
        <v>6.7674052658943636E-3</v>
      </c>
      <c r="C69" s="352">
        <v>6.6394871299028779E-3</v>
      </c>
      <c r="D69" s="352">
        <v>6.5139869146464907E-3</v>
      </c>
      <c r="E69" s="352">
        <v>6.3908589163582576E-3</v>
      </c>
      <c r="F69" s="352">
        <v>6.2700582951681688E-3</v>
      </c>
      <c r="G69" s="352">
        <v>6.1515410587735546E-3</v>
      </c>
      <c r="H69" s="352">
        <v>6.0352640464185524E-3</v>
      </c>
      <c r="I69" s="352">
        <v>5.9211849131759614E-3</v>
      </c>
      <c r="J69" s="352">
        <v>5.8092621145264429E-3</v>
      </c>
      <c r="K69" s="352">
        <v>5.6994548912289852E-3</v>
      </c>
      <c r="L69" s="352">
        <v>5.5917232544777339E-3</v>
      </c>
      <c r="M69" s="352">
        <v>5.4860279713389946E-3</v>
      </c>
      <c r="N69" s="352">
        <v>5.3823305504637426E-3</v>
      </c>
      <c r="O69" s="352">
        <v>5.280593228069971E-3</v>
      </c>
      <c r="P69" s="352">
        <v>5.1807789541903713E-3</v>
      </c>
      <c r="Q69" s="352">
        <v>5.0828513791796306E-3</v>
      </c>
      <c r="R69" s="352">
        <v>4.9867748404767683E-3</v>
      </c>
      <c r="S69" s="352">
        <v>4.8925143496180218E-3</v>
      </c>
      <c r="T69" s="352">
        <v>4.8000355794948534E-3</v>
      </c>
      <c r="U69" s="352">
        <v>4.7093048518530162E-3</v>
      </c>
      <c r="V69" s="352">
        <v>4.6202891250277213E-3</v>
      </c>
      <c r="W69" s="352">
        <v>4.5329559819109562E-3</v>
      </c>
      <c r="X69" s="352">
        <v>4.4472736181459605E-3</v>
      </c>
      <c r="Y69" s="352">
        <v>4.363210830544844E-3</v>
      </c>
      <c r="Z69" s="352">
        <v>4.2807370057254285E-3</v>
      </c>
      <c r="AA69" s="352">
        <v>4.1998221089625531E-3</v>
      </c>
      <c r="AB69" s="352">
        <v>4.1204366732503148E-3</v>
      </c>
      <c r="AC69" s="352">
        <v>4.0425517885708572E-3</v>
      </c>
      <c r="AD69" s="352">
        <v>3.9661390913663134E-3</v>
      </c>
      <c r="AE69" s="352">
        <v>3.8911707542094451E-3</v>
      </c>
      <c r="AF69" s="352">
        <v>3.817619475669711E-3</v>
      </c>
      <c r="AG69" s="352">
        <v>3.7454584703707169E-3</v>
      </c>
      <c r="AH69" s="352">
        <v>3.6746614592358738E-3</v>
      </c>
      <c r="AI69" s="352">
        <v>3.6052026599181874E-3</v>
      </c>
      <c r="AJ69" s="352">
        <v>3.5370567774109566E-3</v>
      </c>
      <c r="AK69" s="352">
        <v>3.4701989948361703E-3</v>
      </c>
      <c r="AL69" s="352">
        <v>3.4046049644067735E-3</v>
      </c>
      <c r="AM69" s="352">
        <v>3.3402507985599143E-3</v>
      </c>
      <c r="AN69" s="352">
        <v>3.2771130612576477E-3</v>
      </c>
      <c r="AO69" s="352">
        <v>3.2151687594523105E-3</v>
      </c>
      <c r="AP69" s="352">
        <v>3.1543953347130073E-3</v>
      </c>
      <c r="AQ69" s="352">
        <v>3.0947706550103721E-3</v>
      </c>
      <c r="AR69" s="352">
        <v>3.0362730066568261E-3</v>
      </c>
      <c r="AS69" s="352">
        <v>2.9788810863989484E-3</v>
      </c>
      <c r="AT69" s="352">
        <v>2.9225739936594559E-3</v>
      </c>
      <c r="AU69" s="352">
        <v>2.8673312229256947E-3</v>
      </c>
      <c r="AV69" s="352">
        <v>2.8131326562822198E-3</v>
      </c>
      <c r="AW69" s="352">
        <v>2.7599585560843286E-3</v>
      </c>
      <c r="AX69" s="352">
        <v>2.7077895577700935E-3</v>
      </c>
      <c r="AY69" s="352">
        <v>2.6566066628084285E-3</v>
      </c>
      <c r="AZ69" s="352">
        <v>2.606391231780266E-3</v>
      </c>
      <c r="BA69" s="352">
        <v>2.5571249775906166E-3</v>
      </c>
      <c r="BB69" s="352">
        <v>2.5087899588088622E-3</v>
      </c>
      <c r="BC69" s="352">
        <v>2.4613685731350332E-3</v>
      </c>
      <c r="BD69" s="352">
        <v>2.4148435509894991E-3</v>
      </c>
      <c r="BE69" s="352">
        <v>2.3691979492238575E-3</v>
      </c>
      <c r="BF69" s="352">
        <v>2.3244151449507053E-3</v>
      </c>
      <c r="BG69" s="352">
        <v>2.2804788294900321E-3</v>
      </c>
      <c r="BH69" s="352">
        <v>2.2373730024300453E-3</v>
      </c>
      <c r="BI69" s="352">
        <v>2.1950819658002507E-3</v>
      </c>
      <c r="BJ69" s="352">
        <v>2.1535903183546824E-3</v>
      </c>
      <c r="BK69" s="352">
        <v>2.1128829499631862E-3</v>
      </c>
      <c r="BL69" s="352">
        <v>2.072945036108719E-3</v>
      </c>
      <c r="BM69" s="352">
        <v>2.0337620324886664E-3</v>
      </c>
      <c r="BN69" s="352">
        <v>1.9953196697181999E-3</v>
      </c>
      <c r="BO69" s="352">
        <v>1.9576039481337569E-3</v>
      </c>
      <c r="BP69" s="352">
        <v>1.9206011326947416E-3</v>
      </c>
      <c r="BQ69" s="352">
        <v>1.8842977479815982E-3</v>
      </c>
      <c r="BR69" s="352">
        <v>1.8486805732884303E-3</v>
      </c>
      <c r="BS69" s="352">
        <v>1.8137366378083762E-3</v>
      </c>
      <c r="BT69" s="352">
        <v>1.7794532159099963E-3</v>
      </c>
      <c r="BU69" s="352">
        <v>1.7458178225029427E-3</v>
      </c>
      <c r="BV69" s="352">
        <v>1.7128182084912291E-3</v>
      </c>
      <c r="BW69" s="352">
        <v>1.6804423563124434E-3</v>
      </c>
      <c r="BX69" s="352">
        <v>1.6486784755612765E-3</v>
      </c>
      <c r="BY69" s="352">
        <v>1.6175149986957797E-3</v>
      </c>
      <c r="BZ69" s="352">
        <v>1.5869405768247783E-3</v>
      </c>
      <c r="CA69" s="352">
        <v>1.5569440755749148E-3</v>
      </c>
      <c r="CB69" s="352">
        <v>1.5275145710358122E-3</v>
      </c>
      <c r="CC69" s="352">
        <v>1.4986413457818842E-3</v>
      </c>
      <c r="CD69" s="352">
        <v>1.4703138849693378E-3</v>
      </c>
      <c r="CE69" s="352">
        <v>1.4425218725069556E-3</v>
      </c>
      <c r="CF69" s="352">
        <v>1.4152551872992534E-3</v>
      </c>
      <c r="CG69" s="352">
        <v>1.3885038995606546E-3</v>
      </c>
      <c r="CH69" s="352">
        <v>1.3622582671993296E-3</v>
      </c>
      <c r="CI69" s="352">
        <v>1.3365087322693944E-3</v>
      </c>
      <c r="CJ69" s="352">
        <v>1.3112459174901621E-3</v>
      </c>
      <c r="CK69" s="352">
        <v>1.2864606228311958E-3</v>
      </c>
      <c r="CL69" s="352">
        <v>1.2621438221619057E-3</v>
      </c>
      <c r="CM69" s="352">
        <v>1.2382866599644788E-3</v>
      </c>
      <c r="CN69" s="352">
        <v>1.2148804481089384E-3</v>
      </c>
      <c r="CO69" s="352">
        <v>1.191916662689166E-3</v>
      </c>
      <c r="CP69" s="352">
        <v>1.1693869409187226E-3</v>
      </c>
      <c r="CQ69" s="352">
        <v>1.1472830780853535E-3</v>
      </c>
      <c r="CR69" s="352">
        <v>1.1255970245630518E-3</v>
      </c>
      <c r="CS69" s="352">
        <v>1.1043208828806048E-3</v>
      </c>
      <c r="CT69" s="352">
        <v>1.0834469048455492E-3</v>
      </c>
      <c r="CU69" s="352">
        <v>1.0629674887224912E-3</v>
      </c>
      <c r="CV69" s="352">
        <v>1.0428751764647594E-3</v>
      </c>
      <c r="CW69" s="352">
        <v>1.0231626509983878E-3</v>
      </c>
      <c r="CX69" s="352">
        <v>1.0038227335574365E-3</v>
      </c>
      <c r="CY69" s="352">
        <v>9.8484838106967991E-4</v>
      </c>
      <c r="CZ69" s="352">
        <v>9.6623268359171148E-4</v>
      </c>
      <c r="DA69" s="352">
        <v>9.4796886179253023E-4</v>
      </c>
      <c r="DB69" s="352">
        <v>9.3005026448469204E-4</v>
      </c>
      <c r="DC69" s="352">
        <v>9.1247036620212957E-4</v>
      </c>
      <c r="DD69" s="352">
        <v>8.952227648237525E-4</v>
      </c>
      <c r="DE69" s="352">
        <v>8.7830117924197094E-4</v>
      </c>
      <c r="DF69" s="352">
        <v>8.6169944707528668E-4</v>
      </c>
      <c r="DG69" s="352">
        <v>8.4541152242412015E-4</v>
      </c>
      <c r="DH69" s="352">
        <v>8.2943147366905954E-4</v>
      </c>
      <c r="DI69" s="352">
        <v>8.1375348131072463E-4</v>
      </c>
      <c r="DJ69" s="352">
        <v>7.9837183585046575E-4</v>
      </c>
      <c r="DK69" s="352">
        <v>7.8328093571111603E-4</v>
      </c>
      <c r="DL69" s="352">
        <v>7.684752851970536E-4</v>
      </c>
      <c r="DM69" s="352">
        <v>7.5394949249281418E-4</v>
      </c>
      <c r="DN69" s="352">
        <v>7.3969826769954223E-4</v>
      </c>
      <c r="DO69" s="352">
        <v>7.2571642090855091E-4</v>
      </c>
      <c r="DP69" s="352">
        <v>7.1199886031130032E-4</v>
      </c>
      <c r="DQ69" s="352">
        <v>6.9854059034509734E-4</v>
      </c>
      <c r="DR69" s="352">
        <v>6.8533670987384995E-4</v>
      </c>
      <c r="DS69" s="352">
        <v>6.7238241040320351E-4</v>
      </c>
      <c r="DT69" s="352">
        <v>6.5967297432942132E-4</v>
      </c>
      <c r="DU69" s="352">
        <v>6.4720377322135809E-4</v>
      </c>
      <c r="DV69" s="352">
        <v>6.3497026613491456E-4</v>
      </c>
      <c r="DW69" s="352">
        <v>6.2296799795934612E-4</v>
      </c>
      <c r="DX69" s="352">
        <v>6.1119259779483478E-4</v>
      </c>
      <c r="DY69" s="352">
        <v>5.9963977736072419E-4</v>
      </c>
      <c r="DZ69" s="352">
        <v>5.8830532943384708E-4</v>
      </c>
      <c r="EA69" s="352">
        <v>5.7718512631636635E-4</v>
      </c>
      <c r="EB69" s="352">
        <v>5.6627511833258059E-4</v>
      </c>
      <c r="EC69" s="352">
        <v>5.555713323541437E-4</v>
      </c>
      <c r="ED69" s="352">
        <v>5.4506987035315676E-4</v>
      </c>
      <c r="EE69" s="352">
        <v>5.347669079826152E-4</v>
      </c>
      <c r="EF69" s="352">
        <v>5.2465869318368298E-4</v>
      </c>
      <c r="EG69" s="352">
        <v>5.1474154481929676E-4</v>
      </c>
      <c r="EH69" s="352">
        <v>5.0501185133359431E-4</v>
      </c>
      <c r="EI69" s="352">
        <v>4.9546606943668553E-4</v>
      </c>
      <c r="EJ69" s="352">
        <v>4.8610072281428103E-4</v>
      </c>
      <c r="EK69" s="352">
        <v>4.7691240086171434E-4</v>
      </c>
      <c r="EL69" s="352">
        <v>4.67897757441891E-4</v>
      </c>
    </row>
    <row r="70" spans="1:142" x14ac:dyDescent="0.2">
      <c r="A70" s="351">
        <v>50</v>
      </c>
      <c r="B70" s="352">
        <v>7.6717834684402082E-3</v>
      </c>
      <c r="C70" s="352">
        <v>7.5202696122993826E-3</v>
      </c>
      <c r="D70" s="352">
        <v>7.3717480784389099E-3</v>
      </c>
      <c r="E70" s="352">
        <v>7.2261597700021881E-3</v>
      </c>
      <c r="F70" s="352">
        <v>7.083446757265746E-3</v>
      </c>
      <c r="G70" s="352">
        <v>6.9435522545889423E-3</v>
      </c>
      <c r="H70" s="352">
        <v>6.8064205978189156E-3</v>
      </c>
      <c r="I70" s="352">
        <v>6.6719972221417649E-3</v>
      </c>
      <c r="J70" s="352">
        <v>6.5402286403712009E-3</v>
      </c>
      <c r="K70" s="352">
        <v>6.4110624216657626E-3</v>
      </c>
      <c r="L70" s="352">
        <v>6.2844471706668152E-3</v>
      </c>
      <c r="M70" s="352">
        <v>6.1603325070481059E-3</v>
      </c>
      <c r="N70" s="352">
        <v>6.0386690454694233E-3</v>
      </c>
      <c r="O70" s="352">
        <v>5.9194083759261341E-3</v>
      </c>
      <c r="P70" s="352">
        <v>5.8025030444867915E-3</v>
      </c>
      <c r="Q70" s="352">
        <v>5.6879065344111711E-3</v>
      </c>
      <c r="R70" s="352">
        <v>5.575573247641223E-3</v>
      </c>
      <c r="S70" s="352">
        <v>5.4654584866575939E-3</v>
      </c>
      <c r="T70" s="352">
        <v>5.3575184366942879E-3</v>
      </c>
      <c r="U70" s="352">
        <v>5.2517101483049696E-3</v>
      </c>
      <c r="V70" s="352">
        <v>5.147991520273178E-3</v>
      </c>
      <c r="W70" s="352">
        <v>5.0463212828602529E-3</v>
      </c>
      <c r="X70" s="352">
        <v>4.9466589813840708E-3</v>
      </c>
      <c r="Y70" s="352">
        <v>4.8489649601220841E-3</v>
      </c>
      <c r="Z70" s="352">
        <v>4.7532003465322768E-3</v>
      </c>
      <c r="AA70" s="352">
        <v>4.659327035785775E-3</v>
      </c>
      <c r="AB70" s="352">
        <v>4.5673076756047671E-3</v>
      </c>
      <c r="AC70" s="352">
        <v>4.4771056514001945E-3</v>
      </c>
      <c r="AD70" s="352">
        <v>4.3886850717026497E-3</v>
      </c>
      <c r="AE70" s="352">
        <v>4.3020107538811452E-3</v>
      </c>
      <c r="AF70" s="352">
        <v>4.217048210143925E-3</v>
      </c>
      <c r="AG70" s="352">
        <v>4.133763633815732E-3</v>
      </c>
      <c r="AH70" s="352">
        <v>4.0521238858861044E-3</v>
      </c>
      <c r="AI70" s="352">
        <v>3.9720964818233326E-3</v>
      </c>
      <c r="AJ70" s="352">
        <v>3.8936495786488601E-3</v>
      </c>
      <c r="AK70" s="352">
        <v>3.8167519622668198E-3</v>
      </c>
      <c r="AL70" s="352">
        <v>3.7413730350440875E-3</v>
      </c>
      <c r="AM70" s="352">
        <v>3.667482803635342E-3</v>
      </c>
      <c r="AN70" s="352">
        <v>3.5950518670487108E-3</v>
      </c>
      <c r="AO70" s="352">
        <v>3.5240514049470896E-3</v>
      </c>
      <c r="AP70" s="352">
        <v>3.4544531661805061E-3</v>
      </c>
      <c r="AQ70" s="352">
        <v>3.3862294575449561E-3</v>
      </c>
      <c r="AR70" s="352">
        <v>3.3193531327632545E-3</v>
      </c>
      <c r="AS70" s="352">
        <v>3.2537975816835304E-3</v>
      </c>
      <c r="AT70" s="352">
        <v>3.1895367196909273E-3</v>
      </c>
      <c r="AU70" s="352">
        <v>3.1265449773286535E-3</v>
      </c>
      <c r="AV70" s="352">
        <v>3.0647972901237759E-3</v>
      </c>
      <c r="AW70" s="352">
        <v>3.0042690886140666E-3</v>
      </c>
      <c r="AX70" s="352">
        <v>2.9449362885717902E-3</v>
      </c>
      <c r="AY70" s="352">
        <v>2.8867752814205699E-3</v>
      </c>
      <c r="AZ70" s="352">
        <v>2.8297629248415094E-3</v>
      </c>
      <c r="BA70" s="352">
        <v>2.7738765335648609E-3</v>
      </c>
      <c r="BB70" s="352">
        <v>2.7190938703434767E-3</v>
      </c>
      <c r="BC70" s="352">
        <v>2.6653931371046682E-3</v>
      </c>
      <c r="BD70" s="352">
        <v>2.6127529662766827E-3</v>
      </c>
      <c r="BE70" s="352">
        <v>2.5611524122865384E-3</v>
      </c>
      <c r="BF70" s="352">
        <v>2.5105709432257598E-3</v>
      </c>
      <c r="BG70" s="352">
        <v>2.4609884326807162E-3</v>
      </c>
      <c r="BH70" s="352">
        <v>2.4123851517242972E-3</v>
      </c>
      <c r="BI70" s="352">
        <v>2.3647417610657591E-3</v>
      </c>
      <c r="BJ70" s="352">
        <v>2.3180393033556028E-3</v>
      </c>
      <c r="BK70" s="352">
        <v>2.2722591956424228E-3</v>
      </c>
      <c r="BL70" s="352">
        <v>2.2273832219787365E-3</v>
      </c>
      <c r="BM70" s="352">
        <v>2.1833935261728436E-3</v>
      </c>
      <c r="BN70" s="352">
        <v>2.1402726046838268E-3</v>
      </c>
      <c r="BO70" s="352">
        <v>2.0980032996568772E-3</v>
      </c>
      <c r="BP70" s="352">
        <v>2.0565687920961724E-3</v>
      </c>
      <c r="BQ70" s="352">
        <v>2.0159525951725758E-3</v>
      </c>
      <c r="BR70" s="352">
        <v>1.9761385476635166E-3</v>
      </c>
      <c r="BS70" s="352">
        <v>1.9371108075224236E-3</v>
      </c>
      <c r="BT70" s="352">
        <v>1.8988538455751577E-3</v>
      </c>
      <c r="BU70" s="352">
        <v>1.8613524393409416E-3</v>
      </c>
      <c r="BV70" s="352">
        <v>1.8245916669753202E-3</v>
      </c>
      <c r="BW70" s="352">
        <v>1.7885569013327432E-3</v>
      </c>
      <c r="BX70" s="352">
        <v>1.7532338041464121E-3</v>
      </c>
      <c r="BY70" s="352">
        <v>1.7186083203230699E-3</v>
      </c>
      <c r="BZ70" s="352">
        <v>1.684666672350465E-3</v>
      </c>
      <c r="CA70" s="352">
        <v>1.6513953548152685E-3</v>
      </c>
      <c r="CB70" s="352">
        <v>1.618781129029257E-3</v>
      </c>
      <c r="CC70" s="352">
        <v>1.5868110177616251E-3</v>
      </c>
      <c r="CD70" s="352">
        <v>1.5554723000753337E-3</v>
      </c>
      <c r="CE70" s="352">
        <v>1.5247525062654387E-3</v>
      </c>
      <c r="CF70" s="352">
        <v>1.4946394128973815E-3</v>
      </c>
      <c r="CG70" s="352">
        <v>1.4651210379432748E-3</v>
      </c>
      <c r="CH70" s="352">
        <v>1.4361856360142421E-3</v>
      </c>
      <c r="CI70" s="352">
        <v>1.4078216936869157E-3</v>
      </c>
      <c r="CJ70" s="352">
        <v>1.3800179249222357E-3</v>
      </c>
      <c r="CK70" s="352">
        <v>1.3527632665747246E-3</v>
      </c>
      <c r="CL70" s="352">
        <v>1.3260468739904512E-3</v>
      </c>
      <c r="CM70" s="352">
        <v>1.2998581166919316E-3</v>
      </c>
      <c r="CN70" s="352">
        <v>1.2741865741482548E-3</v>
      </c>
      <c r="CO70" s="352">
        <v>1.2490220316287413E-3</v>
      </c>
      <c r="CP70" s="352">
        <v>1.2243544761384938E-3</v>
      </c>
      <c r="CQ70" s="352">
        <v>1.2001740924342163E-3</v>
      </c>
      <c r="CR70" s="352">
        <v>1.1764712591187201E-3</v>
      </c>
      <c r="CS70" s="352">
        <v>1.1532365448125607E-3</v>
      </c>
      <c r="CT70" s="352">
        <v>1.1304607044012838E-3</v>
      </c>
      <c r="CU70" s="352">
        <v>1.1081346753567844E-3</v>
      </c>
      <c r="CV70" s="352">
        <v>1.0862495741313196E-3</v>
      </c>
      <c r="CW70" s="352">
        <v>1.0647966926227354E-3</v>
      </c>
      <c r="CX70" s="352">
        <v>1.043767494709507E-3</v>
      </c>
      <c r="CY70" s="352">
        <v>1.0231536128542057E-3</v>
      </c>
      <c r="CZ70" s="352">
        <v>1.0029468447740489E-3</v>
      </c>
      <c r="DA70" s="352">
        <v>9.831391501772045E-4</v>
      </c>
      <c r="DB70" s="352">
        <v>9.6372264756355028E-4</v>
      </c>
      <c r="DC70" s="352">
        <v>9.4468961108861956E-4</v>
      </c>
      <c r="DD70" s="352">
        <v>9.2603246748947771E-4</v>
      </c>
      <c r="DE70" s="352">
        <v>9.0774379307131719E-4</v>
      </c>
      <c r="DF70" s="352">
        <v>8.8981631075355915E-4</v>
      </c>
      <c r="DG70" s="352">
        <v>8.722428871742985E-4</v>
      </c>
      <c r="DH70" s="352">
        <v>8.5501652985193132E-4</v>
      </c>
      <c r="DI70" s="352">
        <v>8.3813038440284091E-4</v>
      </c>
      <c r="DJ70" s="352">
        <v>8.2157773181403112E-4</v>
      </c>
      <c r="DK70" s="352">
        <v>8.0535198576962657E-4</v>
      </c>
      <c r="DL70" s="352">
        <v>7.8944669003016893E-4</v>
      </c>
      <c r="DM70" s="352">
        <v>7.7385551586367539E-4</v>
      </c>
      <c r="DN70" s="352">
        <v>7.5857225952742906E-4</v>
      </c>
      <c r="DO70" s="352">
        <v>7.435908397995046E-4</v>
      </c>
      <c r="DP70" s="352">
        <v>7.2890529555904345E-4</v>
      </c>
      <c r="DQ70" s="352">
        <v>7.1450978341432072E-4</v>
      </c>
      <c r="DR70" s="352">
        <v>7.0039857537765066E-4</v>
      </c>
      <c r="DS70" s="352">
        <v>6.8656605658621748E-4</v>
      </c>
      <c r="DT70" s="352">
        <v>6.7300672306791595E-4</v>
      </c>
      <c r="DU70" s="352">
        <v>6.5971517955131431E-4</v>
      </c>
      <c r="DV70" s="352">
        <v>6.4668613731887268E-4</v>
      </c>
      <c r="DW70" s="352">
        <v>6.3391441210255669E-4</v>
      </c>
      <c r="DX70" s="352">
        <v>6.2139492202101156E-4</v>
      </c>
      <c r="DY70" s="352">
        <v>6.0912268555747778E-4</v>
      </c>
      <c r="DZ70" s="352">
        <v>5.9709281957764059E-4</v>
      </c>
      <c r="EA70" s="352">
        <v>5.853005373866267E-4</v>
      </c>
      <c r="EB70" s="352">
        <v>5.7374114682437287E-4</v>
      </c>
      <c r="EC70" s="352">
        <v>5.6241004839861232E-4</v>
      </c>
      <c r="ED70" s="352">
        <v>5.513027334547321E-4</v>
      </c>
      <c r="EE70" s="352">
        <v>5.4041478238177473E-4</v>
      </c>
      <c r="EF70" s="352">
        <v>5.2974186285387095E-4</v>
      </c>
      <c r="EG70" s="352">
        <v>5.1927972810640393E-4</v>
      </c>
      <c r="EH70" s="352">
        <v>5.0902421524621697E-4</v>
      </c>
      <c r="EI70" s="352">
        <v>4.9897124359519465E-4</v>
      </c>
      <c r="EJ70" s="352">
        <v>4.8911681306655793E-4</v>
      </c>
      <c r="EK70" s="352">
        <v>4.7945700257322416E-4</v>
      </c>
      <c r="EL70" s="352">
        <v>4.6998796846760467E-4</v>
      </c>
    </row>
    <row r="71" spans="1:142" x14ac:dyDescent="0.2">
      <c r="A71" s="351">
        <v>51</v>
      </c>
      <c r="B71" s="352">
        <v>8.637043169067677E-3</v>
      </c>
      <c r="C71" s="352">
        <v>8.4595985929872136E-3</v>
      </c>
      <c r="D71" s="352">
        <v>8.2857995443128933E-3</v>
      </c>
      <c r="E71" s="352">
        <v>8.115571127151177E-3</v>
      </c>
      <c r="F71" s="352">
        <v>7.948839984314577E-3</v>
      </c>
      <c r="G71" s="352">
        <v>7.7855342657094442E-3</v>
      </c>
      <c r="H71" s="352">
        <v>7.6255835973735578E-3</v>
      </c>
      <c r="I71" s="352">
        <v>7.4689190511492637E-3</v>
      </c>
      <c r="J71" s="352">
        <v>7.3154731149802201E-3</v>
      </c>
      <c r="K71" s="352">
        <v>7.1651796638181157E-3</v>
      </c>
      <c r="L71" s="352">
        <v>7.0179739311270967E-3</v>
      </c>
      <c r="M71" s="352">
        <v>6.8737924809738728E-3</v>
      </c>
      <c r="N71" s="352">
        <v>6.7325731806907249E-3</v>
      </c>
      <c r="O71" s="352">
        <v>6.5942551741006387E-3</v>
      </c>
      <c r="P71" s="352">
        <v>6.4587788552922191E-3</v>
      </c>
      <c r="Q71" s="352">
        <v>6.3260858429336712E-3</v>
      </c>
      <c r="R71" s="352">
        <v>6.1961189551140309E-3</v>
      </c>
      <c r="S71" s="352">
        <v>6.0688221847017276E-3</v>
      </c>
      <c r="T71" s="352">
        <v>5.944140675209127E-3</v>
      </c>
      <c r="U71" s="352">
        <v>5.8220206971531839E-3</v>
      </c>
      <c r="V71" s="352">
        <v>5.7024096249013367E-3</v>
      </c>
      <c r="W71" s="352">
        <v>5.5852559139935023E-3</v>
      </c>
      <c r="X71" s="352">
        <v>5.4705090789297934E-3</v>
      </c>
      <c r="Y71" s="352">
        <v>5.3581196714145574E-3</v>
      </c>
      <c r="Z71" s="352">
        <v>5.2480392590475945E-3</v>
      </c>
      <c r="AA71" s="352">
        <v>5.1402204044527604E-3</v>
      </c>
      <c r="AB71" s="352">
        <v>5.0346166448357503E-3</v>
      </c>
      <c r="AC71" s="352">
        <v>4.9311824719616365E-3</v>
      </c>
      <c r="AD71" s="352">
        <v>4.8298733125439692E-3</v>
      </c>
      <c r="AE71" s="352">
        <v>4.7306455090364253E-3</v>
      </c>
      <c r="AF71" s="352">
        <v>4.6334563008194364E-3</v>
      </c>
      <c r="AG71" s="352">
        <v>4.5382638057731564E-3</v>
      </c>
      <c r="AH71" s="352">
        <v>4.4450270022290033E-3</v>
      </c>
      <c r="AI71" s="352">
        <v>4.3537057112921643E-3</v>
      </c>
      <c r="AJ71" s="352">
        <v>4.2642605795269531E-3</v>
      </c>
      <c r="AK71" s="352">
        <v>4.176653061998218E-3</v>
      </c>
      <c r="AL71" s="352">
        <v>4.0908454056609572E-3</v>
      </c>
      <c r="AM71" s="352">
        <v>4.0068006330913723E-3</v>
      </c>
      <c r="AN71" s="352">
        <v>3.9244825265518698E-3</v>
      </c>
      <c r="AO71" s="352">
        <v>3.843855612383729E-3</v>
      </c>
      <c r="AP71" s="352">
        <v>3.76488514572027E-3</v>
      </c>
      <c r="AQ71" s="352">
        <v>3.687537095514093E-3</v>
      </c>
      <c r="AR71" s="352">
        <v>3.6117781298720475E-3</v>
      </c>
      <c r="AS71" s="352">
        <v>3.5375756016912366E-3</v>
      </c>
      <c r="AT71" s="352">
        <v>3.4648975345903813E-3</v>
      </c>
      <c r="AU71" s="352">
        <v>3.3937126091300629E-3</v>
      </c>
      <c r="AV71" s="352">
        <v>3.3239901493162137E-3</v>
      </c>
      <c r="AW71" s="352">
        <v>3.2557001093806459E-3</v>
      </c>
      <c r="AX71" s="352">
        <v>3.1888130608334134E-3</v>
      </c>
      <c r="AY71" s="352">
        <v>3.1233001797810519E-3</v>
      </c>
      <c r="AZ71" s="352">
        <v>3.0591332345053677E-3</v>
      </c>
      <c r="BA71" s="352">
        <v>2.9962845732975263E-3</v>
      </c>
      <c r="BB71" s="352">
        <v>2.9347271125418372E-3</v>
      </c>
      <c r="BC71" s="352">
        <v>2.8744343250446417E-3</v>
      </c>
      <c r="BD71" s="352">
        <v>2.8153802286027918E-3</v>
      </c>
      <c r="BE71" s="352">
        <v>2.7575393748070429E-3</v>
      </c>
      <c r="BF71" s="352">
        <v>2.700886838075481E-3</v>
      </c>
      <c r="BG71" s="352">
        <v>2.6453982049122388E-3</v>
      </c>
      <c r="BH71" s="352">
        <v>2.5910495633868981E-3</v>
      </c>
      <c r="BI71" s="352">
        <v>2.5378174928300285E-3</v>
      </c>
      <c r="BJ71" s="352">
        <v>2.4856790537404272E-3</v>
      </c>
      <c r="BK71" s="352">
        <v>2.4346117778997122E-3</v>
      </c>
      <c r="BL71" s="352">
        <v>2.3845936586900053E-3</v>
      </c>
      <c r="BM71" s="352">
        <v>2.3356031416105396E-3</v>
      </c>
      <c r="BN71" s="352">
        <v>2.2876191149890875E-3</v>
      </c>
      <c r="BO71" s="352">
        <v>2.2406209008842344E-3</v>
      </c>
      <c r="BP71" s="352">
        <v>2.1945882461745503E-3</v>
      </c>
      <c r="BQ71" s="352">
        <v>2.1495013138308344E-3</v>
      </c>
      <c r="BR71" s="352">
        <v>2.1053406743676666E-3</v>
      </c>
      <c r="BS71" s="352">
        <v>2.062087297470587E-3</v>
      </c>
      <c r="BT71" s="352">
        <v>2.0197225437952868E-3</v>
      </c>
      <c r="BU71" s="352">
        <v>1.9782281569352871E-3</v>
      </c>
      <c r="BV71" s="352">
        <v>1.93758625555463E-3</v>
      </c>
      <c r="BW71" s="352">
        <v>1.8977793256822106E-3</v>
      </c>
      <c r="BX71" s="352">
        <v>1.8587902131644118E-3</v>
      </c>
      <c r="BY71" s="352">
        <v>1.8206021162728006E-3</v>
      </c>
      <c r="BZ71" s="352">
        <v>1.7831985784636905E-3</v>
      </c>
      <c r="CA71" s="352">
        <v>1.7465634812864638E-3</v>
      </c>
      <c r="CB71" s="352">
        <v>1.7106810374375851E-3</v>
      </c>
      <c r="CC71" s="352">
        <v>1.6755357839573146E-3</v>
      </c>
      <c r="CD71" s="352">
        <v>1.6411125755661994E-3</v>
      </c>
      <c r="CE71" s="352">
        <v>1.6073965781384571E-3</v>
      </c>
      <c r="CF71" s="352">
        <v>1.5743732623094491E-3</v>
      </c>
      <c r="CG71" s="352">
        <v>1.5420283972144889E-3</v>
      </c>
      <c r="CH71" s="352">
        <v>1.5103480443562751E-3</v>
      </c>
      <c r="CI71" s="352">
        <v>1.4793185515983248E-3</v>
      </c>
      <c r="CJ71" s="352">
        <v>1.4489265472818064E-3</v>
      </c>
      <c r="CK71" s="352">
        <v>1.4191589344632362E-3</v>
      </c>
      <c r="CL71" s="352">
        <v>1.3900028852705647E-3</v>
      </c>
      <c r="CM71" s="352">
        <v>1.3614458353752106E-3</v>
      </c>
      <c r="CN71" s="352">
        <v>1.3334754785776673E-3</v>
      </c>
      <c r="CO71" s="352">
        <v>1.3060797615043454E-3</v>
      </c>
      <c r="CP71" s="352">
        <v>1.2792468784133643E-3</v>
      </c>
      <c r="CQ71" s="352">
        <v>1.2529652661070587E-3</v>
      </c>
      <c r="CR71" s="352">
        <v>1.2272235989490082E-3</v>
      </c>
      <c r="CS71" s="352">
        <v>1.202010783983433E-3</v>
      </c>
      <c r="CT71" s="352">
        <v>1.1773159561548653E-3</v>
      </c>
      <c r="CU71" s="352">
        <v>1.1531284736260314E-3</v>
      </c>
      <c r="CV71" s="352">
        <v>1.1294379131919193E-3</v>
      </c>
      <c r="CW71" s="352">
        <v>1.1062340657880718E-3</v>
      </c>
      <c r="CX71" s="352">
        <v>1.0835069320911505E-3</v>
      </c>
      <c r="CY71" s="352">
        <v>1.061246718209892E-3</v>
      </c>
      <c r="CZ71" s="352">
        <v>1.0394438314645876E-3</v>
      </c>
      <c r="DA71" s="352">
        <v>1.0180888762532721E-3</v>
      </c>
      <c r="DB71" s="352">
        <v>9.9717265000284186E-4</v>
      </c>
      <c r="DC71" s="352">
        <v>9.7668613920335505E-4</v>
      </c>
      <c r="DD71" s="352">
        <v>9.5662051552380272E-4</v>
      </c>
      <c r="DE71" s="352">
        <v>9.3696713200768476E-4</v>
      </c>
      <c r="DF71" s="352">
        <v>9.177175193467431E-4</v>
      </c>
      <c r="DG71" s="352">
        <v>8.9886338223124748E-4</v>
      </c>
      <c r="DH71" s="352">
        <v>8.8039659577526981E-4</v>
      </c>
      <c r="DI71" s="352">
        <v>8.6230920201539238E-4</v>
      </c>
      <c r="DJ71" s="352">
        <v>8.4459340648135415E-4</v>
      </c>
      <c r="DK71" s="352">
        <v>8.2724157483714863E-4</v>
      </c>
      <c r="DL71" s="352">
        <v>8.1024622959112945E-4</v>
      </c>
      <c r="DM71" s="352">
        <v>7.9360004687370846E-4</v>
      </c>
      <c r="DN71" s="352">
        <v>7.7729585328124937E-4</v>
      </c>
      <c r="DO71" s="352">
        <v>7.6132662278480766E-4</v>
      </c>
      <c r="DP71" s="352">
        <v>7.4568547370237621E-4</v>
      </c>
      <c r="DQ71" s="352">
        <v>7.3036566573333398E-4</v>
      </c>
      <c r="DR71" s="352">
        <v>7.1536059705382495E-4</v>
      </c>
      <c r="DS71" s="352">
        <v>7.0066380147180746E-4</v>
      </c>
      <c r="DT71" s="352">
        <v>6.8626894564055184E-4</v>
      </c>
      <c r="DU71" s="352">
        <v>6.7216982632938959E-4</v>
      </c>
      <c r="DV71" s="352">
        <v>6.5836036775052977E-4</v>
      </c>
      <c r="DW71" s="352">
        <v>6.4483461894079537E-4</v>
      </c>
      <c r="DX71" s="352">
        <v>6.3158675119715446E-4</v>
      </c>
      <c r="DY71" s="352">
        <v>6.1861105556493203E-4</v>
      </c>
      <c r="DZ71" s="352">
        <v>6.0590194037763009E-4</v>
      </c>
      <c r="EA71" s="352">
        <v>5.9345392884728888E-4</v>
      </c>
      <c r="EB71" s="352">
        <v>5.8126165670435205E-4</v>
      </c>
      <c r="EC71" s="352">
        <v>5.6931986988602399E-4</v>
      </c>
      <c r="ED71" s="352">
        <v>5.5762342227211326E-4</v>
      </c>
      <c r="EE71" s="352">
        <v>5.4616727346739821E-4</v>
      </c>
      <c r="EF71" s="352">
        <v>5.3494648662954798E-4</v>
      </c>
      <c r="EG71" s="352">
        <v>5.2395622634167024E-4</v>
      </c>
      <c r="EH71" s="352">
        <v>5.1319175652856752E-4</v>
      </c>
      <c r="EI71" s="352">
        <v>5.0264843841580135E-4</v>
      </c>
      <c r="EJ71" s="352">
        <v>4.9232172853068629E-4</v>
      </c>
      <c r="EK71" s="352">
        <v>4.8220717674435576E-4</v>
      </c>
      <c r="EL71" s="352">
        <v>4.7230042435404993E-4</v>
      </c>
    </row>
    <row r="72" spans="1:142" x14ac:dyDescent="0.2">
      <c r="A72" s="351">
        <v>52</v>
      </c>
      <c r="B72" s="352">
        <v>9.6040909953793666E-3</v>
      </c>
      <c r="C72" s="352">
        <v>9.4003440424886772E-3</v>
      </c>
      <c r="D72" s="352">
        <v>9.2009194997909154E-3</v>
      </c>
      <c r="E72" s="352">
        <v>9.0057256690809131E-3</v>
      </c>
      <c r="F72" s="352">
        <v>8.8146727974944723E-3</v>
      </c>
      <c r="G72" s="352">
        <v>8.6276730362383584E-3</v>
      </c>
      <c r="H72" s="352">
        <v>8.4446404001963793E-3</v>
      </c>
      <c r="I72" s="352">
        <v>8.2654907283924144E-3</v>
      </c>
      <c r="J72" s="352">
        <v>8.0901416452916382E-3</v>
      </c>
      <c r="K72" s="352">
        <v>7.9185125229232836E-3</v>
      </c>
      <c r="L72" s="352">
        <v>7.7505244438069365E-3</v>
      </c>
      <c r="M72" s="352">
        <v>7.5861001646648279E-3</v>
      </c>
      <c r="N72" s="352">
        <v>7.4251640809044643E-3</v>
      </c>
      <c r="O72" s="352">
        <v>7.2676421918547321E-3</v>
      </c>
      <c r="P72" s="352">
        <v>7.1134620667390258E-3</v>
      </c>
      <c r="Q72" s="352">
        <v>6.9625528113707296E-3</v>
      </c>
      <c r="R72" s="352">
        <v>6.8148450355552167E-3</v>
      </c>
      <c r="S72" s="352">
        <v>6.6702708211829609E-3</v>
      </c>
      <c r="T72" s="352">
        <v>6.5287636910000002E-3</v>
      </c>
      <c r="U72" s="352">
        <v>6.3902585780408871E-3</v>
      </c>
      <c r="V72" s="352">
        <v>6.2546917957097088E-3</v>
      </c>
      <c r="W72" s="352">
        <v>6.1220010084962403E-3</v>
      </c>
      <c r="X72" s="352">
        <v>5.9921252033133298E-3</v>
      </c>
      <c r="Y72" s="352">
        <v>5.8650046614419577E-3</v>
      </c>
      <c r="Z72" s="352">
        <v>5.7405809310718692E-3</v>
      </c>
      <c r="AA72" s="352">
        <v>5.6187968004247297E-3</v>
      </c>
      <c r="AB72" s="352">
        <v>5.4995962714471016E-3</v>
      </c>
      <c r="AC72" s="352">
        <v>5.3829245340619144E-3</v>
      </c>
      <c r="AD72" s="352">
        <v>5.268727940965944E-3</v>
      </c>
      <c r="AE72" s="352">
        <v>5.1569539829621818E-3</v>
      </c>
      <c r="AF72" s="352">
        <v>5.0475512648151376E-3</v>
      </c>
      <c r="AG72" s="352">
        <v>4.9404694816187113E-3</v>
      </c>
      <c r="AH72" s="352">
        <v>4.8356593956653867E-3</v>
      </c>
      <c r="AI72" s="352">
        <v>4.7330728138058366E-3</v>
      </c>
      <c r="AJ72" s="352">
        <v>4.6326625652891393E-3</v>
      </c>
      <c r="AK72" s="352">
        <v>4.5343824800731054E-3</v>
      </c>
      <c r="AL72" s="352">
        <v>4.4381873675944433E-3</v>
      </c>
      <c r="AM72" s="352">
        <v>4.344032995989607E-3</v>
      </c>
      <c r="AN72" s="352">
        <v>4.2518760717564523E-3</v>
      </c>
      <c r="AO72" s="352">
        <v>4.1616742198470943E-3</v>
      </c>
      <c r="AP72" s="352">
        <v>4.0733859641833561E-3</v>
      </c>
      <c r="AQ72" s="352">
        <v>3.9869707085855733E-3</v>
      </c>
      <c r="AR72" s="352">
        <v>3.9023887181057287E-3</v>
      </c>
      <c r="AS72" s="352">
        <v>3.819601100756847E-3</v>
      </c>
      <c r="AT72" s="352">
        <v>3.7385697896300005E-3</v>
      </c>
      <c r="AU72" s="352">
        <v>3.6592575253904412E-3</v>
      </c>
      <c r="AV72" s="352">
        <v>3.5816278391453227E-3</v>
      </c>
      <c r="AW72" s="352">
        <v>3.5056450356748623E-3</v>
      </c>
      <c r="AX72" s="352">
        <v>3.4312741770190281E-3</v>
      </c>
      <c r="AY72" s="352">
        <v>3.358481066412651E-3</v>
      </c>
      <c r="AZ72" s="352">
        <v>3.2872322325613406E-3</v>
      </c>
      <c r="BA72" s="352">
        <v>3.2174949142507641E-3</v>
      </c>
      <c r="BB72" s="352">
        <v>3.1492370452827021E-3</v>
      </c>
      <c r="BC72" s="352">
        <v>3.0824272397305054E-3</v>
      </c>
      <c r="BD72" s="352">
        <v>3.01703477750742E-3</v>
      </c>
      <c r="BE72" s="352">
        <v>2.9530295902410581E-3</v>
      </c>
      <c r="BF72" s="352">
        <v>2.8903822474475351E-3</v>
      </c>
      <c r="BG72" s="352">
        <v>2.829063942998923E-3</v>
      </c>
      <c r="BH72" s="352">
        <v>2.7690464818777897E-3</v>
      </c>
      <c r="BI72" s="352">
        <v>2.7103022672127289E-3</v>
      </c>
      <c r="BJ72" s="352">
        <v>2.6528042875889357E-3</v>
      </c>
      <c r="BK72" s="352">
        <v>2.5965261046279765E-3</v>
      </c>
      <c r="BL72" s="352">
        <v>2.5414418408310521E-3</v>
      </c>
      <c r="BM72" s="352">
        <v>2.4875261676801617E-3</v>
      </c>
      <c r="BN72" s="352">
        <v>2.4347542939916907E-3</v>
      </c>
      <c r="BO72" s="352">
        <v>2.3831019545170798E-3</v>
      </c>
      <c r="BP72" s="352">
        <v>2.3325453987853243E-3</v>
      </c>
      <c r="BQ72" s="352">
        <v>2.2830613801821682E-3</v>
      </c>
      <c r="BR72" s="352">
        <v>2.2346271452609893E-3</v>
      </c>
      <c r="BS72" s="352">
        <v>2.187220423280446E-3</v>
      </c>
      <c r="BT72" s="352">
        <v>2.1408194159640709E-3</v>
      </c>
      <c r="BU72" s="352">
        <v>2.095402787477127E-3</v>
      </c>
      <c r="BV72" s="352">
        <v>2.0509496546160821E-3</v>
      </c>
      <c r="BW72" s="352">
        <v>2.0074395772062227E-3</v>
      </c>
      <c r="BX72" s="352">
        <v>1.9648525487029776E-3</v>
      </c>
      <c r="BY72" s="352">
        <v>1.9231689869926207E-3</v>
      </c>
      <c r="BZ72" s="352">
        <v>1.8823697253881459E-3</v>
      </c>
      <c r="CA72" s="352">
        <v>1.8424360038161536E-3</v>
      </c>
      <c r="CB72" s="352">
        <v>1.803349460190704E-3</v>
      </c>
      <c r="CC72" s="352">
        <v>1.7650921219701753E-3</v>
      </c>
      <c r="CD72" s="352">
        <v>1.7276463978932329E-3</v>
      </c>
      <c r="CE72" s="352">
        <v>1.6909950698901232E-3</v>
      </c>
      <c r="CF72" s="352">
        <v>1.6551212851655629E-3</v>
      </c>
      <c r="CG72" s="352">
        <v>1.6200085484495859E-3</v>
      </c>
      <c r="CH72" s="352">
        <v>1.5856407144127877E-3</v>
      </c>
      <c r="CI72" s="352">
        <v>1.5520019802424754E-3</v>
      </c>
      <c r="CJ72" s="352">
        <v>1.5190768783763134E-3</v>
      </c>
      <c r="CK72" s="352">
        <v>1.4868502693901205E-3</v>
      </c>
      <c r="CL72" s="352">
        <v>1.45530733503655E-3</v>
      </c>
      <c r="CM72" s="352">
        <v>1.4244335714314511E-3</v>
      </c>
      <c r="CN72" s="352">
        <v>1.3942147823847815E-3</v>
      </c>
      <c r="CO72" s="352">
        <v>1.364637072872996E-3</v>
      </c>
      <c r="CP72" s="352">
        <v>1.3356868426499231E-3</v>
      </c>
      <c r="CQ72" s="352">
        <v>1.3073507799931793E-3</v>
      </c>
      <c r="CR72" s="352">
        <v>1.2796158555832527E-3</v>
      </c>
      <c r="CS72" s="352">
        <v>1.252469316512438E-3</v>
      </c>
      <c r="CT72" s="352">
        <v>1.2258986804208709E-3</v>
      </c>
      <c r="CU72" s="352">
        <v>1.1998917297569649E-3</v>
      </c>
      <c r="CV72" s="352">
        <v>1.1744365061596073E-3</v>
      </c>
      <c r="CW72" s="352">
        <v>1.1495213049595397E-3</v>
      </c>
      <c r="CX72" s="352">
        <v>1.1251346697973843E-3</v>
      </c>
      <c r="CY72" s="352">
        <v>1.1012653873558496E-3</v>
      </c>
      <c r="CZ72" s="352">
        <v>1.0779024822036895E-3</v>
      </c>
      <c r="DA72" s="352">
        <v>1.0550352117490466E-3</v>
      </c>
      <c r="DB72" s="352">
        <v>1.0326530612998585E-3</v>
      </c>
      <c r="DC72" s="352">
        <v>1.0107457392290521E-3</v>
      </c>
      <c r="DD72" s="352">
        <v>9.893031722423098E-4</v>
      </c>
      <c r="DE72" s="352">
        <v>9.6831550074622961E-4</v>
      </c>
      <c r="DF72" s="352">
        <v>9.4777307431474279E-4</v>
      </c>
      <c r="DG72" s="352">
        <v>9.2766644725171305E-4</v>
      </c>
      <c r="DH72" s="352">
        <v>9.0798637424767533E-4</v>
      </c>
      <c r="DI72" s="352">
        <v>8.8872380612870882E-4</v>
      </c>
      <c r="DJ72" s="352">
        <v>8.6986988569550219E-4</v>
      </c>
      <c r="DK72" s="352">
        <v>8.514159436506883E-4</v>
      </c>
      <c r="DL72" s="352">
        <v>8.3335349461257963E-4</v>
      </c>
      <c r="DM72" s="352">
        <v>8.1567423321347074E-4</v>
      </c>
      <c r="DN72" s="352">
        <v>7.9837003028071334E-4</v>
      </c>
      <c r="DO72" s="352">
        <v>7.8143292909880883E-4</v>
      </c>
      <c r="DP72" s="352">
        <v>7.64855141750798E-4</v>
      </c>
      <c r="DQ72" s="352">
        <v>7.4862904553726851E-4</v>
      </c>
      <c r="DR72" s="352">
        <v>7.3274717947132979E-4</v>
      </c>
      <c r="DS72" s="352">
        <v>7.1720224084794804E-4</v>
      </c>
      <c r="DT72" s="352">
        <v>7.0198708188605745E-4</v>
      </c>
      <c r="DU72" s="352">
        <v>6.8709470644191209E-4</v>
      </c>
      <c r="DV72" s="352">
        <v>6.7251826679215975E-4</v>
      </c>
      <c r="DW72" s="352">
        <v>6.5825106048516299E-4</v>
      </c>
      <c r="DX72" s="352">
        <v>6.4428652725911841E-4</v>
      </c>
      <c r="DY72" s="352">
        <v>6.3061824602555453E-4</v>
      </c>
      <c r="DZ72" s="352">
        <v>6.172399319168267E-4</v>
      </c>
      <c r="EA72" s="352">
        <v>6.0414543339624548E-4</v>
      </c>
      <c r="EB72" s="352">
        <v>5.9132872942951431E-4</v>
      </c>
      <c r="EC72" s="352">
        <v>5.7878392671617443E-4</v>
      </c>
      <c r="ED72" s="352">
        <v>5.6650525697978015E-4</v>
      </c>
      <c r="EE72" s="352">
        <v>5.544870743155665E-4</v>
      </c>
      <c r="EF72" s="352">
        <v>5.4272385259438165E-4</v>
      </c>
      <c r="EG72" s="352">
        <v>5.3121018292169575E-4</v>
      </c>
      <c r="EH72" s="352">
        <v>5.1994077115051572E-4</v>
      </c>
      <c r="EI72" s="352">
        <v>5.0891043544706079E-4</v>
      </c>
      <c r="EJ72" s="352">
        <v>4.9811410390808344E-4</v>
      </c>
      <c r="EK72" s="352">
        <v>4.875468122287369E-4</v>
      </c>
      <c r="EL72" s="352">
        <v>4.7720370141991845E-4</v>
      </c>
    </row>
    <row r="73" spans="1:142" x14ac:dyDescent="0.2">
      <c r="A73" s="351">
        <v>53</v>
      </c>
      <c r="B73" s="352">
        <v>1.0534680510477129E-2</v>
      </c>
      <c r="C73" s="352">
        <v>1.0305806013848437E-2</v>
      </c>
      <c r="D73" s="352">
        <v>1.0081904001687113E-2</v>
      </c>
      <c r="E73" s="352">
        <v>9.8628664427264211E-3</v>
      </c>
      <c r="F73" s="352">
        <v>9.6485876527669153E-3</v>
      </c>
      <c r="G73" s="352">
        <v>9.4389642436840688E-3</v>
      </c>
      <c r="H73" s="352">
        <v>9.2338950735443986E-3</v>
      </c>
      <c r="I73" s="352">
        <v>9.0332811978053318E-3</v>
      </c>
      <c r="J73" s="352">
        <v>8.8370258215747059E-3</v>
      </c>
      <c r="K73" s="352">
        <v>8.6450342529080723E-3</v>
      </c>
      <c r="L73" s="352">
        <v>8.4572138571206244E-3</v>
      </c>
      <c r="M73" s="352">
        <v>8.2734740120911886E-3</v>
      </c>
      <c r="N73" s="352">
        <v>8.0937260645378394E-3</v>
      </c>
      <c r="O73" s="352">
        <v>7.9178832872434258E-3</v>
      </c>
      <c r="P73" s="352">
        <v>7.7458608372099128E-3</v>
      </c>
      <c r="Q73" s="352">
        <v>7.5775757147223607E-3</v>
      </c>
      <c r="R73" s="352">
        <v>7.4129467233022559E-3</v>
      </c>
      <c r="S73" s="352">
        <v>7.2518944305303683E-3</v>
      </c>
      <c r="T73" s="352">
        <v>7.0943411297215448E-3</v>
      </c>
      <c r="U73" s="352">
        <v>6.9402108024313718E-3</v>
      </c>
      <c r="V73" s="352">
        <v>6.7894290817779321E-3</v>
      </c>
      <c r="W73" s="352">
        <v>6.6419232165604077E-3</v>
      </c>
      <c r="X73" s="352">
        <v>6.4976220361568039E-3</v>
      </c>
      <c r="Y73" s="352">
        <v>6.3564559161847414E-3</v>
      </c>
      <c r="Z73" s="352">
        <v>6.2183567449082735E-3</v>
      </c>
      <c r="AA73" s="352">
        <v>6.0832578903741398E-3</v>
      </c>
      <c r="AB73" s="352">
        <v>5.9510941682624306E-3</v>
      </c>
      <c r="AC73" s="352">
        <v>5.8218018104356896E-3</v>
      </c>
      <c r="AD73" s="352">
        <v>5.6953184341709514E-3</v>
      </c>
      <c r="AE73" s="352">
        <v>5.5715830120606161E-3</v>
      </c>
      <c r="AF73" s="352">
        <v>5.450535842567235E-3</v>
      </c>
      <c r="AG73" s="352">
        <v>5.3321185212176284E-3</v>
      </c>
      <c r="AH73" s="352">
        <v>5.2162739124234176E-3</v>
      </c>
      <c r="AI73" s="352">
        <v>5.1029461219132136E-3</v>
      </c>
      <c r="AJ73" s="352">
        <v>4.9920804697641003E-3</v>
      </c>
      <c r="AK73" s="352">
        <v>4.8836234640190412E-3</v>
      </c>
      <c r="AL73" s="352">
        <v>4.7775227748771349E-3</v>
      </c>
      <c r="AM73" s="352">
        <v>4.6737272094449439E-3</v>
      </c>
      <c r="AN73" s="352">
        <v>4.5721866870363443E-3</v>
      </c>
      <c r="AO73" s="352">
        <v>4.4728522150087298E-3</v>
      </c>
      <c r="AP73" s="352">
        <v>4.3756758651244737E-3</v>
      </c>
      <c r="AQ73" s="352">
        <v>4.2806107504259625E-3</v>
      </c>
      <c r="AR73" s="352">
        <v>4.187611002612752E-3</v>
      </c>
      <c r="AS73" s="352">
        <v>4.0966317499105112E-3</v>
      </c>
      <c r="AT73" s="352">
        <v>4.0076290954207628E-3</v>
      </c>
      <c r="AU73" s="352">
        <v>3.9205600959407406E-3</v>
      </c>
      <c r="AV73" s="352">
        <v>3.8353827412436672E-3</v>
      </c>
      <c r="AW73" s="352">
        <v>3.7520559338091665E-3</v>
      </c>
      <c r="AX73" s="352">
        <v>3.6705394689937891E-3</v>
      </c>
      <c r="AY73" s="352">
        <v>3.5907940156327503E-3</v>
      </c>
      <c r="AZ73" s="352">
        <v>3.5127810970627081E-3</v>
      </c>
      <c r="BA73" s="352">
        <v>3.4364630725571303E-3</v>
      </c>
      <c r="BB73" s="352">
        <v>3.3618031191648577E-3</v>
      </c>
      <c r="BC73" s="352">
        <v>3.2887652139432918E-3</v>
      </c>
      <c r="BD73" s="352">
        <v>3.2173141165775295E-3</v>
      </c>
      <c r="BE73" s="352">
        <v>3.1474153523771511E-3</v>
      </c>
      <c r="BF73" s="352">
        <v>3.0790351956424128E-3</v>
      </c>
      <c r="BG73" s="352">
        <v>3.0121406533918059E-3</v>
      </c>
      <c r="BH73" s="352">
        <v>2.9466994494431607E-3</v>
      </c>
      <c r="BI73" s="352">
        <v>2.8826800088406017E-3</v>
      </c>
      <c r="BJ73" s="352">
        <v>2.8200514426198336E-3</v>
      </c>
      <c r="BK73" s="352">
        <v>2.7587835329044136E-3</v>
      </c>
      <c r="BL73" s="352">
        <v>2.6988467183258293E-3</v>
      </c>
      <c r="BM73" s="352">
        <v>2.6402120797603249E-3</v>
      </c>
      <c r="BN73" s="352">
        <v>2.5828513263756133E-3</v>
      </c>
      <c r="BO73" s="352">
        <v>2.526736781980734E-3</v>
      </c>
      <c r="BP73" s="352">
        <v>2.4718413716724712E-3</v>
      </c>
      <c r="BQ73" s="352">
        <v>2.4181386087718851E-3</v>
      </c>
      <c r="BR73" s="352">
        <v>2.3656025820446673E-3</v>
      </c>
      <c r="BS73" s="352">
        <v>2.3142079431991316E-3</v>
      </c>
      <c r="BT73" s="352">
        <v>2.263929894655836E-3</v>
      </c>
      <c r="BU73" s="352">
        <v>2.2147441775829039E-3</v>
      </c>
      <c r="BV73" s="352">
        <v>2.1666270601912994E-3</v>
      </c>
      <c r="BW73" s="352">
        <v>2.1195553262843944E-3</v>
      </c>
      <c r="BX73" s="352">
        <v>2.0735062640563E-3</v>
      </c>
      <c r="BY73" s="352">
        <v>2.0284576551335707E-3</v>
      </c>
      <c r="BZ73" s="352">
        <v>1.9843877638549847E-3</v>
      </c>
      <c r="CA73" s="352">
        <v>1.9412753267842259E-3</v>
      </c>
      <c r="CB73" s="352">
        <v>1.8990995424504145E-3</v>
      </c>
      <c r="CC73" s="352">
        <v>1.8578400613115335E-3</v>
      </c>
      <c r="CD73" s="352">
        <v>1.8174769759359065E-3</v>
      </c>
      <c r="CE73" s="352">
        <v>1.7779908113969903E-3</v>
      </c>
      <c r="CF73" s="352">
        <v>1.7393625158768496E-3</v>
      </c>
      <c r="CG73" s="352">
        <v>1.7015734514737809E-3</v>
      </c>
      <c r="CH73" s="352">
        <v>1.6646053852096422E-3</v>
      </c>
      <c r="CI73" s="352">
        <v>1.6284404802325611E-3</v>
      </c>
      <c r="CJ73" s="352">
        <v>1.5930612872107719E-3</v>
      </c>
      <c r="CK73" s="352">
        <v>1.5584507359134219E-3</v>
      </c>
      <c r="CL73" s="352">
        <v>1.5245921269742995E-3</v>
      </c>
      <c r="CM73" s="352">
        <v>1.4914691238344967E-3</v>
      </c>
      <c r="CN73" s="352">
        <v>1.4590657448601274E-3</v>
      </c>
      <c r="CO73" s="352">
        <v>1.4273663556312892E-3</v>
      </c>
      <c r="CP73" s="352">
        <v>1.3963556613985624E-3</v>
      </c>
      <c r="CQ73" s="352">
        <v>1.3660186997033865E-3</v>
      </c>
      <c r="CR73" s="352">
        <v>1.336340833158778E-3</v>
      </c>
      <c r="CS73" s="352">
        <v>1.3073077423868813E-3</v>
      </c>
      <c r="CT73" s="352">
        <v>1.2789054191099628E-3</v>
      </c>
      <c r="CU73" s="352">
        <v>1.2511201593915096E-3</v>
      </c>
      <c r="CV73" s="352">
        <v>1.2239385570241683E-3</v>
      </c>
      <c r="CW73" s="352">
        <v>1.1973474970613351E-3</v>
      </c>
      <c r="CX73" s="352">
        <v>1.1713341494892829E-3</v>
      </c>
      <c r="CY73" s="352">
        <v>1.1458859630367592E-3</v>
      </c>
      <c r="CZ73" s="352">
        <v>1.1209906591190825E-3</v>
      </c>
      <c r="DA73" s="352">
        <v>1.0966362259138035E-3</v>
      </c>
      <c r="DB73" s="352">
        <v>1.0728109125650769E-3</v>
      </c>
      <c r="DC73" s="352">
        <v>1.0495032235139535E-3</v>
      </c>
      <c r="DD73" s="352">
        <v>1.0267019129518459E-3</v>
      </c>
      <c r="DE73" s="352">
        <v>1.0043959793944975E-3</v>
      </c>
      <c r="DF73" s="352">
        <v>9.8257466037384019E-4</v>
      </c>
      <c r="DG73" s="352">
        <v>9.612274272451719E-4</v>
      </c>
      <c r="DH73" s="352">
        <v>9.4034398010715381E-4</v>
      </c>
      <c r="DI73" s="352">
        <v>9.1991424283217654E-4</v>
      </c>
      <c r="DJ73" s="352">
        <v>8.999283582046925E-4</v>
      </c>
      <c r="DK73" s="352">
        <v>8.8037668316517297E-4</v>
      </c>
      <c r="DL73" s="352">
        <v>8.6124978415739616E-4</v>
      </c>
      <c r="DM73" s="352">
        <v>8.4253843257681691E-4</v>
      </c>
      <c r="DN73" s="352">
        <v>8.2423360031782373E-4</v>
      </c>
      <c r="DO73" s="352">
        <v>8.0632645541773836E-4</v>
      </c>
      <c r="DP73" s="352">
        <v>7.8880835779545049E-4</v>
      </c>
      <c r="DQ73" s="352">
        <v>7.7167085508263373E-4</v>
      </c>
      <c r="DR73" s="352">
        <v>7.5490567854553459E-4</v>
      </c>
      <c r="DS73" s="352">
        <v>7.3850473909535975E-4</v>
      </c>
      <c r="DT73" s="352">
        <v>7.2246012338534628E-4</v>
      </c>
      <c r="DU73" s="352">
        <v>7.0676408999262113E-4</v>
      </c>
      <c r="DV73" s="352">
        <v>6.9140906568301429E-4</v>
      </c>
      <c r="DW73" s="352">
        <v>6.763876417570251E-4</v>
      </c>
      <c r="DX73" s="352">
        <v>6.6169257047517097E-4</v>
      </c>
      <c r="DY73" s="352">
        <v>6.4731676156099915E-4</v>
      </c>
      <c r="DZ73" s="352">
        <v>6.3325327878007744E-4</v>
      </c>
      <c r="EA73" s="352">
        <v>6.1949533659330408E-4</v>
      </c>
      <c r="EB73" s="352">
        <v>6.0603629688292852E-4</v>
      </c>
      <c r="EC73" s="352">
        <v>5.9286966574970471E-4</v>
      </c>
      <c r="ED73" s="352">
        <v>5.7998909037962614E-4</v>
      </c>
      <c r="EE73" s="352">
        <v>5.6738835597873319E-4</v>
      </c>
      <c r="EF73" s="352">
        <v>5.5506138277451708E-4</v>
      </c>
      <c r="EG73" s="352">
        <v>5.4300222308246841E-4</v>
      </c>
      <c r="EH73" s="352">
        <v>5.312050584363574E-4</v>
      </c>
      <c r="EI73" s="352">
        <v>5.1966419678086317E-4</v>
      </c>
      <c r="EJ73" s="352">
        <v>5.0837406972519222E-4</v>
      </c>
      <c r="EK73" s="352">
        <v>4.9732922985636758E-4</v>
      </c>
      <c r="EL73" s="352">
        <v>4.8652434811088718E-4</v>
      </c>
    </row>
    <row r="74" spans="1:142" x14ac:dyDescent="0.2">
      <c r="A74" s="351">
        <v>54</v>
      </c>
      <c r="B74" s="352">
        <v>1.1431147100211597E-2</v>
      </c>
      <c r="C74" s="352">
        <v>1.1178660974878685E-2</v>
      </c>
      <c r="D74" s="352">
        <v>1.0931751651499833E-2</v>
      </c>
      <c r="E74" s="352">
        <v>1.0690295952138064E-2</v>
      </c>
      <c r="F74" s="352">
        <v>1.0454173419556154E-2</v>
      </c>
      <c r="G74" s="352">
        <v>1.0223266257123331E-2</v>
      </c>
      <c r="H74" s="352">
        <v>9.9974592700485167E-3</v>
      </c>
      <c r="I74" s="352">
        <v>9.7766398079123466E-3</v>
      </c>
      <c r="J74" s="352">
        <v>9.5606977084681365E-3</v>
      </c>
      <c r="K74" s="352">
        <v>9.3495252426842174E-3</v>
      </c>
      <c r="L74" s="352">
        <v>9.1430170610001023E-3</v>
      </c>
      <c r="M74" s="352">
        <v>8.9410701407700317E-3</v>
      </c>
      <c r="N74" s="352">
        <v>8.7435837348667222E-3</v>
      </c>
      <c r="O74" s="352">
        <v>8.5504593214209782E-3</v>
      </c>
      <c r="P74" s="352">
        <v>8.3616005546711131E-3</v>
      </c>
      <c r="Q74" s="352">
        <v>8.1769132168980421E-3</v>
      </c>
      <c r="R74" s="352">
        <v>7.9963051714219673E-3</v>
      </c>
      <c r="S74" s="352">
        <v>7.8196863166375263E-3</v>
      </c>
      <c r="T74" s="352">
        <v>7.6469685410636241E-3</v>
      </c>
      <c r="U74" s="352">
        <v>7.4780656793866805E-3</v>
      </c>
      <c r="V74" s="352">
        <v>7.312893469474481E-3</v>
      </c>
      <c r="W74" s="352">
        <v>7.1513695103395496E-3</v>
      </c>
      <c r="X74" s="352">
        <v>6.9934132210310038E-3</v>
      </c>
      <c r="Y74" s="352">
        <v>6.8389458004343472E-3</v>
      </c>
      <c r="Z74" s="352">
        <v>6.6878901879594199E-3</v>
      </c>
      <c r="AA74" s="352">
        <v>6.5401710250961734E-3</v>
      </c>
      <c r="AB74" s="352">
        <v>6.3957146178200783E-3</v>
      </c>
      <c r="AC74" s="352">
        <v>6.25444889982765E-3</v>
      </c>
      <c r="AD74" s="352">
        <v>6.1163033965840642E-3</v>
      </c>
      <c r="AE74" s="352">
        <v>5.9812091901648382E-3</v>
      </c>
      <c r="AF74" s="352">
        <v>5.8490988848742716E-3</v>
      </c>
      <c r="AG74" s="352">
        <v>5.7199065736228804E-3</v>
      </c>
      <c r="AH74" s="352">
        <v>5.5935678050478919E-3</v>
      </c>
      <c r="AI74" s="352">
        <v>5.4700195513597439E-3</v>
      </c>
      <c r="AJ74" s="352">
        <v>5.3492001768988438E-3</v>
      </c>
      <c r="AK74" s="352">
        <v>5.2310494073867665E-3</v>
      </c>
      <c r="AL74" s="352">
        <v>5.1155082998568264E-3</v>
      </c>
      <c r="AM74" s="352">
        <v>5.0025192132484245E-3</v>
      </c>
      <c r="AN74" s="352">
        <v>4.8920257796512675E-3</v>
      </c>
      <c r="AO74" s="352">
        <v>4.7839728761845633E-3</v>
      </c>
      <c r="AP74" s="352">
        <v>4.6783065974973417E-3</v>
      </c>
      <c r="AQ74" s="352">
        <v>4.5749742288762043E-3</v>
      </c>
      <c r="AR74" s="352">
        <v>4.4739242199470161E-3</v>
      </c>
      <c r="AS74" s="352">
        <v>4.3751061589576172E-3</v>
      </c>
      <c r="AT74" s="352">
        <v>4.2784707476282574E-3</v>
      </c>
      <c r="AU74" s="352">
        <v>4.183969776557832E-3</v>
      </c>
      <c r="AV74" s="352">
        <v>4.0915561011731849E-3</v>
      </c>
      <c r="AW74" s="352">
        <v>4.0011836182096572E-3</v>
      </c>
      <c r="AX74" s="352">
        <v>3.9128072427110951E-3</v>
      </c>
      <c r="AY74" s="352">
        <v>3.8263828855380172E-3</v>
      </c>
      <c r="AZ74" s="352">
        <v>3.7418674313722858E-3</v>
      </c>
      <c r="BA74" s="352">
        <v>3.6592187172078809E-3</v>
      </c>
      <c r="BB74" s="352">
        <v>3.5783955113166338E-3</v>
      </c>
      <c r="BC74" s="352">
        <v>3.4993574926785614E-3</v>
      </c>
      <c r="BD74" s="352">
        <v>3.4220652308665517E-3</v>
      </c>
      <c r="BE74" s="352">
        <v>3.3464801663753408E-3</v>
      </c>
      <c r="BF74" s="352">
        <v>3.2725645913849748E-3</v>
      </c>
      <c r="BG74" s="352">
        <v>3.200281630949165E-3</v>
      </c>
      <c r="BH74" s="352">
        <v>3.1295952245991377E-3</v>
      </c>
      <c r="BI74" s="352">
        <v>3.0604701083538194E-3</v>
      </c>
      <c r="BJ74" s="352">
        <v>2.9928717971273644E-3</v>
      </c>
      <c r="BK74" s="352">
        <v>2.9267665675252637E-3</v>
      </c>
      <c r="BL74" s="352">
        <v>2.8621214410204424E-3</v>
      </c>
      <c r="BM74" s="352">
        <v>2.798904167500958E-3</v>
      </c>
      <c r="BN74" s="352">
        <v>2.7370832091810873E-3</v>
      </c>
      <c r="BO74" s="352">
        <v>2.6766277248677804E-3</v>
      </c>
      <c r="BP74" s="352">
        <v>2.6175075545746313E-3</v>
      </c>
      <c r="BQ74" s="352">
        <v>2.5596932044756834E-3</v>
      </c>
      <c r="BR74" s="352">
        <v>2.5031558321915734E-3</v>
      </c>
      <c r="BS74" s="352">
        <v>2.4478672324006689E-3</v>
      </c>
      <c r="BT74" s="352">
        <v>2.3937998227680133E-3</v>
      </c>
      <c r="BU74" s="352">
        <v>2.3409266301850792E-3</v>
      </c>
      <c r="BV74" s="352">
        <v>2.2892212773134371E-3</v>
      </c>
      <c r="BW74" s="352">
        <v>2.238657969425652E-3</v>
      </c>
      <c r="BX74" s="352">
        <v>2.1892114815368299E-3</v>
      </c>
      <c r="BY74" s="352">
        <v>2.1408571458203947E-3</v>
      </c>
      <c r="BZ74" s="352">
        <v>2.0935708393018219E-3</v>
      </c>
      <c r="CA74" s="352">
        <v>2.047328971824189E-3</v>
      </c>
      <c r="CB74" s="352">
        <v>2.0021084742795322E-3</v>
      </c>
      <c r="CC74" s="352">
        <v>1.9578867871001505E-3</v>
      </c>
      <c r="CD74" s="352">
        <v>1.9146418490041041E-3</v>
      </c>
      <c r="CE74" s="352">
        <v>1.8723520859892995E-3</v>
      </c>
      <c r="CF74" s="352">
        <v>1.8309964005706679E-3</v>
      </c>
      <c r="CG74" s="352">
        <v>1.7905541612550646E-3</v>
      </c>
      <c r="CH74" s="352">
        <v>1.7510051922486499E-3</v>
      </c>
      <c r="CI74" s="352">
        <v>1.7123297633916011E-3</v>
      </c>
      <c r="CJ74" s="352">
        <v>1.6745085803151461E-3</v>
      </c>
      <c r="CK74" s="352">
        <v>1.6375227748160041E-3</v>
      </c>
      <c r="CL74" s="352">
        <v>1.6013538954434291E-3</v>
      </c>
      <c r="CM74" s="352">
        <v>1.5659838982941656E-3</v>
      </c>
      <c r="CN74" s="352">
        <v>1.5313951380107182E-3</v>
      </c>
      <c r="CO74" s="352">
        <v>1.4975703589784506E-3</v>
      </c>
      <c r="CP74" s="352">
        <v>1.4644926867171154E-3</v>
      </c>
      <c r="CQ74" s="352">
        <v>1.4321456194625298E-3</v>
      </c>
      <c r="CR74" s="352">
        <v>1.4005130199341827E-3</v>
      </c>
      <c r="CS74" s="352">
        <v>1.3695791072846856E-3</v>
      </c>
      <c r="CT74" s="352">
        <v>1.3393284492270324E-3</v>
      </c>
      <c r="CU74" s="352">
        <v>1.3097459543357514E-3</v>
      </c>
      <c r="CV74" s="352">
        <v>1.280816864518109E-3</v>
      </c>
      <c r="CW74" s="352">
        <v>1.2525267476515996E-3</v>
      </c>
      <c r="CX74" s="352">
        <v>1.2248614903840639E-3</v>
      </c>
      <c r="CY74" s="352">
        <v>1.1978072910928251E-3</v>
      </c>
      <c r="CZ74" s="352">
        <v>1.1713506529993523E-3</v>
      </c>
      <c r="DA74" s="352">
        <v>1.1454783774359901E-3</v>
      </c>
      <c r="DB74" s="352">
        <v>1.1201775572614251E-3</v>
      </c>
      <c r="DC74" s="352">
        <v>1.0954355704215738E-3</v>
      </c>
      <c r="DD74" s="352">
        <v>1.0712400736527074E-3</v>
      </c>
      <c r="DE74" s="352">
        <v>1.0475789963236507E-3</v>
      </c>
      <c r="DF74" s="352">
        <v>1.0244405344139956E-3</v>
      </c>
      <c r="DG74" s="352">
        <v>1.0018131446253194E-3</v>
      </c>
      <c r="DH74" s="352">
        <v>9.7968553862247507E-4</v>
      </c>
      <c r="DI74" s="352">
        <v>9.5804667740207199E-4</v>
      </c>
      <c r="DJ74" s="352">
        <v>9.3688576578534967E-4</v>
      </c>
      <c r="DK74" s="352">
        <v>9.161922470326834E-4</v>
      </c>
      <c r="DL74" s="352">
        <v>8.9595579757704958E-4</v>
      </c>
      <c r="DM74" s="352">
        <v>8.7616632187380934E-4</v>
      </c>
      <c r="DN74" s="352">
        <v>8.5681394736425367E-4</v>
      </c>
      <c r="DO74" s="352">
        <v>8.3788901955038581E-4</v>
      </c>
      <c r="DP74" s="352">
        <v>8.1938209717849508E-4</v>
      </c>
      <c r="DQ74" s="352">
        <v>8.0128394752910983E-4</v>
      </c>
      <c r="DR74" s="352">
        <v>7.8358554181098654E-4</v>
      </c>
      <c r="DS74" s="352">
        <v>7.6627805065683128E-4</v>
      </c>
      <c r="DT74" s="352">
        <v>7.4935283971851456E-4</v>
      </c>
      <c r="DU74" s="352">
        <v>7.3280146535957124E-4</v>
      </c>
      <c r="DV74" s="352">
        <v>7.1661567044284738E-4</v>
      </c>
      <c r="DW74" s="352">
        <v>7.0078738021118526E-4</v>
      </c>
      <c r="DX74" s="352">
        <v>6.8530869825909511E-4</v>
      </c>
      <c r="DY74" s="352">
        <v>6.7017190259340139E-4</v>
      </c>
      <c r="DZ74" s="352">
        <v>6.553694417809014E-4</v>
      </c>
      <c r="EA74" s="352">
        <v>6.4089393118111249E-4</v>
      </c>
      <c r="EB74" s="352">
        <v>6.2673814926222601E-4</v>
      </c>
      <c r="EC74" s="352">
        <v>6.1289503399843787E-4</v>
      </c>
      <c r="ED74" s="352">
        <v>5.9935767934684789E-4</v>
      </c>
      <c r="EE74" s="352">
        <v>5.8611933180218053E-4</v>
      </c>
      <c r="EF74" s="352">
        <v>5.7317338702759894E-4</v>
      </c>
      <c r="EG74" s="352">
        <v>5.6051338655994107E-4</v>
      </c>
      <c r="EH74" s="352">
        <v>5.481330145877233E-4</v>
      </c>
      <c r="EI74" s="352">
        <v>5.3602609480031668E-4</v>
      </c>
      <c r="EJ74" s="352">
        <v>5.2418658730671026E-4</v>
      </c>
      <c r="EK74" s="352">
        <v>5.1260858562233774E-4</v>
      </c>
      <c r="EL74" s="352">
        <v>5.0128631372245295E-4</v>
      </c>
    </row>
    <row r="75" spans="1:142" x14ac:dyDescent="0.2">
      <c r="A75" s="351">
        <v>55</v>
      </c>
      <c r="B75" s="352">
        <v>1.2336835197261222E-2</v>
      </c>
      <c r="C75" s="352">
        <v>1.206122429061565E-2</v>
      </c>
      <c r="D75" s="352">
        <v>1.1791770665853758E-2</v>
      </c>
      <c r="E75" s="352">
        <v>1.1528336766299429E-2</v>
      </c>
      <c r="F75" s="352">
        <v>1.1270788108359943E-2</v>
      </c>
      <c r="G75" s="352">
        <v>1.1018993212871283E-2</v>
      </c>
      <c r="H75" s="352">
        <v>1.0772823537978002E-2</v>
      </c>
      <c r="I75" s="352">
        <v>1.053215341351253E-2</v>
      </c>
      <c r="J75" s="352">
        <v>1.0296859976839821E-2</v>
      </c>
      <c r="K75" s="352">
        <v>1.0066823110135934E-2</v>
      </c>
      <c r="L75" s="352">
        <v>9.841925379067834E-3</v>
      </c>
      <c r="M75" s="352">
        <v>9.6220519728424572E-3</v>
      </c>
      <c r="N75" s="352">
        <v>9.4070906455957851E-3</v>
      </c>
      <c r="O75" s="352">
        <v>9.1969316590912627E-3</v>
      </c>
      <c r="P75" s="352">
        <v>8.9914677266977917E-3</v>
      </c>
      <c r="Q75" s="352">
        <v>8.7905939586198582E-3</v>
      </c>
      <c r="R75" s="352">
        <v>8.594207808351257E-3</v>
      </c>
      <c r="S75" s="352">
        <v>8.4022090203244894E-3</v>
      </c>
      <c r="T75" s="352">
        <v>8.21449957873026E-3</v>
      </c>
      <c r="U75" s="352">
        <v>8.0309836574803655E-3</v>
      </c>
      <c r="V75" s="352">
        <v>7.8515675712879113E-3</v>
      </c>
      <c r="W75" s="352">
        <v>7.6761597278409387E-3</v>
      </c>
      <c r="X75" s="352">
        <v>7.5046705810445126E-3</v>
      </c>
      <c r="Y75" s="352">
        <v>7.3370125853069023E-3</v>
      </c>
      <c r="Z75" s="352">
        <v>7.1731001508475402E-3</v>
      </c>
      <c r="AA75" s="352">
        <v>7.0128496000033931E-3</v>
      </c>
      <c r="AB75" s="352">
        <v>6.8561791245110209E-3</v>
      </c>
      <c r="AC75" s="352">
        <v>6.703008743743479E-3</v>
      </c>
      <c r="AD75" s="352">
        <v>6.553260263879937E-3</v>
      </c>
      <c r="AE75" s="352">
        <v>6.4068572379877443E-3</v>
      </c>
      <c r="AF75" s="352">
        <v>6.2637249269958178E-3</v>
      </c>
      <c r="AG75" s="352">
        <v>6.1237902615403237E-3</v>
      </c>
      <c r="AH75" s="352">
        <v>5.9869818046627337E-3</v>
      </c>
      <c r="AI75" s="352">
        <v>5.8532297153408349E-3</v>
      </c>
      <c r="AJ75" s="352">
        <v>5.7224657128348662E-3</v>
      </c>
      <c r="AK75" s="352">
        <v>5.5946230418301721E-3</v>
      </c>
      <c r="AL75" s="352">
        <v>5.4696364383582117E-3</v>
      </c>
      <c r="AM75" s="352">
        <v>5.3474420964792916E-3</v>
      </c>
      <c r="AN75" s="352">
        <v>5.2279776357096013E-3</v>
      </c>
      <c r="AO75" s="352">
        <v>5.1111820691756042E-3</v>
      </c>
      <c r="AP75" s="352">
        <v>4.996995772480221E-3</v>
      </c>
      <c r="AQ75" s="352">
        <v>4.8853604532645527E-3</v>
      </c>
      <c r="AR75" s="352">
        <v>4.7762191214492768E-3</v>
      </c>
      <c r="AS75" s="352">
        <v>4.6695160601412039E-3</v>
      </c>
      <c r="AT75" s="352">
        <v>4.5651967971897713E-3</v>
      </c>
      <c r="AU75" s="352">
        <v>4.4632080773786926E-3</v>
      </c>
      <c r="AV75" s="352">
        <v>4.3634978352391496E-3</v>
      </c>
      <c r="AW75" s="352">
        <v>4.2660151684703477E-3</v>
      </c>
      <c r="AX75" s="352">
        <v>4.1707103119535899E-3</v>
      </c>
      <c r="AY75" s="352">
        <v>4.0775346123471702E-3</v>
      </c>
      <c r="AZ75" s="352">
        <v>3.9864405032488184E-3</v>
      </c>
      <c r="BA75" s="352">
        <v>3.8973814809127676E-3</v>
      </c>
      <c r="BB75" s="352">
        <v>3.810312080509607E-3</v>
      </c>
      <c r="BC75" s="352">
        <v>3.7251878529163695E-3</v>
      </c>
      <c r="BD75" s="352">
        <v>3.641965342025134E-3</v>
      </c>
      <c r="BE75" s="352">
        <v>3.5606020625585958E-3</v>
      </c>
      <c r="BF75" s="352">
        <v>3.4810564783812358E-3</v>
      </c>
      <c r="BG75" s="352">
        <v>3.4032879812950318E-3</v>
      </c>
      <c r="BH75" s="352">
        <v>3.3272568703088838E-3</v>
      </c>
      <c r="BI75" s="352">
        <v>3.2529243313711657E-3</v>
      </c>
      <c r="BJ75" s="352">
        <v>3.1802524175550705E-3</v>
      </c>
      <c r="BK75" s="352">
        <v>3.1092040296866173E-3</v>
      </c>
      <c r="BL75" s="352">
        <v>3.0397428974054366E-3</v>
      </c>
      <c r="BM75" s="352">
        <v>2.9718335606486795E-3</v>
      </c>
      <c r="BN75" s="352">
        <v>2.9054413515485671E-3</v>
      </c>
      <c r="BO75" s="352">
        <v>2.8405323767343709E-3</v>
      </c>
      <c r="BP75" s="352">
        <v>2.7770735000297734E-3</v>
      </c>
      <c r="BQ75" s="352">
        <v>2.7150323255367738E-3</v>
      </c>
      <c r="BR75" s="352">
        <v>2.6543771810975075E-3</v>
      </c>
      <c r="BS75" s="352">
        <v>2.5950771021255458E-3</v>
      </c>
      <c r="BT75" s="352">
        <v>2.537101815798398E-3</v>
      </c>
      <c r="BU75" s="352">
        <v>2.4804217256031735E-3</v>
      </c>
      <c r="BV75" s="352">
        <v>2.4250078962274923E-3</v>
      </c>
      <c r="BW75" s="352">
        <v>2.3708320387879466E-3</v>
      </c>
      <c r="BX75" s="352">
        <v>2.3178664963885605E-3</v>
      </c>
      <c r="BY75" s="352">
        <v>2.2660842300018837E-3</v>
      </c>
      <c r="BZ75" s="352">
        <v>2.2154588046655091E-3</v>
      </c>
      <c r="CA75" s="352">
        <v>2.1659643759869619E-3</v>
      </c>
      <c r="CB75" s="352">
        <v>2.1175756769500837E-3</v>
      </c>
      <c r="CC75" s="352">
        <v>2.0702680050161634E-3</v>
      </c>
      <c r="CD75" s="352">
        <v>2.0240172095132331E-3</v>
      </c>
      <c r="CE75" s="352">
        <v>1.9787996793071009E-3</v>
      </c>
      <c r="CF75" s="352">
        <v>1.9345923307478104E-3</v>
      </c>
      <c r="CG75" s="352">
        <v>1.8913725958853887E-3</v>
      </c>
      <c r="CH75" s="352">
        <v>1.8491184109488549E-3</v>
      </c>
      <c r="CI75" s="352">
        <v>1.8078082050826197E-3</v>
      </c>
      <c r="CJ75" s="352">
        <v>1.767420889334511E-3</v>
      </c>
      <c r="CK75" s="352">
        <v>1.7279358458898194E-3</v>
      </c>
      <c r="CL75" s="352">
        <v>1.6893329175458594E-3</v>
      </c>
      <c r="CM75" s="352">
        <v>1.6515923974216682E-3</v>
      </c>
      <c r="CN75" s="352">
        <v>1.6146950188976026E-3</v>
      </c>
      <c r="CO75" s="352">
        <v>1.5786219457796856E-3</v>
      </c>
      <c r="CP75" s="352">
        <v>1.5433547626836858E-3</v>
      </c>
      <c r="CQ75" s="352">
        <v>1.5088754656340272E-3</v>
      </c>
      <c r="CR75" s="352">
        <v>1.4751664528727144E-3</v>
      </c>
      <c r="CS75" s="352">
        <v>1.4422105158735984E-3</v>
      </c>
      <c r="CT75" s="352">
        <v>1.4099908305573853E-3</v>
      </c>
      <c r="CU75" s="352">
        <v>1.3784909487029068E-3</v>
      </c>
      <c r="CV75" s="352">
        <v>1.3476947895502661E-3</v>
      </c>
      <c r="CW75" s="352">
        <v>1.3175866315915732E-3</v>
      </c>
      <c r="CX75" s="352">
        <v>1.2881511045450833E-3</v>
      </c>
      <c r="CY75" s="352">
        <v>1.2593731815086294E-3</v>
      </c>
      <c r="CZ75" s="352">
        <v>1.2312381712883584E-3</v>
      </c>
      <c r="DA75" s="352">
        <v>1.2037317108988424E-3</v>
      </c>
      <c r="DB75" s="352">
        <v>1.1768397582307434E-3</v>
      </c>
      <c r="DC75" s="352">
        <v>1.1505485848822843E-3</v>
      </c>
      <c r="DD75" s="352">
        <v>1.1248447691508711E-3</v>
      </c>
      <c r="DE75" s="352">
        <v>1.0997151891812811E-3</v>
      </c>
      <c r="DF75" s="352">
        <v>1.0751470162669279E-3</v>
      </c>
      <c r="DG75" s="352">
        <v>1.0511277083007798E-3</v>
      </c>
      <c r="DH75" s="352">
        <v>1.0276450033725822E-3</v>
      </c>
      <c r="DI75" s="352">
        <v>1.0046869135091287E-3</v>
      </c>
      <c r="DJ75" s="352">
        <v>9.8224171855437314E-4</v>
      </c>
      <c r="DK75" s="352">
        <v>9.6029796018626257E-4</v>
      </c>
      <c r="DL75" s="352">
        <v>9.3884443606723981E-4</v>
      </c>
      <c r="DM75" s="352">
        <v>9.1787019412542384E-4</v>
      </c>
      <c r="DN75" s="352">
        <v>8.9736452696355406E-4</v>
      </c>
      <c r="DO75" s="352">
        <v>8.7731696639283918E-4</v>
      </c>
      <c r="DP75" s="352">
        <v>8.5771727808892312E-4</v>
      </c>
      <c r="DQ75" s="352">
        <v>8.3855545636724201E-4</v>
      </c>
      <c r="DR75" s="352">
        <v>8.1982171907509622E-4</v>
      </c>
      <c r="DS75" s="352">
        <v>8.015065025978428E-4</v>
      </c>
      <c r="DT75" s="352">
        <v>7.8360045697664703E-4</v>
      </c>
      <c r="DU75" s="352">
        <v>7.6609444113530834E-4</v>
      </c>
      <c r="DV75" s="352">
        <v>7.489795182137204E-4</v>
      </c>
      <c r="DW75" s="352">
        <v>7.3224695100558492E-4</v>
      </c>
      <c r="DX75" s="352">
        <v>7.1588819749804605E-4</v>
      </c>
      <c r="DY75" s="352">
        <v>6.998949065109768E-4</v>
      </c>
      <c r="DZ75" s="352">
        <v>6.8425891343368002E-4</v>
      </c>
      <c r="EA75" s="352">
        <v>6.6897223605683921E-4</v>
      </c>
      <c r="EB75" s="352">
        <v>6.540270704975806E-4</v>
      </c>
      <c r="EC75" s="352">
        <v>6.3941578721557458E-4</v>
      </c>
      <c r="ED75" s="352">
        <v>6.251309271181392E-4</v>
      </c>
      <c r="EE75" s="352">
        <v>6.1116519775235485E-4</v>
      </c>
      <c r="EF75" s="352">
        <v>5.9751146958225199E-4</v>
      </c>
      <c r="EG75" s="352">
        <v>5.8416277234916688E-4</v>
      </c>
      <c r="EH75" s="352">
        <v>5.7111229151340915E-4</v>
      </c>
      <c r="EI75" s="352">
        <v>5.5835336477542345E-4</v>
      </c>
      <c r="EJ75" s="352">
        <v>5.4587947867467236E-4</v>
      </c>
      <c r="EK75" s="352">
        <v>5.3368426526449785E-4</v>
      </c>
      <c r="EL75" s="352">
        <v>5.217614988612722E-4</v>
      </c>
    </row>
    <row r="76" spans="1:142" x14ac:dyDescent="0.2">
      <c r="A76" s="351">
        <v>56</v>
      </c>
      <c r="B76" s="352">
        <v>1.3318551528904134E-2</v>
      </c>
      <c r="C76" s="352">
        <v>1.3018411163573995E-2</v>
      </c>
      <c r="D76" s="352">
        <v>1.2725034614767374E-2</v>
      </c>
      <c r="E76" s="352">
        <v>1.2438269456422171E-2</v>
      </c>
      <c r="F76" s="352">
        <v>1.2157966697475498E-2</v>
      </c>
      <c r="G76" s="352">
        <v>1.1883980704454213E-2</v>
      </c>
      <c r="H76" s="352">
        <v>1.1616169125809919E-2</v>
      </c>
      <c r="I76" s="352">
        <v>1.135439281795911E-2</v>
      </c>
      <c r="J76" s="352">
        <v>1.109851577299005E-2</v>
      </c>
      <c r="K76" s="352">
        <v>1.0848405047998723E-2</v>
      </c>
      <c r="L76" s="352">
        <v>1.0603930696017628E-2</v>
      </c>
      <c r="M76" s="352">
        <v>1.0364965698500359E-2</v>
      </c>
      <c r="N76" s="352">
        <v>1.0131385899328443E-2</v>
      </c>
      <c r="O76" s="352">
        <v>9.9030699403049871E-3</v>
      </c>
      <c r="P76" s="352">
        <v>9.6798991981020925E-3</v>
      </c>
      <c r="Q76" s="352">
        <v>9.4617577226291695E-3</v>
      </c>
      <c r="R76" s="352">
        <v>9.2485321767901887E-3</v>
      </c>
      <c r="S76" s="352">
        <v>9.040111777598496E-3</v>
      </c>
      <c r="T76" s="352">
        <v>8.8363882386186567E-3</v>
      </c>
      <c r="U76" s="352">
        <v>8.6372557137054037E-3</v>
      </c>
      <c r="V76" s="352">
        <v>8.4426107420104458E-3</v>
      </c>
      <c r="W76" s="352">
        <v>8.2523521942285856E-3</v>
      </c>
      <c r="X76" s="352">
        <v>8.0663812200552007E-3</v>
      </c>
      <c r="Y76" s="352">
        <v>7.8846011968278003E-3</v>
      </c>
      <c r="Z76" s="352">
        <v>7.7069176793249736E-3</v>
      </c>
      <c r="AA76" s="352">
        <v>7.5332383506966413E-3</v>
      </c>
      <c r="AB76" s="352">
        <v>7.3634729745001249E-3</v>
      </c>
      <c r="AC76" s="352">
        <v>7.1975333478170945E-3</v>
      </c>
      <c r="AD76" s="352">
        <v>7.0353332554270601E-3</v>
      </c>
      <c r="AE76" s="352">
        <v>6.8767884250135912E-3</v>
      </c>
      <c r="AF76" s="352">
        <v>6.7218164833799743E-3</v>
      </c>
      <c r="AG76" s="352">
        <v>6.5703369136515836E-3</v>
      </c>
      <c r="AH76" s="352">
        <v>6.4222710134427081E-3</v>
      </c>
      <c r="AI76" s="352">
        <v>6.2775418539661246E-3</v>
      </c>
      <c r="AJ76" s="352">
        <v>6.1360742400641457E-3</v>
      </c>
      <c r="AK76" s="352">
        <v>5.9977946711403888E-3</v>
      </c>
      <c r="AL76" s="352">
        <v>5.8626313029719775E-3</v>
      </c>
      <c r="AM76" s="352">
        <v>5.7305139103823125E-3</v>
      </c>
      <c r="AN76" s="352">
        <v>5.6013738507550391E-3</v>
      </c>
      <c r="AO76" s="352">
        <v>5.475144028370244E-3</v>
      </c>
      <c r="AP76" s="352">
        <v>5.3517588595443522E-3</v>
      </c>
      <c r="AQ76" s="352">
        <v>5.2311542385556162E-3</v>
      </c>
      <c r="AR76" s="352">
        <v>5.1132675043374862E-3</v>
      </c>
      <c r="AS76" s="352">
        <v>4.9980374079225762E-3</v>
      </c>
      <c r="AT76" s="352">
        <v>4.8854040806202781E-3</v>
      </c>
      <c r="AU76" s="352">
        <v>4.7753090029115262E-3</v>
      </c>
      <c r="AV76" s="352">
        <v>4.667694974044523E-3</v>
      </c>
      <c r="AW76" s="352">
        <v>4.5625060823156439E-3</v>
      </c>
      <c r="AX76" s="352">
        <v>4.4596876760200866E-3</v>
      </c>
      <c r="AY76" s="352">
        <v>4.3591863350571384E-3</v>
      </c>
      <c r="AZ76" s="352">
        <v>4.2609498431753629E-3</v>
      </c>
      <c r="BA76" s="352">
        <v>4.1649271608432247E-3</v>
      </c>
      <c r="BB76" s="352">
        <v>4.0710683987311433E-3</v>
      </c>
      <c r="BC76" s="352">
        <v>3.9793247917910514E-3</v>
      </c>
      <c r="BD76" s="352">
        <v>3.8896486739201665E-3</v>
      </c>
      <c r="BE76" s="352">
        <v>3.8019934531956998E-3</v>
      </c>
      <c r="BF76" s="352">
        <v>3.7163135876676452E-3</v>
      </c>
      <c r="BG76" s="352">
        <v>3.6325645616971224E-3</v>
      </c>
      <c r="BH76" s="352">
        <v>3.5507028628279213E-3</v>
      </c>
      <c r="BI76" s="352">
        <v>3.4706859591792684E-3</v>
      </c>
      <c r="BJ76" s="352">
        <v>3.3924722773480604E-3</v>
      </c>
      <c r="BK76" s="352">
        <v>3.316021180809081E-3</v>
      </c>
      <c r="BL76" s="352">
        <v>3.2412929488019769E-3</v>
      </c>
      <c r="BM76" s="352">
        <v>3.1682487556940289E-3</v>
      </c>
      <c r="BN76" s="352">
        <v>3.0968506508079925E-3</v>
      </c>
      <c r="BO76" s="352">
        <v>3.0270615387045338E-3</v>
      </c>
      <c r="BP76" s="352">
        <v>2.9588451599089969E-3</v>
      </c>
      <c r="BQ76" s="352">
        <v>2.8921660720725236E-3</v>
      </c>
      <c r="BR76" s="352">
        <v>2.8269896315576957E-3</v>
      </c>
      <c r="BS76" s="352">
        <v>2.7632819754391737E-3</v>
      </c>
      <c r="BT76" s="352">
        <v>2.7010100039099429E-3</v>
      </c>
      <c r="BU76" s="352">
        <v>2.6401413630840593E-3</v>
      </c>
      <c r="BV76" s="352">
        <v>2.5806444281869308E-3</v>
      </c>
      <c r="BW76" s="352">
        <v>2.5224882871244234E-3</v>
      </c>
      <c r="BX76" s="352">
        <v>2.4656427244222445E-3</v>
      </c>
      <c r="BY76" s="352">
        <v>2.4100782055272545E-3</v>
      </c>
      <c r="BZ76" s="352">
        <v>2.3557658614625629E-3</v>
      </c>
      <c r="CA76" s="352">
        <v>2.3026774738284291E-3</v>
      </c>
      <c r="CB76" s="352">
        <v>2.2507854601411712E-3</v>
      </c>
      <c r="CC76" s="352">
        <v>2.2000628595024723E-3</v>
      </c>
      <c r="CD76" s="352">
        <v>2.1504833185916387E-3</v>
      </c>
      <c r="CE76" s="352">
        <v>2.1020210779735277E-3</v>
      </c>
      <c r="CF76" s="352">
        <v>2.0546509587150304E-3</v>
      </c>
      <c r="CG76" s="352">
        <v>2.0083483493031642E-3</v>
      </c>
      <c r="CH76" s="352">
        <v>1.9630891928579721E-3</v>
      </c>
      <c r="CI76" s="352">
        <v>1.9188499746335766E-3</v>
      </c>
      <c r="CJ76" s="352">
        <v>1.8756077098009206E-3</v>
      </c>
      <c r="CK76" s="352">
        <v>1.8333399315058139E-3</v>
      </c>
      <c r="CL76" s="352">
        <v>1.7920246791961077E-3</v>
      </c>
      <c r="CM76" s="352">
        <v>1.7516404872119215E-3</v>
      </c>
      <c r="CN76" s="352">
        <v>1.7121663736329876E-3</v>
      </c>
      <c r="CO76" s="352">
        <v>1.6735818293773345E-3</v>
      </c>
      <c r="CP76" s="352">
        <v>1.6358668075456381E-3</v>
      </c>
      <c r="CQ76" s="352">
        <v>1.5990017130056919E-3</v>
      </c>
      <c r="CR76" s="352">
        <v>1.5629673922116095E-3</v>
      </c>
      <c r="CS76" s="352">
        <v>1.5277451232524495E-3</v>
      </c>
      <c r="CT76" s="352">
        <v>1.4933166061251028E-3</v>
      </c>
      <c r="CU76" s="352">
        <v>1.459663953226381E-3</v>
      </c>
      <c r="CV76" s="352">
        <v>1.4267696800593758E-3</v>
      </c>
      <c r="CW76" s="352">
        <v>1.3946166961492537E-3</v>
      </c>
      <c r="CX76" s="352">
        <v>1.3631882961637645E-3</v>
      </c>
      <c r="CY76" s="352">
        <v>1.3324681512338582E-3</v>
      </c>
      <c r="CZ76" s="352">
        <v>1.3024403004698931E-3</v>
      </c>
      <c r="DA76" s="352">
        <v>1.2730891426690346E-3</v>
      </c>
      <c r="DB76" s="352">
        <v>1.2443994282095255E-3</v>
      </c>
      <c r="DC76" s="352">
        <v>1.2163562511276287E-3</v>
      </c>
      <c r="DD76" s="352">
        <v>1.1889450413731183E-3</v>
      </c>
      <c r="DE76" s="352">
        <v>1.1621515572392963E-3</v>
      </c>
      <c r="DF76" s="352">
        <v>1.1359618779636026E-3</v>
      </c>
      <c r="DG76" s="352">
        <v>1.1103623964949778E-3</v>
      </c>
      <c r="DH76" s="352">
        <v>1.0853398124242104E-3</v>
      </c>
      <c r="DI76" s="352">
        <v>1.0608811250736087E-3</v>
      </c>
      <c r="DJ76" s="352">
        <v>1.0369736267423959E-3</v>
      </c>
      <c r="DK76" s="352">
        <v>1.0136048961043283E-3</v>
      </c>
      <c r="DL76" s="352">
        <v>9.9076279175409638E-4</v>
      </c>
      <c r="DM76" s="352">
        <v>9.6843544589916342E-4</v>
      </c>
      <c r="DN76" s="352">
        <v>9.4661125819376474E-4</v>
      </c>
      <c r="DO76" s="352">
        <v>9.2527888971185386E-4</v>
      </c>
      <c r="DP76" s="352">
        <v>9.0442725705587915E-4</v>
      </c>
      <c r="DQ76" s="352">
        <v>8.8404552659831592E-4</v>
      </c>
      <c r="DR76" s="352">
        <v>8.6412310885297379E-4</v>
      </c>
      <c r="DS76" s="352">
        <v>8.4464965297314446E-4</v>
      </c>
      <c r="DT76" s="352">
        <v>8.256150413737404E-4</v>
      </c>
      <c r="DU76" s="352">
        <v>8.0700938447462556E-4</v>
      </c>
      <c r="DV76" s="352">
        <v>7.8882301556240555E-4</v>
      </c>
      <c r="DW76" s="352">
        <v>7.7104648576801246E-4</v>
      </c>
      <c r="DX76" s="352">
        <v>7.5367055915747229E-4</v>
      </c>
      <c r="DY76" s="352">
        <v>7.3668620793330389E-4</v>
      </c>
      <c r="DZ76" s="352">
        <v>7.2008460774405513E-4</v>
      </c>
      <c r="EA76" s="352">
        <v>7.0385713309954344E-4</v>
      </c>
      <c r="EB76" s="352">
        <v>6.8799535288941696E-4</v>
      </c>
      <c r="EC76" s="352">
        <v>6.7249102600270346E-4</v>
      </c>
      <c r="ED76" s="352">
        <v>6.5733609704607843E-4</v>
      </c>
      <c r="EE76" s="352">
        <v>6.425226921586226E-4</v>
      </c>
      <c r="EF76" s="352">
        <v>6.2804311492089724E-4</v>
      </c>
      <c r="EG76" s="352">
        <v>6.1388984235620817E-4</v>
      </c>
      <c r="EH76" s="352">
        <v>6.0005552102198592E-4</v>
      </c>
      <c r="EI76" s="352">
        <v>5.8653296318924805E-4</v>
      </c>
      <c r="EJ76" s="352">
        <v>5.733151431081574E-4</v>
      </c>
      <c r="EK76" s="352">
        <v>5.6039519335774029E-4</v>
      </c>
      <c r="EL76" s="352">
        <v>5.477664012778639E-4</v>
      </c>
    </row>
    <row r="77" spans="1:142" x14ac:dyDescent="0.2">
      <c r="A77" s="351">
        <v>57</v>
      </c>
      <c r="B77" s="352">
        <v>1.4441721898966772E-2</v>
      </c>
      <c r="C77" s="352">
        <v>1.411371765780936E-2</v>
      </c>
      <c r="D77" s="352">
        <v>1.3793163136496197E-2</v>
      </c>
      <c r="E77" s="352">
        <v>1.3479889135002613E-2</v>
      </c>
      <c r="F77" s="352">
        <v>1.3173730296219667E-2</v>
      </c>
      <c r="G77" s="352">
        <v>1.2874525018673474E-2</v>
      </c>
      <c r="H77" s="352">
        <v>1.2582115371225947E-2</v>
      </c>
      <c r="I77" s="352">
        <v>1.2296347009712874E-2</v>
      </c>
      <c r="J77" s="352">
        <v>1.2017069095476229E-2</v>
      </c>
      <c r="K77" s="352">
        <v>1.1744134215745506E-2</v>
      </c>
      <c r="L77" s="352">
        <v>1.1477398305828617E-2</v>
      </c>
      <c r="M77" s="352">
        <v>1.1216720573069201E-2</v>
      </c>
      <c r="N77" s="352">
        <v>1.0961963422531033E-2</v>
      </c>
      <c r="O77" s="352">
        <v>1.0712992384371114E-2</v>
      </c>
      <c r="P77" s="352">
        <v>1.0469676042861085E-2</v>
      </c>
      <c r="Q77" s="352">
        <v>1.0231885967021981E-2</v>
      </c>
      <c r="R77" s="352">
        <v>9.9994966428331982E-3</v>
      </c>
      <c r="S77" s="352">
        <v>9.772385406982281E-3</v>
      </c>
      <c r="T77" s="352">
        <v>9.5504323821186503E-3</v>
      </c>
      <c r="U77" s="352">
        <v>9.3335204135779008E-3</v>
      </c>
      <c r="V77" s="352">
        <v>9.121535007543884E-3</v>
      </c>
      <c r="W77" s="352">
        <v>8.9143642706142959E-3</v>
      </c>
      <c r="X77" s="352">
        <v>8.7118988507398371E-3</v>
      </c>
      <c r="Y77" s="352">
        <v>8.5140318795041223E-3</v>
      </c>
      <c r="Z77" s="352">
        <v>8.3206589157145752E-3</v>
      </c>
      <c r="AA77" s="352">
        <v>8.1316778902750901E-3</v>
      </c>
      <c r="AB77" s="352">
        <v>7.9469890523098732E-3</v>
      </c>
      <c r="AC77" s="352">
        <v>7.7664949165118105E-3</v>
      </c>
      <c r="AD77" s="352">
        <v>7.5901002116860929E-3</v>
      </c>
      <c r="AE77" s="352">
        <v>7.4177118304625429E-3</v>
      </c>
      <c r="AF77" s="352">
        <v>7.2492387801506341E-3</v>
      </c>
      <c r="AG77" s="352">
        <v>7.0845921347098975E-3</v>
      </c>
      <c r="AH77" s="352">
        <v>6.9236849878120234E-3</v>
      </c>
      <c r="AI77" s="352">
        <v>6.7664324069682232E-3</v>
      </c>
      <c r="AJ77" s="352">
        <v>6.6127513886992048E-3</v>
      </c>
      <c r="AK77" s="352">
        <v>6.4625608147228369E-3</v>
      </c>
      <c r="AL77" s="352">
        <v>6.3157814091369209E-3</v>
      </c>
      <c r="AM77" s="352">
        <v>6.1723356965748856E-3</v>
      </c>
      <c r="AN77" s="352">
        <v>6.0321479613111764E-3</v>
      </c>
      <c r="AO77" s="352">
        <v>5.8951442072961331E-3</v>
      </c>
      <c r="AP77" s="352">
        <v>5.7612521190981165E-3</v>
      </c>
      <c r="AQ77" s="352">
        <v>5.6304010237327451E-3</v>
      </c>
      <c r="AR77" s="352">
        <v>5.5025218533594732E-3</v>
      </c>
      <c r="AS77" s="352">
        <v>5.3775471088248258E-3</v>
      </c>
      <c r="AT77" s="352">
        <v>5.2554108240342257E-3</v>
      </c>
      <c r="AU77" s="352">
        <v>5.1360485311326342E-3</v>
      </c>
      <c r="AV77" s="352">
        <v>5.0193972264760307E-3</v>
      </c>
      <c r="AW77" s="352">
        <v>4.9053953373761113E-3</v>
      </c>
      <c r="AX77" s="352">
        <v>4.7939826895997571E-3</v>
      </c>
      <c r="AY77" s="352">
        <v>4.6851004756072257E-3</v>
      </c>
      <c r="AZ77" s="352">
        <v>4.5786912235111716E-3</v>
      </c>
      <c r="BA77" s="352">
        <v>4.4746987667412036E-3</v>
      </c>
      <c r="BB77" s="352">
        <v>4.3730682143970105E-3</v>
      </c>
      <c r="BC77" s="352">
        <v>4.2737459222750599E-3</v>
      </c>
      <c r="BD77" s="352">
        <v>4.1766794645532864E-3</v>
      </c>
      <c r="BE77" s="352">
        <v>4.0818176061188849E-3</v>
      </c>
      <c r="BF77" s="352">
        <v>3.9891102755246002E-3</v>
      </c>
      <c r="BG77" s="352">
        <v>3.8985085385592508E-3</v>
      </c>
      <c r="BH77" s="352">
        <v>3.8099645724185144E-3</v>
      </c>
      <c r="BI77" s="352">
        <v>3.7234316404623608E-3</v>
      </c>
      <c r="BJ77" s="352">
        <v>3.6388640675457996E-3</v>
      </c>
      <c r="BK77" s="352">
        <v>3.5562172159099201E-3</v>
      </c>
      <c r="BL77" s="352">
        <v>3.4754474616205014E-3</v>
      </c>
      <c r="BM77" s="352">
        <v>3.3965121715417569E-3</v>
      </c>
      <c r="BN77" s="352">
        <v>3.3193696808330574E-3</v>
      </c>
      <c r="BO77" s="352">
        <v>3.2439792709567485E-3</v>
      </c>
      <c r="BP77" s="352">
        <v>3.1703011481854708E-3</v>
      </c>
      <c r="BQ77" s="352">
        <v>3.0982964225976153E-3</v>
      </c>
      <c r="BR77" s="352">
        <v>3.0279270875498499E-3</v>
      </c>
      <c r="BS77" s="352">
        <v>2.959155999615869E-3</v>
      </c>
      <c r="BT77" s="352">
        <v>2.8919468589807744E-3</v>
      </c>
      <c r="BU77" s="352">
        <v>2.8262641902807506E-3</v>
      </c>
      <c r="BV77" s="352">
        <v>2.7620733238779087E-3</v>
      </c>
      <c r="BW77" s="352">
        <v>2.6993403775604284E-3</v>
      </c>
      <c r="BX77" s="352">
        <v>2.6380322386583234E-3</v>
      </c>
      <c r="BY77" s="352">
        <v>2.5781165465654033E-3</v>
      </c>
      <c r="BZ77" s="352">
        <v>2.5195616756582017E-3</v>
      </c>
      <c r="CA77" s="352">
        <v>2.4623367186028494E-3</v>
      </c>
      <c r="CB77" s="352">
        <v>2.4064114700410918E-3</v>
      </c>
      <c r="CC77" s="352">
        <v>2.3517564106468286E-3</v>
      </c>
      <c r="CD77" s="352">
        <v>2.2983426915447716E-3</v>
      </c>
      <c r="CE77" s="352">
        <v>2.2461421190829865E-3</v>
      </c>
      <c r="CF77" s="352">
        <v>2.1951271399512835E-3</v>
      </c>
      <c r="CG77" s="352">
        <v>2.1452708266376059E-3</v>
      </c>
      <c r="CH77" s="352">
        <v>2.0965468632147353E-3</v>
      </c>
      <c r="CI77" s="352">
        <v>2.048929531449814E-3</v>
      </c>
      <c r="CJ77" s="352">
        <v>2.0023936972293527E-3</v>
      </c>
      <c r="CK77" s="352">
        <v>1.9569147972925524E-3</v>
      </c>
      <c r="CL77" s="352">
        <v>1.9124688262659461E-3</v>
      </c>
      <c r="CM77" s="352">
        <v>1.8690323239925189E-3</v>
      </c>
      <c r="CN77" s="352">
        <v>1.8265823631485965E-3</v>
      </c>
      <c r="CO77" s="352">
        <v>1.7850965371420014E-3</v>
      </c>
      <c r="CP77" s="352">
        <v>1.744552948285053E-3</v>
      </c>
      <c r="CQ77" s="352">
        <v>1.7049301962361993E-3</v>
      </c>
      <c r="CR77" s="352">
        <v>1.666207366704153E-3</v>
      </c>
      <c r="CS77" s="352">
        <v>1.6283640204085919E-3</v>
      </c>
      <c r="CT77" s="352">
        <v>1.5913801822915834E-3</v>
      </c>
      <c r="CU77" s="352">
        <v>1.5552363309740381E-3</v>
      </c>
      <c r="CV77" s="352">
        <v>1.5199133884516397E-3</v>
      </c>
      <c r="CW77" s="352">
        <v>1.4853927100247949E-3</v>
      </c>
      <c r="CX77" s="352">
        <v>1.4516560744573016E-3</v>
      </c>
      <c r="CY77" s="352">
        <v>1.4186856743585391E-3</v>
      </c>
      <c r="CZ77" s="352">
        <v>1.3864641067840905E-3</v>
      </c>
      <c r="DA77" s="352">
        <v>1.3549743640498589E-3</v>
      </c>
      <c r="DB77" s="352">
        <v>1.3241998247548047E-3</v>
      </c>
      <c r="DC77" s="352">
        <v>1.2941242450075839E-3</v>
      </c>
      <c r="DD77" s="352">
        <v>1.2647317498524484E-3</v>
      </c>
      <c r="DE77" s="352">
        <v>1.2360068248898791E-3</v>
      </c>
      <c r="DF77" s="352">
        <v>1.2079343080875396E-3</v>
      </c>
      <c r="DG77" s="352">
        <v>1.1804993817772166E-3</v>
      </c>
      <c r="DH77" s="352">
        <v>1.1536875648335322E-3</v>
      </c>
      <c r="DI77" s="352">
        <v>1.1274847050302904E-3</v>
      </c>
      <c r="DJ77" s="352">
        <v>1.1018769715704336E-3</v>
      </c>
      <c r="DK77" s="352">
        <v>1.0768508477856579E-3</v>
      </c>
      <c r="DL77" s="352">
        <v>1.0523931240018351E-3</v>
      </c>
      <c r="DM77" s="352">
        <v>1.0284908905664816E-3</v>
      </c>
      <c r="DN77" s="352">
        <v>1.005131531034585E-3</v>
      </c>
      <c r="DO77" s="352">
        <v>9.8230271550919855E-4</v>
      </c>
      <c r="DP77" s="352">
        <v>9.5999239413328504E-4</v>
      </c>
      <c r="DQ77" s="352">
        <v>9.3818879072937484E-4</v>
      </c>
      <c r="DR77" s="352">
        <v>9.1688039658368453E-4</v>
      </c>
      <c r="DS77" s="352">
        <v>8.9605596437140726E-4</v>
      </c>
      <c r="DT77" s="352">
        <v>8.7570450221997951E-4</v>
      </c>
      <c r="DU77" s="352">
        <v>8.5581526790717974E-4</v>
      </c>
      <c r="DV77" s="352">
        <v>8.3637776319100336E-4</v>
      </c>
      <c r="DW77" s="352">
        <v>8.1738172826832038E-4</v>
      </c>
      <c r="DX77" s="352">
        <v>7.9881713635938641E-4</v>
      </c>
      <c r="DY77" s="352">
        <v>7.8067418841535436E-4</v>
      </c>
      <c r="DZ77" s="352">
        <v>7.6294330794598856E-4</v>
      </c>
      <c r="EA77" s="352">
        <v>7.4561513596485519E-4</v>
      </c>
      <c r="EB77" s="352">
        <v>7.2868052604931793E-4</v>
      </c>
      <c r="EC77" s="352">
        <v>7.1213053951273066E-4</v>
      </c>
      <c r="ED77" s="352">
        <v>6.9595644068628517E-4</v>
      </c>
      <c r="EE77" s="352">
        <v>6.8014969230801247E-4</v>
      </c>
      <c r="EF77" s="352">
        <v>6.6470195101651604E-4</v>
      </c>
      <c r="EG77" s="352">
        <v>6.4960506294704963E-4</v>
      </c>
      <c r="EH77" s="352">
        <v>6.3485105942761861E-4</v>
      </c>
      <c r="EI77" s="352">
        <v>6.2043215277283331E-4</v>
      </c>
      <c r="EJ77" s="352">
        <v>6.0634073217329175E-4</v>
      </c>
      <c r="EK77" s="352">
        <v>5.9256935967832677E-4</v>
      </c>
      <c r="EL77" s="352">
        <v>5.791107662699908E-4</v>
      </c>
    </row>
    <row r="78" spans="1:142" x14ac:dyDescent="0.2">
      <c r="A78" s="351">
        <v>58</v>
      </c>
      <c r="B78" s="352">
        <v>1.5748439558260548E-2</v>
      </c>
      <c r="C78" s="352">
        <v>1.5388034935918409E-2</v>
      </c>
      <c r="D78" s="352">
        <v>1.5035878209586963E-2</v>
      </c>
      <c r="E78" s="352">
        <v>1.4691780625336709E-2</v>
      </c>
      <c r="F78" s="352">
        <v>1.4355557748891211E-2</v>
      </c>
      <c r="G78" s="352">
        <v>1.4027029366770577E-2</v>
      </c>
      <c r="H78" s="352">
        <v>1.3706019389698827E-2</v>
      </c>
      <c r="I78" s="352">
        <v>1.3392355758220753E-2</v>
      </c>
      <c r="J78" s="352">
        <v>1.3085870350478791E-2</v>
      </c>
      <c r="K78" s="352">
        <v>1.2786398892101361E-2</v>
      </c>
      <c r="L78" s="352">
        <v>1.2493780868152025E-2</v>
      </c>
      <c r="M78" s="352">
        <v>1.2207859437095158E-2</v>
      </c>
      <c r="N78" s="352">
        <v>1.1928481346729096E-2</v>
      </c>
      <c r="O78" s="352">
        <v>1.1655496852044468E-2</v>
      </c>
      <c r="P78" s="352">
        <v>1.1388759634961495E-2</v>
      </c>
      <c r="Q78" s="352">
        <v>1.1128126725904118E-2</v>
      </c>
      <c r="R78" s="352">
        <v>1.0873458427169719E-2</v>
      </c>
      <c r="S78" s="352">
        <v>1.0624618238051331E-2</v>
      </c>
      <c r="T78" s="352">
        <v>1.0381472781674695E-2</v>
      </c>
      <c r="U78" s="352">
        <v>1.0143891733508425E-2</v>
      </c>
      <c r="V78" s="352">
        <v>9.9117477515113621E-3</v>
      </c>
      <c r="W78" s="352">
        <v>9.6849164078777524E-3</v>
      </c>
      <c r="X78" s="352">
        <v>9.4632761223444779E-3</v>
      </c>
      <c r="Y78" s="352">
        <v>9.2467080970252361E-3</v>
      </c>
      <c r="Z78" s="352">
        <v>9.0350962527350285E-3</v>
      </c>
      <c r="AA78" s="352">
        <v>8.8283271667729327E-3</v>
      </c>
      <c r="AB78" s="352">
        <v>8.6262900121276825E-3</v>
      </c>
      <c r="AC78" s="352">
        <v>8.4288764980754976E-3</v>
      </c>
      <c r="AD78" s="352">
        <v>8.2359808121366899E-3</v>
      </c>
      <c r="AE78" s="352">
        <v>8.0474995633606303E-3</v>
      </c>
      <c r="AF78" s="352">
        <v>7.8633317269092198E-3</v>
      </c>
      <c r="AG78" s="352">
        <v>7.683378589907708E-3</v>
      </c>
      <c r="AH78" s="352">
        <v>7.5075436985355742E-3</v>
      </c>
      <c r="AI78" s="352">
        <v>7.3357328063276689E-3</v>
      </c>
      <c r="AJ78" s="352">
        <v>7.1678538236585191E-3</v>
      </c>
      <c r="AK78" s="352">
        <v>7.0038167683831925E-3</v>
      </c>
      <c r="AL78" s="352">
        <v>6.8435337176069857E-3</v>
      </c>
      <c r="AM78" s="352">
        <v>6.6869187605596786E-3</v>
      </c>
      <c r="AN78" s="352">
        <v>6.5338879525474666E-3</v>
      </c>
      <c r="AO78" s="352">
        <v>6.3843592699594489E-3</v>
      </c>
      <c r="AP78" s="352">
        <v>6.2382525663032973E-3</v>
      </c>
      <c r="AQ78" s="352">
        <v>6.0954895292470888E-3</v>
      </c>
      <c r="AR78" s="352">
        <v>5.9559936386446586E-3</v>
      </c>
      <c r="AS78" s="352">
        <v>5.8196901255209103E-3</v>
      </c>
      <c r="AT78" s="352">
        <v>5.6865059319964259E-3</v>
      </c>
      <c r="AU78" s="352">
        <v>5.5563696721285388E-3</v>
      </c>
      <c r="AV78" s="352">
        <v>5.4292115936491756E-3</v>
      </c>
      <c r="AW78" s="352">
        <v>5.3049635405779273E-3</v>
      </c>
      <c r="AX78" s="352">
        <v>5.1835589166907342E-3</v>
      </c>
      <c r="AY78" s="352">
        <v>5.0649326498249684E-3</v>
      </c>
      <c r="AZ78" s="352">
        <v>4.9490211570008399E-3</v>
      </c>
      <c r="BA78" s="352">
        <v>4.8357623103415645E-3</v>
      </c>
      <c r="BB78" s="352">
        <v>4.7250954037729945E-3</v>
      </c>
      <c r="BC78" s="352">
        <v>4.616961120485613E-3</v>
      </c>
      <c r="BD78" s="352">
        <v>4.5113015011410441E-3</v>
      </c>
      <c r="BE78" s="352">
        <v>4.4080599128062028E-3</v>
      </c>
      <c r="BF78" s="352">
        <v>4.3071810185983696E-3</v>
      </c>
      <c r="BG78" s="352">
        <v>4.208610748024943E-3</v>
      </c>
      <c r="BH78" s="352">
        <v>4.1122962680019883E-3</v>
      </c>
      <c r="BI78" s="352">
        <v>4.0181859545360011E-3</v>
      </c>
      <c r="BJ78" s="352">
        <v>3.9262293650537588E-3</v>
      </c>
      <c r="BK78" s="352">
        <v>3.8363772113654019E-3</v>
      </c>
      <c r="BL78" s="352">
        <v>3.7485813332462439E-3</v>
      </c>
      <c r="BM78" s="352">
        <v>3.6627946726231863E-3</v>
      </c>
      <c r="BN78" s="352">
        <v>3.5789712483518619E-3</v>
      </c>
      <c r="BO78" s="352">
        <v>3.4970661315710133E-3</v>
      </c>
      <c r="BP78" s="352">
        <v>3.4170354216208907E-3</v>
      </c>
      <c r="BQ78" s="352">
        <v>3.338836222512756E-3</v>
      </c>
      <c r="BR78" s="352">
        <v>3.2624266199368854E-3</v>
      </c>
      <c r="BS78" s="352">
        <v>3.1877656587967454E-3</v>
      </c>
      <c r="BT78" s="352">
        <v>3.1148133212573021E-3</v>
      </c>
      <c r="BU78" s="352">
        <v>3.0435305052957029E-3</v>
      </c>
      <c r="BV78" s="352">
        <v>2.9738790037428151E-3</v>
      </c>
      <c r="BW78" s="352">
        <v>2.9058214838044148E-3</v>
      </c>
      <c r="BX78" s="352">
        <v>2.8393214670510256E-3</v>
      </c>
      <c r="BY78" s="352">
        <v>2.774343309865695E-3</v>
      </c>
      <c r="BZ78" s="352">
        <v>2.7108521843392307E-3</v>
      </c>
      <c r="CA78" s="352">
        <v>2.6488140596026399E-3</v>
      </c>
      <c r="CB78" s="352">
        <v>2.5881956835867906E-3</v>
      </c>
      <c r="CC78" s="352">
        <v>2.528964565199493E-3</v>
      </c>
      <c r="CD78" s="352">
        <v>2.4710889569104686E-3</v>
      </c>
      <c r="CE78" s="352">
        <v>2.4145378377348615E-3</v>
      </c>
      <c r="CF78" s="352">
        <v>2.3592808966061717E-3</v>
      </c>
      <c r="CG78" s="352">
        <v>2.305288516129704E-3</v>
      </c>
      <c r="CH78" s="352">
        <v>2.2525317567078161E-3</v>
      </c>
      <c r="CI78" s="352">
        <v>2.2009823410284687E-3</v>
      </c>
      <c r="CJ78" s="352">
        <v>2.1506126389087498E-3</v>
      </c>
      <c r="CK78" s="352">
        <v>2.101395652485261E-3</v>
      </c>
      <c r="CL78" s="352">
        <v>2.0533050017434223E-3</v>
      </c>
      <c r="CM78" s="352">
        <v>2.0063149103779383E-3</v>
      </c>
      <c r="CN78" s="352">
        <v>1.9604001919768512E-3</v>
      </c>
      <c r="CO78" s="352">
        <v>1.9155362365217729E-3</v>
      </c>
      <c r="CP78" s="352">
        <v>1.8716989971970615E-3</v>
      </c>
      <c r="CQ78" s="352">
        <v>1.8288649775008655E-3</v>
      </c>
      <c r="CR78" s="352">
        <v>1.7870112186511424E-3</v>
      </c>
      <c r="CS78" s="352">
        <v>1.7461152872798823E-3</v>
      </c>
      <c r="CT78" s="352">
        <v>1.7061552634089607E-3</v>
      </c>
      <c r="CU78" s="352">
        <v>1.6671097287011525E-3</v>
      </c>
      <c r="CV78" s="352">
        <v>1.6289577549800348E-3</v>
      </c>
      <c r="CW78" s="352">
        <v>1.5916788930126055E-3</v>
      </c>
      <c r="CX78" s="352">
        <v>1.555253161548614E-3</v>
      </c>
      <c r="CY78" s="352">
        <v>1.5196610366107332E-3</v>
      </c>
      <c r="CZ78" s="352">
        <v>1.4848834410298173E-3</v>
      </c>
      <c r="DA78" s="352">
        <v>1.4509017342196546E-3</v>
      </c>
      <c r="DB78" s="352">
        <v>1.4176977021857229E-3</v>
      </c>
      <c r="DC78" s="352">
        <v>1.3852535477625945E-3</v>
      </c>
      <c r="DD78" s="352">
        <v>1.3535518810747639E-3</v>
      </c>
      <c r="DE78" s="352">
        <v>1.3225757102157726E-3</v>
      </c>
      <c r="DF78" s="352">
        <v>1.2923084321406495E-3</v>
      </c>
      <c r="DG78" s="352">
        <v>1.2627338237667773E-3</v>
      </c>
      <c r="DH78" s="352">
        <v>1.2338360332784144E-3</v>
      </c>
      <c r="DI78" s="352">
        <v>1.2055995716302172E-3</v>
      </c>
      <c r="DJ78" s="352">
        <v>1.1780093042452011E-3</v>
      </c>
      <c r="DK78" s="352">
        <v>1.1510504429026963E-3</v>
      </c>
      <c r="DL78" s="352">
        <v>1.1247085378119507E-3</v>
      </c>
      <c r="DM78" s="352">
        <v>1.098969469867125E-3</v>
      </c>
      <c r="DN78" s="352">
        <v>1.0738194430795376E-3</v>
      </c>
      <c r="DO78" s="352">
        <v>1.0492449771830939E-3</v>
      </c>
      <c r="DP78" s="352">
        <v>1.0252329004089443E-3</v>
      </c>
      <c r="DQ78" s="352">
        <v>1.0017703424254924E-3</v>
      </c>
      <c r="DR78" s="352">
        <v>9.7884472743997499E-4</v>
      </c>
      <c r="DS78" s="352">
        <v>9.5644376745791077E-4</v>
      </c>
      <c r="DT78" s="352">
        <v>9.3455545569680635E-4</v>
      </c>
      <c r="DU78" s="352">
        <v>9.1316806015059307E-4</v>
      </c>
      <c r="DV78" s="352">
        <v>8.9227011730134075E-4</v>
      </c>
      <c r="DW78" s="352">
        <v>8.7185042597487817E-4</v>
      </c>
      <c r="DX78" s="352">
        <v>8.5189804133703332E-4</v>
      </c>
      <c r="DY78" s="352">
        <v>8.3240226902726205E-4</v>
      </c>
      <c r="DZ78" s="352">
        <v>8.133526594265374E-4</v>
      </c>
      <c r="EA78" s="352">
        <v>7.9473900205641399E-4</v>
      </c>
      <c r="EB78" s="352">
        <v>7.76551320106272E-4</v>
      </c>
      <c r="EC78" s="352">
        <v>7.5877986508580606E-4</v>
      </c>
      <c r="ED78" s="352">
        <v>7.4141511159989061E-4</v>
      </c>
      <c r="EE78" s="352">
        <v>7.2444775224302549E-4</v>
      </c>
      <c r="EF78" s="352">
        <v>7.078686926106205E-4</v>
      </c>
      <c r="EG78" s="352">
        <v>6.9166904642444915E-4</v>
      </c>
      <c r="EH78" s="352">
        <v>6.7584013076965566E-4</v>
      </c>
      <c r="EI78" s="352">
        <v>6.6037346144076311E-4</v>
      </c>
      <c r="EJ78" s="352">
        <v>6.4526074839418954E-4</v>
      </c>
      <c r="EK78" s="352">
        <v>6.3049389130483428E-4</v>
      </c>
      <c r="EL78" s="352">
        <v>6.1606497522434999E-4</v>
      </c>
    </row>
    <row r="79" spans="1:142" x14ac:dyDescent="0.2">
      <c r="A79" s="351">
        <v>59</v>
      </c>
      <c r="B79" s="352">
        <v>1.7243926955012052E-2</v>
      </c>
      <c r="C79" s="352">
        <v>1.6846612954703931E-2</v>
      </c>
      <c r="D79" s="352">
        <v>1.6458453389766051E-2</v>
      </c>
      <c r="E79" s="352">
        <v>1.607923733461615E-2</v>
      </c>
      <c r="F79" s="352">
        <v>1.5708758723567227E-2</v>
      </c>
      <c r="G79" s="352">
        <v>1.5346816238852539E-2</v>
      </c>
      <c r="H79" s="352">
        <v>1.4993213201228808E-2</v>
      </c>
      <c r="I79" s="352">
        <v>1.4647757463101646E-2</v>
      </c>
      <c r="J79" s="352">
        <v>1.4310261304112379E-2</v>
      </c>
      <c r="K79" s="352">
        <v>1.3980541329130663E-2</v>
      </c>
      <c r="L79" s="352">
        <v>1.3658418368598435E-2</v>
      </c>
      <c r="M79" s="352">
        <v>1.3343717381168532E-2</v>
      </c>
      <c r="N79" s="352">
        <v>1.3036267358588141E-2</v>
      </c>
      <c r="O79" s="352">
        <v>1.2735901232772295E-2</v>
      </c>
      <c r="P79" s="352">
        <v>1.2442455785019881E-2</v>
      </c>
      <c r="Q79" s="352">
        <v>1.2155771557320441E-2</v>
      </c>
      <c r="R79" s="352">
        <v>1.1875692765704569E-2</v>
      </c>
      <c r="S79" s="352">
        <v>1.1602067215591642E-2</v>
      </c>
      <c r="T79" s="352">
        <v>1.1334746219086726E-2</v>
      </c>
      <c r="U79" s="352">
        <v>1.1073584514184364E-2</v>
      </c>
      <c r="V79" s="352">
        <v>1.0818440185832685E-2</v>
      </c>
      <c r="W79" s="352">
        <v>1.0569174588817501E-2</v>
      </c>
      <c r="X79" s="352">
        <v>1.0325652272422001E-2</v>
      </c>
      <c r="Y79" s="352">
        <v>1.0087740906823491E-2</v>
      </c>
      <c r="Z79" s="352">
        <v>9.8553112111852276E-3</v>
      </c>
      <c r="AA79" s="352">
        <v>9.6282368834051165E-3</v>
      </c>
      <c r="AB79" s="352">
        <v>9.4063945314837652E-3</v>
      </c>
      <c r="AC79" s="352">
        <v>9.1896636064727928E-3</v>
      </c>
      <c r="AD79" s="352">
        <v>8.977926336969198E-3</v>
      </c>
      <c r="AE79" s="352">
        <v>8.7710676651179386E-3</v>
      </c>
      <c r="AF79" s="352">
        <v>8.5689751840900379E-3</v>
      </c>
      <c r="AG79" s="352">
        <v>8.3715390770006202E-3</v>
      </c>
      <c r="AH79" s="352">
        <v>8.1786520572343299E-3</v>
      </c>
      <c r="AI79" s="352">
        <v>7.990209310146287E-3</v>
      </c>
      <c r="AJ79" s="352">
        <v>7.8061084361054313E-3</v>
      </c>
      <c r="AK79" s="352">
        <v>7.6262493948511091E-3</v>
      </c>
      <c r="AL79" s="352">
        <v>7.4505344511308271E-3</v>
      </c>
      <c r="AM79" s="352">
        <v>7.2788681215914374E-3</v>
      </c>
      <c r="AN79" s="352">
        <v>7.1111571228931357E-3</v>
      </c>
      <c r="AO79" s="352">
        <v>6.9473103210197429E-3</v>
      </c>
      <c r="AP79" s="352">
        <v>6.7872386817563928E-3</v>
      </c>
      <c r="AQ79" s="352">
        <v>6.6308552223082731E-3</v>
      </c>
      <c r="AR79" s="352">
        <v>6.4780749640345877E-3</v>
      </c>
      <c r="AS79" s="352">
        <v>6.328814886270853E-3</v>
      </c>
      <c r="AT79" s="352">
        <v>6.1829938812159113E-3</v>
      </c>
      <c r="AU79" s="352">
        <v>6.0405327098576522E-3</v>
      </c>
      <c r="AV79" s="352">
        <v>5.9013539589149594E-3</v>
      </c>
      <c r="AW79" s="352">
        <v>5.7653819987710502E-3</v>
      </c>
      <c r="AX79" s="352">
        <v>5.6325429423767026E-3</v>
      </c>
      <c r="AY79" s="352">
        <v>5.5027646050999661E-3</v>
      </c>
      <c r="AZ79" s="352">
        <v>5.3759764655009748E-3</v>
      </c>
      <c r="BA79" s="352">
        <v>5.2521096270109176E-3</v>
      </c>
      <c r="BB79" s="352">
        <v>5.1310967804934753E-3</v>
      </c>
      <c r="BC79" s="352">
        <v>5.012872167669203E-3</v>
      </c>
      <c r="BD79" s="352">
        <v>4.8973715453825067E-3</v>
      </c>
      <c r="BE79" s="352">
        <v>4.7845321506919669E-3</v>
      </c>
      <c r="BF79" s="352">
        <v>4.6742926667650165E-3</v>
      </c>
      <c r="BG79" s="352">
        <v>4.566593189558414E-3</v>
      </c>
      <c r="BH79" s="352">
        <v>4.4613751952664446E-3</v>
      </c>
      <c r="BI79" s="352">
        <v>4.3585815085191324E-3</v>
      </c>
      <c r="BJ79" s="352">
        <v>4.2581562713131897E-3</v>
      </c>
      <c r="BK79" s="352">
        <v>4.1600449126588251E-3</v>
      </c>
      <c r="BL79" s="352">
        <v>4.0641941189259153E-3</v>
      </c>
      <c r="BM79" s="352">
        <v>3.9705518048734241E-3</v>
      </c>
      <c r="BN79" s="352">
        <v>3.8790670853463189E-3</v>
      </c>
      <c r="BO79" s="352">
        <v>3.7896902476246296E-3</v>
      </c>
      <c r="BP79" s="352">
        <v>3.7023727244095924E-3</v>
      </c>
      <c r="BQ79" s="352">
        <v>3.6170670674322211E-3</v>
      </c>
      <c r="BR79" s="352">
        <v>3.5337269216699587E-3</v>
      </c>
      <c r="BS79" s="352">
        <v>3.4523070001573966E-3</v>
      </c>
      <c r="BT79" s="352">
        <v>3.372763059377375E-3</v>
      </c>
      <c r="BU79" s="352">
        <v>3.2950518752190923E-3</v>
      </c>
      <c r="BV79" s="352">
        <v>3.2191312194901618E-3</v>
      </c>
      <c r="BW79" s="352">
        <v>3.1449598369698438E-3</v>
      </c>
      <c r="BX79" s="352">
        <v>3.0724974229909973E-3</v>
      </c>
      <c r="BY79" s="352">
        <v>3.0017046015385529E-3</v>
      </c>
      <c r="BZ79" s="352">
        <v>2.932542903852624E-3</v>
      </c>
      <c r="CA79" s="352">
        <v>2.8649747475246114E-3</v>
      </c>
      <c r="CB79" s="352">
        <v>2.7989634160749564E-3</v>
      </c>
      <c r="CC79" s="352">
        <v>2.734473039001433E-3</v>
      </c>
      <c r="CD79" s="352">
        <v>2.6714685722871519E-3</v>
      </c>
      <c r="CE79" s="352">
        <v>2.6099157793576674E-3</v>
      </c>
      <c r="CF79" s="352">
        <v>2.5497812124768522E-3</v>
      </c>
      <c r="CG79" s="352">
        <v>2.4910321945714273E-3</v>
      </c>
      <c r="CH79" s="352">
        <v>2.4336368014742657E-3</v>
      </c>
      <c r="CI79" s="352">
        <v>2.3775638445768269E-3</v>
      </c>
      <c r="CJ79" s="352">
        <v>2.3227828538812962E-3</v>
      </c>
      <c r="CK79" s="352">
        <v>2.2692640614432073E-3</v>
      </c>
      <c r="CL79" s="352">
        <v>2.2169783851955734E-3</v>
      </c>
      <c r="CM79" s="352">
        <v>2.1658974131457103E-3</v>
      </c>
      <c r="CN79" s="352">
        <v>2.1159933879361884E-3</v>
      </c>
      <c r="CO79" s="352">
        <v>2.0672391917615027E-3</v>
      </c>
      <c r="CP79" s="352">
        <v>2.019608331632285E-3</v>
      </c>
      <c r="CQ79" s="352">
        <v>1.9730749249790313E-3</v>
      </c>
      <c r="CR79" s="352">
        <v>1.9276136855875398E-3</v>
      </c>
      <c r="CS79" s="352">
        <v>1.8831999098583986E-3</v>
      </c>
      <c r="CT79" s="352">
        <v>1.8398094633830739E-3</v>
      </c>
      <c r="CU79" s="352">
        <v>1.7974187678292904E-3</v>
      </c>
      <c r="CV79" s="352">
        <v>1.7560047881285876E-3</v>
      </c>
      <c r="CW79" s="352">
        <v>1.7155450199590804E-3</v>
      </c>
      <c r="CX79" s="352">
        <v>1.676017477516631E-3</v>
      </c>
      <c r="CY79" s="352">
        <v>1.6374006815677812E-3</v>
      </c>
      <c r="CZ79" s="352">
        <v>1.5996736477779541E-3</v>
      </c>
      <c r="DA79" s="352">
        <v>1.5628158753085849E-3</v>
      </c>
      <c r="DB79" s="352">
        <v>1.5268073356769832E-3</v>
      </c>
      <c r="DC79" s="352">
        <v>1.4916284618728703E-3</v>
      </c>
      <c r="DD79" s="352">
        <v>1.4572601377256837E-3</v>
      </c>
      <c r="DE79" s="352">
        <v>1.4236836875168659E-3</v>
      </c>
      <c r="DF79" s="352">
        <v>1.3908808658314939E-3</v>
      </c>
      <c r="DG79" s="352">
        <v>1.3588338476437365E-3</v>
      </c>
      <c r="DH79" s="352">
        <v>1.3275252186307508E-3</v>
      </c>
      <c r="DI79" s="352">
        <v>1.2969379657097513E-3</v>
      </c>
      <c r="DJ79" s="352">
        <v>1.2670554677931191E-3</v>
      </c>
      <c r="DK79" s="352">
        <v>1.2378614867565127E-3</v>
      </c>
      <c r="DL79" s="352">
        <v>1.2093401586150871E-3</v>
      </c>
      <c r="DM79" s="352">
        <v>1.1814759849030172E-3</v>
      </c>
      <c r="DN79" s="352">
        <v>1.1542538242516444E-3</v>
      </c>
      <c r="DO79" s="352">
        <v>1.1276588841616698E-3</v>
      </c>
      <c r="DP79" s="352">
        <v>1.1016767129649217E-3</v>
      </c>
      <c r="DQ79" s="352">
        <v>1.0762931919713324E-3</v>
      </c>
      <c r="DR79" s="352">
        <v>1.0514945277968525E-3</v>
      </c>
      <c r="DS79" s="352">
        <v>1.0272672448681395E-3</v>
      </c>
      <c r="DT79" s="352">
        <v>1.0035981780999403E-3</v>
      </c>
      <c r="DU79" s="352">
        <v>9.8047446574119567E-4</v>
      </c>
      <c r="DV79" s="352">
        <v>9.5788354238597693E-4</v>
      </c>
      <c r="DW79" s="352">
        <v>9.3581313214545264E-4</v>
      </c>
      <c r="DX79" s="352">
        <v>9.1425124197718225E-4</v>
      </c>
      <c r="DY79" s="352">
        <v>8.931861551681069E-4</v>
      </c>
      <c r="DZ79" s="352">
        <v>8.7260642496769661E-4</v>
      </c>
      <c r="EA79" s="352">
        <v>8.5250086836779603E-4</v>
      </c>
      <c r="EB79" s="352">
        <v>8.328585600257878E-4</v>
      </c>
      <c r="EC79" s="352">
        <v>8.1366882632776926E-4</v>
      </c>
      <c r="ED79" s="352">
        <v>7.9492123958852076E-4</v>
      </c>
      <c r="EE79" s="352">
        <v>7.7660561238510918E-4</v>
      </c>
      <c r="EF79" s="352">
        <v>7.5871199202105202E-4</v>
      </c>
      <c r="EG79" s="352">
        <v>7.4123065511802933E-4</v>
      </c>
      <c r="EH79" s="352">
        <v>7.2415210233220894E-4</v>
      </c>
      <c r="EI79" s="352">
        <v>7.074670531923104E-4</v>
      </c>
      <c r="EJ79" s="352">
        <v>6.911664410566053E-4</v>
      </c>
      <c r="EK79" s="352">
        <v>6.7524140818611071E-4</v>
      </c>
      <c r="EL79" s="352">
        <v>6.5968330093130233E-4</v>
      </c>
    </row>
    <row r="80" spans="1:142" x14ac:dyDescent="0.2">
      <c r="A80" s="351">
        <v>60</v>
      </c>
      <c r="B80" s="352">
        <v>1.8894413492377419E-2</v>
      </c>
      <c r="C80" s="352">
        <v>1.8457054772377416E-2</v>
      </c>
      <c r="D80" s="352">
        <v>1.8029819819915222E-2</v>
      </c>
      <c r="E80" s="352">
        <v>1.7612474294929625E-2</v>
      </c>
      <c r="F80" s="352">
        <v>1.7204789281749885E-2</v>
      </c>
      <c r="G80" s="352">
        <v>1.6806541163533802E-2</v>
      </c>
      <c r="H80" s="352">
        <v>1.6417511499613398E-2</v>
      </c>
      <c r="I80" s="352">
        <v>1.6037486905679695E-2</v>
      </c>
      <c r="J80" s="352">
        <v>1.5666258936739848E-2</v>
      </c>
      <c r="K80" s="352">
        <v>1.5303623972784744E-2</v>
      </c>
      <c r="L80" s="352">
        <v>1.494938310710237E-2</v>
      </c>
      <c r="M80" s="352">
        <v>1.4603342037177143E-2</v>
      </c>
      <c r="N80" s="352">
        <v>1.4265310958113552E-2</v>
      </c>
      <c r="O80" s="352">
        <v>1.3935104458527862E-2</v>
      </c>
      <c r="P80" s="352">
        <v>1.3612541418849034E-2</v>
      </c>
      <c r="Q80" s="352">
        <v>1.3297444911974307E-2</v>
      </c>
      <c r="R80" s="352">
        <v>1.2989642106223397E-2</v>
      </c>
      <c r="S80" s="352">
        <v>1.2688964170540031E-2</v>
      </c>
      <c r="T80" s="352">
        <v>1.2395246181887256E-2</v>
      </c>
      <c r="U80" s="352">
        <v>1.2108327034786859E-2</v>
      </c>
      <c r="V80" s="352">
        <v>1.1828049352951843E-2</v>
      </c>
      <c r="W80" s="352">
        <v>1.1554259402965257E-2</v>
      </c>
      <c r="X80" s="352">
        <v>1.1286807009956653E-2</v>
      </c>
      <c r="Y80" s="352">
        <v>1.1025545475230891E-2</v>
      </c>
      <c r="Z80" s="352">
        <v>1.0770331495802834E-2</v>
      </c>
      <c r="AA80" s="352">
        <v>1.0521025085795357E-2</v>
      </c>
      <c r="AB80" s="352">
        <v>1.0277489499656747E-2</v>
      </c>
      <c r="AC80" s="352">
        <v>1.0039591157154783E-2</v>
      </c>
      <c r="AD80" s="352">
        <v>9.8071995701077466E-3</v>
      </c>
      <c r="AE80" s="352">
        <v>9.5801872708109921E-3</v>
      </c>
      <c r="AF80" s="352">
        <v>9.3584297421206962E-3</v>
      </c>
      <c r="AG80" s="352">
        <v>9.141805349155277E-3</v>
      </c>
      <c r="AH80" s="352">
        <v>8.9301952725784773E-3</v>
      </c>
      <c r="AI80" s="352">
        <v>8.7234834434263397E-3</v>
      </c>
      <c r="AJ80" s="352">
        <v>8.5215564794431826E-3</v>
      </c>
      <c r="AK80" s="352">
        <v>8.3243036228906053E-3</v>
      </c>
      <c r="AL80" s="352">
        <v>8.1316166797966802E-3</v>
      </c>
      <c r="AM80" s="352">
        <v>7.943389960611013E-3</v>
      </c>
      <c r="AN80" s="352">
        <v>7.7595202222338327E-3</v>
      </c>
      <c r="AO80" s="352">
        <v>7.5799066113864015E-3</v>
      </c>
      <c r="AP80" s="352">
        <v>7.4044506092927698E-3</v>
      </c>
      <c r="AQ80" s="352">
        <v>7.2330559776419921E-3</v>
      </c>
      <c r="AR80" s="352">
        <v>7.0656287058007087E-3</v>
      </c>
      <c r="AS80" s="352">
        <v>6.9020769592481662E-3</v>
      </c>
      <c r="AT80" s="352">
        <v>6.7423110292045042E-3</v>
      </c>
      <c r="AU80" s="352">
        <v>6.5862432834253391E-3</v>
      </c>
      <c r="AV80" s="352">
        <v>6.4337881181348346E-3</v>
      </c>
      <c r="AW80" s="352">
        <v>6.2848619110718916E-3</v>
      </c>
      <c r="AX80" s="352">
        <v>6.1393829756229068E-3</v>
      </c>
      <c r="AY80" s="352">
        <v>5.9972715160165266E-3</v>
      </c>
      <c r="AZ80" s="352">
        <v>5.8584495835550809E-3</v>
      </c>
      <c r="BA80" s="352">
        <v>5.7228410338595707E-3</v>
      </c>
      <c r="BB80" s="352">
        <v>5.590371485104207E-3</v>
      </c>
      <c r="BC80" s="352">
        <v>5.4609682772175866E-3</v>
      </c>
      <c r="BD80" s="352">
        <v>5.3345604320284125E-3</v>
      </c>
      <c r="BE80" s="352">
        <v>5.2110786143336717E-3</v>
      </c>
      <c r="BF80" s="352">
        <v>5.0904550938680052E-3</v>
      </c>
      <c r="BG80" s="352">
        <v>4.9726237081533899E-3</v>
      </c>
      <c r="BH80" s="352">
        <v>4.8575198262087492E-3</v>
      </c>
      <c r="BI80" s="352">
        <v>4.7450803130996222E-3</v>
      </c>
      <c r="BJ80" s="352">
        <v>4.6352434953083801E-3</v>
      </c>
      <c r="BK80" s="352">
        <v>4.5279491269060793E-3</v>
      </c>
      <c r="BL80" s="352">
        <v>4.4231383565073107E-3</v>
      </c>
      <c r="BM80" s="352">
        <v>4.320753694990004E-3</v>
      </c>
      <c r="BN80" s="352">
        <v>4.2207389839623976E-3</v>
      </c>
      <c r="BO80" s="352">
        <v>4.1230393649599453E-3</v>
      </c>
      <c r="BP80" s="352">
        <v>4.0276012493552392E-3</v>
      </c>
      <c r="BQ80" s="352">
        <v>3.9343722889644221E-3</v>
      </c>
      <c r="BR80" s="352">
        <v>3.8433013473340139E-3</v>
      </c>
      <c r="BS80" s="352">
        <v>3.7543384716923569E-3</v>
      </c>
      <c r="BT80" s="352">
        <v>3.6674348655503252E-3</v>
      </c>
      <c r="BU80" s="352">
        <v>3.5825428619362565E-3</v>
      </c>
      <c r="BV80" s="352">
        <v>3.4996158972504343E-3</v>
      </c>
      <c r="BW80" s="352">
        <v>3.4186084857247626E-3</v>
      </c>
      <c r="BX80" s="352">
        <v>3.3394761944736447E-3</v>
      </c>
      <c r="BY80" s="352">
        <v>3.2621756191223749E-3</v>
      </c>
      <c r="BZ80" s="352">
        <v>3.186664359999656E-3</v>
      </c>
      <c r="CA80" s="352">
        <v>3.1129009988812252E-3</v>
      </c>
      <c r="CB80" s="352">
        <v>3.0408450762717839E-3</v>
      </c>
      <c r="CC80" s="352">
        <v>2.9704570692128101E-3</v>
      </c>
      <c r="CD80" s="352">
        <v>2.9016983696040556E-3</v>
      </c>
      <c r="CE80" s="352">
        <v>2.8345312630268541E-3</v>
      </c>
      <c r="CF80" s="352">
        <v>2.7689189080576117E-3</v>
      </c>
      <c r="CG80" s="352">
        <v>2.7048253160601387E-3</v>
      </c>
      <c r="CH80" s="352">
        <v>2.6422153314457448E-3</v>
      </c>
      <c r="CI80" s="352">
        <v>2.5810546123902528E-3</v>
      </c>
      <c r="CJ80" s="352">
        <v>2.5213096119973805E-3</v>
      </c>
      <c r="CK80" s="352">
        <v>2.462947559898127E-3</v>
      </c>
      <c r="CL80" s="352">
        <v>2.4059364442761033E-3</v>
      </c>
      <c r="CM80" s="352">
        <v>2.3502449943089178E-3</v>
      </c>
      <c r="CN80" s="352">
        <v>2.2958426630160129E-3</v>
      </c>
      <c r="CO80" s="352">
        <v>2.2426996105035209E-3</v>
      </c>
      <c r="CP80" s="352">
        <v>2.1907866875969639E-3</v>
      </c>
      <c r="CQ80" s="352">
        <v>2.1400754198528187E-3</v>
      </c>
      <c r="CR80" s="352">
        <v>2.0905379919401727E-3</v>
      </c>
      <c r="CS80" s="352">
        <v>2.0421472323839019E-3</v>
      </c>
      <c r="CT80" s="352">
        <v>1.9948765986610105E-3</v>
      </c>
      <c r="CU80" s="352">
        <v>1.9487001626419516E-3</v>
      </c>
      <c r="CV80" s="352">
        <v>1.9035925963689472E-3</v>
      </c>
      <c r="CW80" s="352">
        <v>1.8595291581635037E-3</v>
      </c>
      <c r="CX80" s="352">
        <v>1.8164856790555E-3</v>
      </c>
      <c r="CY80" s="352">
        <v>1.7744385495264139E-3</v>
      </c>
      <c r="CZ80" s="352">
        <v>1.7333647065594069E-3</v>
      </c>
      <c r="DA80" s="352">
        <v>1.6932416209891723E-3</v>
      </c>
      <c r="DB80" s="352">
        <v>1.6540472851445918E-3</v>
      </c>
      <c r="DC80" s="352">
        <v>1.6157602007774471E-3</v>
      </c>
      <c r="DD80" s="352">
        <v>1.5783593672705422E-3</v>
      </c>
      <c r="DE80" s="352">
        <v>1.541824270118783E-3</v>
      </c>
      <c r="DF80" s="352">
        <v>1.5061348696768914E-3</v>
      </c>
      <c r="DG80" s="352">
        <v>1.4712715901675773E-3</v>
      </c>
      <c r="DH80" s="352">
        <v>1.4372153089441508E-3</v>
      </c>
      <c r="DI80" s="352">
        <v>1.4039473460016726E-3</v>
      </c>
      <c r="DJ80" s="352">
        <v>1.3714494537308984E-3</v>
      </c>
      <c r="DK80" s="352">
        <v>1.3397038069093931E-3</v>
      </c>
      <c r="DL80" s="352">
        <v>1.3086929929243258E-3</v>
      </c>
      <c r="DM80" s="352">
        <v>1.2784000022215811E-3</v>
      </c>
      <c r="DN80" s="352">
        <v>1.2488082189759542E-3</v>
      </c>
      <c r="DO80" s="352">
        <v>1.2199014119773038E-3</v>
      </c>
      <c r="DP80" s="352">
        <v>1.1916637257276686E-3</v>
      </c>
      <c r="DQ80" s="352">
        <v>1.164079671744464E-3</v>
      </c>
      <c r="DR80" s="352">
        <v>1.1371341200649893E-3</v>
      </c>
      <c r="DS80" s="352">
        <v>1.1108122909475816E-3</v>
      </c>
      <c r="DT80" s="352">
        <v>1.0850997467648721E-3</v>
      </c>
      <c r="DU80" s="352">
        <v>1.0599823840846858E-3</v>
      </c>
      <c r="DV80" s="352">
        <v>1.0354464259342572E-3</v>
      </c>
      <c r="DW80" s="352">
        <v>1.0114784142435042E-3</v>
      </c>
      <c r="DX80" s="352">
        <v>9.8806520246322456E-4</v>
      </c>
      <c r="DY80" s="352">
        <v>9.6519394835416054E-4</v>
      </c>
      <c r="DZ80" s="352">
        <v>9.428521069429804E-4</v>
      </c>
      <c r="EA80" s="352">
        <v>9.2102742364131153E-4</v>
      </c>
      <c r="EB80" s="352">
        <v>8.9970792752404848E-4</v>
      </c>
      <c r="EC80" s="352">
        <v>8.7888192476325629E-4</v>
      </c>
      <c r="ED80" s="352">
        <v>8.5853799221405618E-4</v>
      </c>
      <c r="EE80" s="352">
        <v>8.3866497114898711E-4</v>
      </c>
      <c r="EF80" s="352">
        <v>8.1925196113739971E-4</v>
      </c>
      <c r="EG80" s="352">
        <v>8.0028831406652736E-4</v>
      </c>
      <c r="EH80" s="352">
        <v>7.8176362830095303E-4</v>
      </c>
      <c r="EI80" s="352">
        <v>7.6366774297727117E-4</v>
      </c>
      <c r="EJ80" s="352">
        <v>7.4599073243081519E-4</v>
      </c>
      <c r="EK80" s="352">
        <v>7.2872290075138982E-4</v>
      </c>
      <c r="EL80" s="352">
        <v>7.1185477646502763E-4</v>
      </c>
    </row>
    <row r="81" spans="1:142" x14ac:dyDescent="0.2">
      <c r="A81" s="351">
        <v>61</v>
      </c>
      <c r="B81" s="352">
        <v>2.0638500249396105E-2</v>
      </c>
      <c r="C81" s="352">
        <v>2.0160304314167172E-2</v>
      </c>
      <c r="D81" s="352">
        <v>1.9693188222420523E-2</v>
      </c>
      <c r="E81" s="352">
        <v>1.9236895253170856E-2</v>
      </c>
      <c r="F81" s="352">
        <v>1.8791174633681681E-2</v>
      </c>
      <c r="G81" s="352">
        <v>1.8355781401643716E-2</v>
      </c>
      <c r="H81" s="352">
        <v>1.7930476270546621E-2</v>
      </c>
      <c r="I81" s="352">
        <v>1.7515025498170727E-2</v>
      </c>
      <c r="J81" s="352">
        <v>1.7109200758124565E-2</v>
      </c>
      <c r="K81" s="352">
        <v>1.6712779014360121E-2</v>
      </c>
      <c r="L81" s="352">
        <v>1.6325542398594985E-2</v>
      </c>
      <c r="M81" s="352">
        <v>1.5947278090574748E-2</v>
      </c>
      <c r="N81" s="352">
        <v>1.5577778201109602E-2</v>
      </c>
      <c r="O81" s="352">
        <v>1.521683965782159E-2</v>
      </c>
      <c r="P81" s="352">
        <v>1.4864264093537968E-2</v>
      </c>
      <c r="Q81" s="352">
        <v>1.4519857737271597E-2</v>
      </c>
      <c r="R81" s="352">
        <v>1.4183431307726809E-2</v>
      </c>
      <c r="S81" s="352">
        <v>1.3854799909272835E-2</v>
      </c>
      <c r="T81" s="352">
        <v>1.3533782930327464E-2</v>
      </c>
      <c r="U81" s="352">
        <v>1.3220203944095616E-2</v>
      </c>
      <c r="V81" s="352">
        <v>1.2913890611606879E-2</v>
      </c>
      <c r="W81" s="352">
        <v>1.2614674587000618E-2</v>
      </c>
      <c r="X81" s="352">
        <v>1.2322391425005156E-2</v>
      </c>
      <c r="Y81" s="352">
        <v>1.2036880490560783E-2</v>
      </c>
      <c r="Z81" s="352">
        <v>1.1757984870536694E-2</v>
      </c>
      <c r="AA81" s="352">
        <v>1.1485551287493916E-2</v>
      </c>
      <c r="AB81" s="352">
        <v>1.1219430015445474E-2</v>
      </c>
      <c r="AC81" s="352">
        <v>1.0959474797569268E-2</v>
      </c>
      <c r="AD81" s="352">
        <v>1.0705542765827121E-2</v>
      </c>
      <c r="AE81" s="352">
        <v>1.0457494362446342E-2</v>
      </c>
      <c r="AF81" s="352">
        <v>1.0215193263220509E-2</v>
      </c>
      <c r="AG81" s="352">
        <v>9.9785063025877221E-3</v>
      </c>
      <c r="AH81" s="352">
        <v>9.7473034004440968E-3</v>
      </c>
      <c r="AI81" s="352">
        <v>9.521457490653704E-3</v>
      </c>
      <c r="AJ81" s="352">
        <v>9.3008444512145839E-3</v>
      </c>
      <c r="AK81" s="352">
        <v>9.0853430360428988E-3</v>
      </c>
      <c r="AL81" s="352">
        <v>8.8748348083375773E-3</v>
      </c>
      <c r="AM81" s="352">
        <v>8.6692040754892362E-3</v>
      </c>
      <c r="AN81" s="352">
        <v>8.4683378254966218E-3</v>
      </c>
      <c r="AO81" s="352">
        <v>8.2721256648569368E-3</v>
      </c>
      <c r="AP81" s="352">
        <v>8.0804597578949203E-3</v>
      </c>
      <c r="AQ81" s="352">
        <v>7.8932347674976946E-3</v>
      </c>
      <c r="AR81" s="352">
        <v>7.7103477972230794E-3</v>
      </c>
      <c r="AS81" s="352">
        <v>7.5316983347486818E-3</v>
      </c>
      <c r="AT81" s="352">
        <v>7.3571881966318555E-3</v>
      </c>
      <c r="AU81" s="352">
        <v>7.1867214743492839E-3</v>
      </c>
      <c r="AV81" s="352">
        <v>7.020204481586894E-3</v>
      </c>
      <c r="AW81" s="352">
        <v>6.8575457027510141E-3</v>
      </c>
      <c r="AX81" s="352">
        <v>6.6986557426727787E-3</v>
      </c>
      <c r="AY81" s="352">
        <v>6.5434472774774056E-3</v>
      </c>
      <c r="AZ81" s="352">
        <v>6.3918350065923077E-3</v>
      </c>
      <c r="BA81" s="352">
        <v>6.2437356058669515E-3</v>
      </c>
      <c r="BB81" s="352">
        <v>6.0990676817789915E-3</v>
      </c>
      <c r="BC81" s="352">
        <v>5.9577517267014185E-3</v>
      </c>
      <c r="BD81" s="352">
        <v>5.8197100752062029E-3</v>
      </c>
      <c r="BE81" s="352">
        <v>5.6848668613803718E-3</v>
      </c>
      <c r="BF81" s="352">
        <v>5.5531479771310848E-3</v>
      </c>
      <c r="BG81" s="352">
        <v>5.42448103145678E-3</v>
      </c>
      <c r="BH81" s="352">
        <v>5.2987953106620068E-3</v>
      </c>
      <c r="BI81" s="352">
        <v>5.1760217394941025E-3</v>
      </c>
      <c r="BJ81" s="352">
        <v>5.0560928431803058E-3</v>
      </c>
      <c r="BK81" s="352">
        <v>4.9389427103445132E-3</v>
      </c>
      <c r="BL81" s="352">
        <v>4.8245069567832127E-3</v>
      </c>
      <c r="BM81" s="352">
        <v>4.7127226900807728E-3</v>
      </c>
      <c r="BN81" s="352">
        <v>4.603528475044574E-3</v>
      </c>
      <c r="BO81" s="352">
        <v>4.4968642999410145E-3</v>
      </c>
      <c r="BP81" s="352">
        <v>4.3926715435138475E-3</v>
      </c>
      <c r="BQ81" s="352">
        <v>4.29089294276668E-3</v>
      </c>
      <c r="BR81" s="352">
        <v>4.1914725614919761E-3</v>
      </c>
      <c r="BS81" s="352">
        <v>4.0943557595292356E-3</v>
      </c>
      <c r="BT81" s="352">
        <v>3.9994891627354676E-3</v>
      </c>
      <c r="BU81" s="352">
        <v>3.906820633651443E-3</v>
      </c>
      <c r="BV81" s="352">
        <v>3.8162992428476305E-3</v>
      </c>
      <c r="BW81" s="352">
        <v>3.7278752409340248E-3</v>
      </c>
      <c r="BX81" s="352">
        <v>3.6415000312185353E-3</v>
      </c>
      <c r="BY81" s="352">
        <v>3.5571261429988596E-3</v>
      </c>
      <c r="BZ81" s="352">
        <v>3.4747072054732036E-3</v>
      </c>
      <c r="CA81" s="352">
        <v>3.3941979222554867E-3</v>
      </c>
      <c r="CB81" s="352">
        <v>3.315554046481027E-3</v>
      </c>
      <c r="CC81" s="352">
        <v>3.2387323564890395E-3</v>
      </c>
      <c r="CD81" s="352">
        <v>3.1636906320685635E-3</v>
      </c>
      <c r="CE81" s="352">
        <v>3.090387631254785E-3</v>
      </c>
      <c r="CF81" s="352">
        <v>3.0187830676629761E-3</v>
      </c>
      <c r="CG81" s="352">
        <v>2.9488375883476251E-3</v>
      </c>
      <c r="CH81" s="352">
        <v>2.8805127521745583E-3</v>
      </c>
      <c r="CI81" s="352">
        <v>2.8137710086941952E-3</v>
      </c>
      <c r="CJ81" s="352">
        <v>2.7485756775042932E-3</v>
      </c>
      <c r="CK81" s="352">
        <v>2.6848909280908855E-3</v>
      </c>
      <c r="CL81" s="352">
        <v>2.6226817601362833E-3</v>
      </c>
      <c r="CM81" s="352">
        <v>2.5619139842833552E-3</v>
      </c>
      <c r="CN81" s="352">
        <v>2.5025542033454929E-3</v>
      </c>
      <c r="CO81" s="352">
        <v>2.4445697939519556E-3</v>
      </c>
      <c r="CP81" s="352">
        <v>2.3879288886184797E-3</v>
      </c>
      <c r="CQ81" s="352">
        <v>2.3326003582333217E-3</v>
      </c>
      <c r="CR81" s="352">
        <v>2.2785537949490979E-3</v>
      </c>
      <c r="CS81" s="352">
        <v>2.2257594954710274E-3</v>
      </c>
      <c r="CT81" s="352">
        <v>2.1741884447323812E-3</v>
      </c>
      <c r="CU81" s="352">
        <v>2.1238122999481736E-3</v>
      </c>
      <c r="CV81" s="352">
        <v>2.0746033750383371E-3</v>
      </c>
      <c r="CW81" s="352">
        <v>2.0265346254118061E-3</v>
      </c>
      <c r="CX81" s="352">
        <v>1.979579633103161E-3</v>
      </c>
      <c r="CY81" s="352">
        <v>1.9337125922536504E-3</v>
      </c>
      <c r="CZ81" s="352">
        <v>1.8889082949286292E-3</v>
      </c>
      <c r="DA81" s="352">
        <v>1.8451421172635978E-3</v>
      </c>
      <c r="DB81" s="352">
        <v>1.8023900059312471E-3</v>
      </c>
      <c r="DC81" s="352">
        <v>1.7606284649220555E-3</v>
      </c>
      <c r="DD81" s="352">
        <v>1.7198345426311901E-3</v>
      </c>
      <c r="DE81" s="352">
        <v>1.6799858192445961E-3</v>
      </c>
      <c r="DF81" s="352">
        <v>1.6410603944173572E-3</v>
      </c>
      <c r="DG81" s="352">
        <v>1.6030368752375497E-3</v>
      </c>
      <c r="DH81" s="352">
        <v>1.5658943644689717E-3</v>
      </c>
      <c r="DI81" s="352">
        <v>1.5296124490662927E-3</v>
      </c>
      <c r="DJ81" s="352">
        <v>1.4941711889563049E-3</v>
      </c>
      <c r="DK81" s="352">
        <v>1.4595511060791189E-3</v>
      </c>
      <c r="DL81" s="352">
        <v>1.4257331736832715E-3</v>
      </c>
      <c r="DM81" s="352">
        <v>1.3926988058688681E-3</v>
      </c>
      <c r="DN81" s="352">
        <v>1.3604298473730101E-3</v>
      </c>
      <c r="DO81" s="352">
        <v>1.3289085635918997E-3</v>
      </c>
      <c r="DP81" s="352">
        <v>1.2981176308341287E-3</v>
      </c>
      <c r="DQ81" s="352">
        <v>1.2680401267997981E-3</v>
      </c>
      <c r="DR81" s="352">
        <v>1.2386595212802456E-3</v>
      </c>
      <c r="DS81" s="352">
        <v>1.2099596670732513E-3</v>
      </c>
      <c r="DT81" s="352">
        <v>1.181924791108746E-3</v>
      </c>
      <c r="DU81" s="352">
        <v>1.1545394857801327E-3</v>
      </c>
      <c r="DV81" s="352">
        <v>1.1277887004764681E-3</v>
      </c>
      <c r="DW81" s="352">
        <v>1.101657733310837E-3</v>
      </c>
      <c r="DX81" s="352">
        <v>1.0761322230403881E-3</v>
      </c>
      <c r="DY81" s="352">
        <v>1.051198141173576E-3</v>
      </c>
      <c r="DZ81" s="352">
        <v>1.0268417842602873E-3</v>
      </c>
      <c r="EA81" s="352">
        <v>1.0030497663605985E-3</v>
      </c>
      <c r="EB81" s="352">
        <v>9.7980901168803519E-4</v>
      </c>
      <c r="EC81" s="352">
        <v>9.5710674742329079E-4</v>
      </c>
      <c r="ED81" s="352">
        <v>9.3493049669444821E-4</v>
      </c>
      <c r="EE81" s="352">
        <v>9.1326807171985159E-4</v>
      </c>
      <c r="EF81" s="352">
        <v>8.9210756710985826E-4</v>
      </c>
      <c r="EG81" s="352">
        <v>8.7143735332379185E-4</v>
      </c>
      <c r="EH81" s="352">
        <v>8.5124607027849467E-4</v>
      </c>
      <c r="EI81" s="352">
        <v>8.3152262110497324E-4</v>
      </c>
      <c r="EJ81" s="352">
        <v>8.1225616604970125E-4</v>
      </c>
      <c r="EK81" s="352">
        <v>7.9343611651723229E-4</v>
      </c>
      <c r="EL81" s="352">
        <v>7.7505212925084303E-4</v>
      </c>
    </row>
    <row r="82" spans="1:142" x14ac:dyDescent="0.2">
      <c r="A82" s="351">
        <v>62</v>
      </c>
      <c r="B82" s="352">
        <v>2.2410649033227235E-2</v>
      </c>
      <c r="C82" s="352">
        <v>2.1893284513614344E-2</v>
      </c>
      <c r="D82" s="352">
        <v>2.1387863692988528E-2</v>
      </c>
      <c r="E82" s="352">
        <v>2.0894110843231124E-2</v>
      </c>
      <c r="F82" s="352">
        <v>2.0411756601588261E-2</v>
      </c>
      <c r="G82" s="352">
        <v>1.9940537823721741E-2</v>
      </c>
      <c r="H82" s="352">
        <v>1.9480197440152461E-2</v>
      </c>
      <c r="I82" s="352">
        <v>1.9030484316019242E-2</v>
      </c>
      <c r="J82" s="352">
        <v>1.8591153114073236E-2</v>
      </c>
      <c r="K82" s="352">
        <v>1.8161964160837277E-2</v>
      </c>
      <c r="L82" s="352">
        <v>1.7742683315852978E-2</v>
      </c>
      <c r="M82" s="352">
        <v>1.7333081843948262E-2</v>
      </c>
      <c r="N82" s="352">
        <v>1.693293629045239E-2</v>
      </c>
      <c r="O82" s="352">
        <v>1.6542028359291774E-2</v>
      </c>
      <c r="P82" s="352">
        <v>1.6160144793901217E-2</v>
      </c>
      <c r="Q82" s="352">
        <v>1.5787077260882632E-2</v>
      </c>
      <c r="R82" s="352">
        <v>1.5422622236351402E-2</v>
      </c>
      <c r="S82" s="352">
        <v>1.5066580894904723E-2</v>
      </c>
      <c r="T82" s="352">
        <v>1.4718759001154838E-2</v>
      </c>
      <c r="U82" s="352">
        <v>1.4378966803765209E-2</v>
      </c>
      <c r="V82" s="352">
        <v>1.4047018931932942E-2</v>
      </c>
      <c r="W82" s="352">
        <v>1.3722734294262013E-2</v>
      </c>
      <c r="X82" s="352">
        <v>1.3405935979969559E-2</v>
      </c>
      <c r="Y82" s="352">
        <v>1.3096451162374467E-2</v>
      </c>
      <c r="Z82" s="352">
        <v>1.2794111004612431E-2</v>
      </c>
      <c r="AA82" s="352">
        <v>1.2498750567529093E-2</v>
      </c>
      <c r="AB82" s="352">
        <v>1.2210208719698554E-2</v>
      </c>
      <c r="AC82" s="352">
        <v>1.1928328049519221E-2</v>
      </c>
      <c r="AD82" s="352">
        <v>1.1652954779339822E-2</v>
      </c>
      <c r="AE82" s="352">
        <v>1.1383938681566608E-2</v>
      </c>
      <c r="AF82" s="352">
        <v>1.1121132996708609E-2</v>
      </c>
      <c r="AG82" s="352">
        <v>1.0864394353313565E-2</v>
      </c>
      <c r="AH82" s="352">
        <v>1.0613582689753388E-2</v>
      </c>
      <c r="AI82" s="352">
        <v>1.0368561177814447E-2</v>
      </c>
      <c r="AJ82" s="352">
        <v>1.0129196148051883E-2</v>
      </c>
      <c r="AK82" s="352">
        <v>9.8953570168678565E-3</v>
      </c>
      <c r="AL82" s="352">
        <v>9.6669162152721779E-3</v>
      </c>
      <c r="AM82" s="352">
        <v>9.4437491192886757E-3</v>
      </c>
      <c r="AN82" s="352">
        <v>9.2257339819670665E-3</v>
      </c>
      <c r="AO82" s="352">
        <v>9.0127518669654034E-3</v>
      </c>
      <c r="AP82" s="352">
        <v>8.8046865836651361E-3</v>
      </c>
      <c r="AQ82" s="352">
        <v>8.6014246237840937E-3</v>
      </c>
      <c r="AR82" s="352">
        <v>8.4028550994534375E-3</v>
      </c>
      <c r="AS82" s="352">
        <v>8.2088696827232119E-3</v>
      </c>
      <c r="AT82" s="352">
        <v>8.019362546465408E-3</v>
      </c>
      <c r="AU82" s="352">
        <v>7.834230306640393E-3</v>
      </c>
      <c r="AV82" s="352">
        <v>7.6533719658970125E-3</v>
      </c>
      <c r="AW82" s="352">
        <v>7.4766888584741446E-3</v>
      </c>
      <c r="AX82" s="352">
        <v>7.3040845963742683E-3</v>
      </c>
      <c r="AY82" s="352">
        <v>7.1354650167801577E-3</v>
      </c>
      <c r="AZ82" s="352">
        <v>6.9707381306847302E-3</v>
      </c>
      <c r="BA82" s="352">
        <v>6.8098140727075977E-3</v>
      </c>
      <c r="BB82" s="352">
        <v>6.6526050520694458E-3</v>
      </c>
      <c r="BC82" s="352">
        <v>6.4990253046986893E-3</v>
      </c>
      <c r="BD82" s="352">
        <v>6.3489910464435279E-3</v>
      </c>
      <c r="BE82" s="352">
        <v>6.2024204273642119E-3</v>
      </c>
      <c r="BF82" s="352">
        <v>6.0592334870804955E-3</v>
      </c>
      <c r="BG82" s="352">
        <v>5.9193521111499088E-3</v>
      </c>
      <c r="BH82" s="352">
        <v>5.7826999884530769E-3</v>
      </c>
      <c r="BI82" s="352">
        <v>5.6492025695628265E-3</v>
      </c>
      <c r="BJ82" s="352">
        <v>5.5187870260743708E-3</v>
      </c>
      <c r="BK82" s="352">
        <v>5.3913822108743693E-3</v>
      </c>
      <c r="BL82" s="352">
        <v>5.2669186193272178E-3</v>
      </c>
      <c r="BM82" s="352">
        <v>5.1453283513573818E-3</v>
      </c>
      <c r="BN82" s="352">
        <v>5.0265450744070616E-3</v>
      </c>
      <c r="BO82" s="352">
        <v>4.9105039872490283E-3</v>
      </c>
      <c r="BP82" s="352">
        <v>4.7971417846348506E-3</v>
      </c>
      <c r="BQ82" s="352">
        <v>4.6863966227592424E-3</v>
      </c>
      <c r="BR82" s="352">
        <v>4.5782080855216924E-3</v>
      </c>
      <c r="BS82" s="352">
        <v>4.4725171515669617E-3</v>
      </c>
      <c r="BT82" s="352">
        <v>4.3692661620864789E-3</v>
      </c>
      <c r="BU82" s="352">
        <v>4.2683987893630529E-3</v>
      </c>
      <c r="BV82" s="352">
        <v>4.1698600060417566E-3</v>
      </c>
      <c r="BW82" s="352">
        <v>4.073596055110219E-3</v>
      </c>
      <c r="BX82" s="352">
        <v>3.9795544205719225E-3</v>
      </c>
      <c r="BY82" s="352">
        <v>3.8876837987965492E-3</v>
      </c>
      <c r="BZ82" s="352">
        <v>3.7979340705317052E-3</v>
      </c>
      <c r="CA82" s="352">
        <v>3.7102562735607868E-3</v>
      </c>
      <c r="CB82" s="352">
        <v>3.6246025759920464E-3</v>
      </c>
      <c r="CC82" s="352">
        <v>3.540926250164304E-3</v>
      </c>
      <c r="CD82" s="352">
        <v>3.4591816471550582E-3</v>
      </c>
      <c r="CE82" s="352">
        <v>3.3793241718771032E-3</v>
      </c>
      <c r="CF82" s="352">
        <v>3.3013102587500444E-3</v>
      </c>
      <c r="CG82" s="352">
        <v>3.2250973479334612E-3</v>
      </c>
      <c r="CH82" s="352">
        <v>3.1506438621087401E-3</v>
      </c>
      <c r="CI82" s="352">
        <v>3.0779091837969171E-3</v>
      </c>
      <c r="CJ82" s="352">
        <v>3.0068536332001445E-3</v>
      </c>
      <c r="CK82" s="352">
        <v>2.9374384465547165E-3</v>
      </c>
      <c r="CL82" s="352">
        <v>2.8696257549838109E-3</v>
      </c>
      <c r="CM82" s="352">
        <v>2.8033785638384517E-3</v>
      </c>
      <c r="CN82" s="352">
        <v>2.7386607325153708E-3</v>
      </c>
      <c r="CO82" s="352">
        <v>2.6754369547408161E-3</v>
      </c>
      <c r="CP82" s="352">
        <v>2.6136727393094995E-3</v>
      </c>
      <c r="CQ82" s="352">
        <v>2.5533343912682131E-3</v>
      </c>
      <c r="CR82" s="352">
        <v>2.4943889935338248E-3</v>
      </c>
      <c r="CS82" s="352">
        <v>2.4368043889356366E-3</v>
      </c>
      <c r="CT82" s="352">
        <v>2.3805491626723145E-3</v>
      </c>
      <c r="CU82" s="352">
        <v>2.3255926251737973E-3</v>
      </c>
      <c r="CV82" s="352">
        <v>2.2719047953588616E-3</v>
      </c>
      <c r="CW82" s="352">
        <v>2.2194563842791921E-3</v>
      </c>
      <c r="CX82" s="352">
        <v>2.1682187791410398E-3</v>
      </c>
      <c r="CY82" s="352">
        <v>2.1181640276957507E-3</v>
      </c>
      <c r="CZ82" s="352">
        <v>2.0692648229906491E-3</v>
      </c>
      <c r="DA82" s="352">
        <v>2.0214944884719564E-3</v>
      </c>
      <c r="DB82" s="352">
        <v>1.9748269634316225E-3</v>
      </c>
      <c r="DC82" s="352">
        <v>1.9292367887901206E-3</v>
      </c>
      <c r="DD82" s="352">
        <v>1.8846990932074573E-3</v>
      </c>
      <c r="DE82" s="352">
        <v>1.8411895795148242E-3</v>
      </c>
      <c r="DF82" s="352">
        <v>1.7986845114594772E-3</v>
      </c>
      <c r="DG82" s="352">
        <v>1.7571607007556228E-3</v>
      </c>
      <c r="DH82" s="352">
        <v>1.7165954944342392E-3</v>
      </c>
      <c r="DI82" s="352">
        <v>1.6769667624849437E-3</v>
      </c>
      <c r="DJ82" s="352">
        <v>1.638252885783143E-3</v>
      </c>
      <c r="DK82" s="352">
        <v>1.6004327442959037E-3</v>
      </c>
      <c r="DL82" s="352">
        <v>1.5634857055600946E-3</v>
      </c>
      <c r="DM82" s="352">
        <v>1.5273916134265154E-3</v>
      </c>
      <c r="DN82" s="352">
        <v>1.4921307770638806E-3</v>
      </c>
      <c r="DO82" s="352">
        <v>1.4576839602166488E-3</v>
      </c>
      <c r="DP82" s="352">
        <v>1.4240323707108453E-3</v>
      </c>
      <c r="DQ82" s="352">
        <v>1.391157650202145E-3</v>
      </c>
      <c r="DR82" s="352">
        <v>1.3590418641606333E-3</v>
      </c>
      <c r="DS82" s="352">
        <v>1.3276674920867726E-3</v>
      </c>
      <c r="DT82" s="352">
        <v>1.2970174179532386E-3</v>
      </c>
      <c r="DU82" s="352">
        <v>1.2670749208674144E-3</v>
      </c>
      <c r="DV82" s="352">
        <v>1.2378236659494467E-3</v>
      </c>
      <c r="DW82" s="352">
        <v>1.2092476954208907E-3</v>
      </c>
      <c r="DX82" s="352">
        <v>1.1813314198990724E-3</v>
      </c>
      <c r="DY82" s="352">
        <v>1.1540596098924348E-3</v>
      </c>
      <c r="DZ82" s="352">
        <v>1.1274173874922129E-3</v>
      </c>
      <c r="EA82" s="352">
        <v>1.1013902182559164E-3</v>
      </c>
      <c r="EB82" s="352">
        <v>1.0759639032781848E-3</v>
      </c>
      <c r="EC82" s="352">
        <v>1.0511245714446924E-3</v>
      </c>
      <c r="ED82" s="352">
        <v>1.02685867186488E-3</v>
      </c>
      <c r="EE82" s="352">
        <v>1.0031529664793753E-3</v>
      </c>
      <c r="EF82" s="352">
        <v>9.7999452283808281E-4</v>
      </c>
      <c r="EG82" s="352">
        <v>9.5737070704499301E-4</v>
      </c>
      <c r="EH82" s="352">
        <v>9.3526917686586491E-4</v>
      </c>
      <c r="EI82" s="352">
        <v>9.1367787499502381E-4</v>
      </c>
      <c r="EJ82" s="352">
        <v>8.9258502247759714E-4</v>
      </c>
      <c r="EK82" s="352">
        <v>8.7197911228360661E-4</v>
      </c>
      <c r="EL82" s="352">
        <v>8.5184890303040077E-4</v>
      </c>
    </row>
    <row r="83" spans="1:142" x14ac:dyDescent="0.2">
      <c r="A83" s="351">
        <v>63</v>
      </c>
      <c r="B83" s="352">
        <v>2.4168967105252352E-2</v>
      </c>
      <c r="C83" s="352">
        <v>2.3615654686521301E-2</v>
      </c>
      <c r="D83" s="352">
        <v>2.3075009529547559E-2</v>
      </c>
      <c r="E83" s="352">
        <v>2.2546741636284492E-2</v>
      </c>
      <c r="F83" s="352">
        <v>2.2030567647758292E-2</v>
      </c>
      <c r="G83" s="352">
        <v>2.15262106920758E-2</v>
      </c>
      <c r="H83" s="352">
        <v>2.1033400235912023E-2</v>
      </c>
      <c r="I83" s="352">
        <v>2.0551871939399179E-2</v>
      </c>
      <c r="J83" s="352">
        <v>2.0081367514335497E-2</v>
      </c>
      <c r="K83" s="352">
        <v>1.9621634585642429E-2</v>
      </c>
      <c r="L83" s="352">
        <v>1.9172426555992047E-2</v>
      </c>
      <c r="M83" s="352">
        <v>1.873350247353368E-2</v>
      </c>
      <c r="N83" s="352">
        <v>1.8304626902650088E-2</v>
      </c>
      <c r="O83" s="352">
        <v>1.7885569797670465E-2</v>
      </c>
      <c r="P83" s="352">
        <v>1.7476106379476587E-2</v>
      </c>
      <c r="Q83" s="352">
        <v>1.7076017014932537E-2</v>
      </c>
      <c r="R83" s="352">
        <v>1.6685087099074795E-2</v>
      </c>
      <c r="S83" s="352">
        <v>1.6303106940000547E-2</v>
      </c>
      <c r="T83" s="352">
        <v>1.5929871646389582E-2</v>
      </c>
      <c r="U83" s="352">
        <v>1.5565181017602904E-2</v>
      </c>
      <c r="V83" s="352">
        <v>1.5208839436296261E-2</v>
      </c>
      <c r="W83" s="352">
        <v>1.4860655763492121E-2</v>
      </c>
      <c r="X83" s="352">
        <v>1.4520443236054904E-2</v>
      </c>
      <c r="Y83" s="352">
        <v>1.4188019366511781E-2</v>
      </c>
      <c r="Z83" s="352">
        <v>1.3863205845168472E-2</v>
      </c>
      <c r="AA83" s="352">
        <v>1.3545828444464935E-2</v>
      </c>
      <c r="AB83" s="352">
        <v>1.3235716925520714E-2</v>
      </c>
      <c r="AC83" s="352">
        <v>1.2932704946820738E-2</v>
      </c>
      <c r="AD83" s="352">
        <v>1.2636629974990217E-2</v>
      </c>
      <c r="AE83" s="352">
        <v>1.2347333197613594E-2</v>
      </c>
      <c r="AF83" s="352">
        <v>1.2064659438048462E-2</v>
      </c>
      <c r="AG83" s="352">
        <v>1.1788457072189713E-2</v>
      </c>
      <c r="AH83" s="352">
        <v>1.1518577947140098E-2</v>
      </c>
      <c r="AI83" s="352">
        <v>1.1254877301741429E-2</v>
      </c>
      <c r="AJ83" s="352">
        <v>1.0997213688926366E-2</v>
      </c>
      <c r="AK83" s="352">
        <v>1.0745448899846992E-2</v>
      </c>
      <c r="AL83" s="352">
        <v>1.0499447889740393E-2</v>
      </c>
      <c r="AM83" s="352">
        <v>1.0259078705492192E-2</v>
      </c>
      <c r="AN83" s="352">
        <v>1.0024212414857268E-2</v>
      </c>
      <c r="AO83" s="352">
        <v>9.7947230373019861E-3</v>
      </c>
      <c r="AP83" s="352">
        <v>9.5704874764289318E-3</v>
      </c>
      <c r="AQ83" s="352">
        <v>9.3513854539487365E-3</v>
      </c>
      <c r="AR83" s="352">
        <v>9.1372994451641605E-3</v>
      </c>
      <c r="AS83" s="352">
        <v>8.9281146159301897E-3</v>
      </c>
      <c r="AT83" s="352">
        <v>8.723718761058312E-3</v>
      </c>
      <c r="AU83" s="352">
        <v>8.5240022441302812E-3</v>
      </c>
      <c r="AV83" s="352">
        <v>8.3288579386897876E-3</v>
      </c>
      <c r="AW83" s="352">
        <v>8.1381811707810399E-3</v>
      </c>
      <c r="AX83" s="352">
        <v>7.9518696628019594E-3</v>
      </c>
      <c r="AY83" s="352">
        <v>7.7698234786436459E-3</v>
      </c>
      <c r="AZ83" s="352">
        <v>7.5919449700852038E-3</v>
      </c>
      <c r="BA83" s="352">
        <v>7.4181387244158271E-3</v>
      </c>
      <c r="BB83" s="352">
        <v>7.2483115132564186E-3</v>
      </c>
      <c r="BC83" s="352">
        <v>7.0823722425523775E-3</v>
      </c>
      <c r="BD83" s="352">
        <v>6.9202319037114926E-3</v>
      </c>
      <c r="BE83" s="352">
        <v>6.761803525860385E-3</v>
      </c>
      <c r="BF83" s="352">
        <v>6.6070021291939783E-3</v>
      </c>
      <c r="BG83" s="352">
        <v>6.4557446793929631E-3</v>
      </c>
      <c r="BH83" s="352">
        <v>6.3079500430848062E-3</v>
      </c>
      <c r="BI83" s="352">
        <v>6.1635389443244074E-3</v>
      </c>
      <c r="BJ83" s="352">
        <v>6.0224339220710721E-3</v>
      </c>
      <c r="BK83" s="352">
        <v>5.8845592886389922E-3</v>
      </c>
      <c r="BL83" s="352">
        <v>5.7498410890989239E-3</v>
      </c>
      <c r="BM83" s="352">
        <v>5.618207061609321E-3</v>
      </c>
      <c r="BN83" s="352">
        <v>5.4895865986556124E-3</v>
      </c>
      <c r="BO83" s="352">
        <v>5.3639107091768574E-3</v>
      </c>
      <c r="BP83" s="352">
        <v>5.2411119815594619E-3</v>
      </c>
      <c r="BQ83" s="352">
        <v>5.1211245474780788E-3</v>
      </c>
      <c r="BR83" s="352">
        <v>5.0038840465643298E-3</v>
      </c>
      <c r="BS83" s="352">
        <v>4.8893275918843867E-3</v>
      </c>
      <c r="BT83" s="352">
        <v>4.7773937362068824E-3</v>
      </c>
      <c r="BU83" s="352">
        <v>4.6680224390430736E-3</v>
      </c>
      <c r="BV83" s="352">
        <v>4.5611550344415702E-3</v>
      </c>
      <c r="BW83" s="352">
        <v>4.4567341995203538E-3</v>
      </c>
      <c r="BX83" s="352">
        <v>4.3547039237192093E-3</v>
      </c>
      <c r="BY83" s="352">
        <v>4.2550094787560753E-3</v>
      </c>
      <c r="BZ83" s="352">
        <v>4.1575973892712037E-3</v>
      </c>
      <c r="CA83" s="352">
        <v>4.062415404143367E-3</v>
      </c>
      <c r="CB83" s="352">
        <v>3.9694124684627576E-3</v>
      </c>
      <c r="CC83" s="352">
        <v>3.8785386961454975E-3</v>
      </c>
      <c r="CD83" s="352">
        <v>3.7897453431751265E-3</v>
      </c>
      <c r="CE83" s="352">
        <v>3.7029847814566644E-3</v>
      </c>
      <c r="CF83" s="352">
        <v>3.6182104732692642E-3</v>
      </c>
      <c r="CG83" s="352">
        <v>3.5353769463037153E-3</v>
      </c>
      <c r="CH83" s="352">
        <v>3.4544397692714392E-3</v>
      </c>
      <c r="CI83" s="352">
        <v>3.3753555280718762E-3</v>
      </c>
      <c r="CJ83" s="352">
        <v>3.2980818025054831E-3</v>
      </c>
      <c r="CK83" s="352">
        <v>3.2225771435198556E-3</v>
      </c>
      <c r="CL83" s="352">
        <v>3.1488010509767585E-3</v>
      </c>
      <c r="CM83" s="352">
        <v>3.0767139519281626E-3</v>
      </c>
      <c r="CN83" s="352">
        <v>3.0062771793895968E-3</v>
      </c>
      <c r="CO83" s="352">
        <v>2.9374529515994756E-3</v>
      </c>
      <c r="CP83" s="352">
        <v>2.8702043517532401E-3</v>
      </c>
      <c r="CQ83" s="352">
        <v>2.8044953082014506E-3</v>
      </c>
      <c r="CR83" s="352">
        <v>2.7402905751012351E-3</v>
      </c>
      <c r="CS83" s="352">
        <v>2.6775557135106671E-3</v>
      </c>
      <c r="CT83" s="352">
        <v>2.6162570729159852E-3</v>
      </c>
      <c r="CU83" s="352">
        <v>2.5563617731817001E-3</v>
      </c>
      <c r="CV83" s="352">
        <v>2.4978376869139334E-3</v>
      </c>
      <c r="CW83" s="352">
        <v>2.4406534222275299E-3</v>
      </c>
      <c r="CX83" s="352">
        <v>2.3847783059076726E-3</v>
      </c>
      <c r="CY83" s="352">
        <v>2.3301823669570091E-3</v>
      </c>
      <c r="CZ83" s="352">
        <v>2.2768363205194239E-3</v>
      </c>
      <c r="DA83" s="352">
        <v>2.2247115521718602E-3</v>
      </c>
      <c r="DB83" s="352">
        <v>2.1737801025757605E-3</v>
      </c>
      <c r="DC83" s="352">
        <v>2.124014652479877E-3</v>
      </c>
      <c r="DD83" s="352">
        <v>2.0753885080664366E-3</v>
      </c>
      <c r="DE83" s="352">
        <v>2.0278755866327707E-3</v>
      </c>
      <c r="DF83" s="352">
        <v>1.9814504026007458E-3</v>
      </c>
      <c r="DG83" s="352">
        <v>1.9360880538464944E-3</v>
      </c>
      <c r="DH83" s="352">
        <v>1.8917642083430939E-3</v>
      </c>
      <c r="DI83" s="352">
        <v>1.8484550911090549E-3</v>
      </c>
      <c r="DJ83" s="352">
        <v>1.8061374714555907E-3</v>
      </c>
      <c r="DK83" s="352">
        <v>1.7647886505258543E-3</v>
      </c>
      <c r="DL83" s="352">
        <v>1.7243864491194392E-3</v>
      </c>
      <c r="DM83" s="352">
        <v>1.6849091957956152E-3</v>
      </c>
      <c r="DN83" s="352">
        <v>1.6463357152489378E-3</v>
      </c>
      <c r="DO83" s="352">
        <v>1.6086453169509636E-3</v>
      </c>
      <c r="DP83" s="352">
        <v>1.57181778405201E-3</v>
      </c>
      <c r="DQ83" s="352">
        <v>1.5358333625369845E-3</v>
      </c>
      <c r="DR83" s="352">
        <v>1.5006727506294776E-3</v>
      </c>
      <c r="DS83" s="352">
        <v>1.4663170884384351E-3</v>
      </c>
      <c r="DT83" s="352">
        <v>1.4327479478418504E-3</v>
      </c>
      <c r="DU83" s="352">
        <v>1.3999473226020589E-3</v>
      </c>
      <c r="DV83" s="352">
        <v>1.367897618707325E-3</v>
      </c>
      <c r="DW83" s="352">
        <v>1.3365816449345434E-3</v>
      </c>
      <c r="DX83" s="352">
        <v>1.3059826036279976E-3</v>
      </c>
      <c r="DY83" s="352">
        <v>1.2760840816892194E-3</v>
      </c>
      <c r="DZ83" s="352">
        <v>1.2468700417731268E-3</v>
      </c>
      <c r="EA83" s="352">
        <v>1.2183248136857111E-3</v>
      </c>
      <c r="EB83" s="352">
        <v>1.1904330859786579E-3</v>
      </c>
      <c r="EC83" s="352">
        <v>1.1631798977364061E-3</v>
      </c>
      <c r="ED83" s="352">
        <v>1.1365506305512179E-3</v>
      </c>
      <c r="EE83" s="352">
        <v>1.1105310006819769E-3</v>
      </c>
      <c r="EF83" s="352">
        <v>1.0851070513924958E-3</v>
      </c>
      <c r="EG83" s="352">
        <v>1.0602651454652229E-3</v>
      </c>
      <c r="EH83" s="352">
        <v>1.0359919578863455E-3</v>
      </c>
      <c r="EI83" s="352">
        <v>1.0122744686983458E-3</v>
      </c>
      <c r="EJ83" s="352">
        <v>9.8909995601619699E-4</v>
      </c>
      <c r="EK83" s="352">
        <v>9.664559892034369E-4</v>
      </c>
      <c r="EL83" s="352">
        <v>9.4433042220446524E-4</v>
      </c>
    </row>
    <row r="84" spans="1:142" x14ac:dyDescent="0.2">
      <c r="A84" s="351">
        <v>64</v>
      </c>
      <c r="B84" s="352">
        <v>2.5915155135719233E-2</v>
      </c>
      <c r="C84" s="352">
        <v>2.5329046475191117E-2</v>
      </c>
      <c r="D84" s="352">
        <v>2.4756193508489704E-2</v>
      </c>
      <c r="E84" s="352">
        <v>2.4196296438954646E-2</v>
      </c>
      <c r="F84" s="352">
        <v>2.364906225026055E-2</v>
      </c>
      <c r="G84" s="352">
        <v>2.3114204553069242E-2</v>
      </c>
      <c r="H84" s="352">
        <v>2.2591443435151199E-2</v>
      </c>
      <c r="I84" s="352">
        <v>2.2080505314895731E-2</v>
      </c>
      <c r="J84" s="352">
        <v>2.1581122798135881E-2</v>
      </c>
      <c r="K84" s="352">
        <v>2.1093034538209779E-2</v>
      </c>
      <c r="L84" s="352">
        <v>2.0615985099187759E-2</v>
      </c>
      <c r="M84" s="352">
        <v>2.0149724822192763E-2</v>
      </c>
      <c r="N84" s="352">
        <v>1.9694009694743352E-2</v>
      </c>
      <c r="O84" s="352">
        <v>1.9248601223053208E-2</v>
      </c>
      <c r="P84" s="352">
        <v>1.8813266307217271E-2</v>
      </c>
      <c r="Q84" s="352">
        <v>1.8387777119221623E-2</v>
      </c>
      <c r="R84" s="352">
        <v>1.7971910983711512E-2</v>
      </c>
      <c r="S84" s="352">
        <v>1.7565450261457324E-2</v>
      </c>
      <c r="T84" s="352">
        <v>1.7168182235454819E-2</v>
      </c>
      <c r="U84" s="352">
        <v>1.6779898999602114E-2</v>
      </c>
      <c r="V84" s="352">
        <v>1.640039734989374E-2</v>
      </c>
      <c r="W84" s="352">
        <v>1.602947867807664E-2</v>
      </c>
      <c r="X84" s="352">
        <v>1.5666948867710109E-2</v>
      </c>
      <c r="Y84" s="352">
        <v>1.5312618192577211E-2</v>
      </c>
      <c r="Z84" s="352">
        <v>1.4966301217393074E-2</v>
      </c>
      <c r="AA84" s="352">
        <v>1.4627816700759943E-2</v>
      </c>
      <c r="AB84" s="352">
        <v>1.4296987500315904E-2</v>
      </c>
      <c r="AC84" s="352">
        <v>1.3973640480029399E-2</v>
      </c>
      <c r="AD84" s="352">
        <v>1.365760641959036E-2</v>
      </c>
      <c r="AE84" s="352">
        <v>1.3348719925850135E-2</v>
      </c>
      <c r="AF84" s="352">
        <v>1.3046819346265282E-2</v>
      </c>
      <c r="AG84" s="352">
        <v>1.2751746684297996E-2</v>
      </c>
      <c r="AH84" s="352">
        <v>1.2463347516730443E-2</v>
      </c>
      <c r="AI84" s="352">
        <v>1.2181470912848612E-2</v>
      </c>
      <c r="AJ84" s="352">
        <v>1.1905969355454838E-2</v>
      </c>
      <c r="AK84" s="352">
        <v>1.1636698663665837E-2</v>
      </c>
      <c r="AL84" s="352">
        <v>1.1373517917457308E-2</v>
      </c>
      <c r="AM84" s="352">
        <v>1.1116289383914577E-2</v>
      </c>
      <c r="AN84" s="352">
        <v>1.0864878445151997E-2</v>
      </c>
      <c r="AO84" s="352">
        <v>1.0619153527861738E-2</v>
      </c>
      <c r="AP84" s="352">
        <v>1.0378986034456351E-2</v>
      </c>
      <c r="AQ84" s="352">
        <v>1.0144250275768617E-2</v>
      </c>
      <c r="AR84" s="352">
        <v>9.9148234052731446E-3</v>
      </c>
      <c r="AS84" s="352">
        <v>9.6905853547963466E-3</v>
      </c>
      <c r="AT84" s="352">
        <v>9.4714187716797137E-3</v>
      </c>
      <c r="AU84" s="352">
        <v>9.257208957364654E-3</v>
      </c>
      <c r="AV84" s="352">
        <v>9.0478438073659396E-3</v>
      </c>
      <c r="AW84" s="352">
        <v>8.8432137526033624E-3</v>
      </c>
      <c r="AX84" s="352">
        <v>8.6432117020596548E-3</v>
      </c>
      <c r="AY84" s="352">
        <v>8.4477329867356146E-3</v>
      </c>
      <c r="AZ84" s="352">
        <v>8.2566753048724517E-3</v>
      </c>
      <c r="BA84" s="352">
        <v>8.0699386684135697E-3</v>
      </c>
      <c r="BB84" s="352">
        <v>7.8874253506766336E-3</v>
      </c>
      <c r="BC84" s="352">
        <v>7.7090398352093357E-3</v>
      </c>
      <c r="BD84" s="352">
        <v>7.5346887658019049E-3</v>
      </c>
      <c r="BE84" s="352">
        <v>7.3642808976300796E-3</v>
      </c>
      <c r="BF84" s="352">
        <v>7.1977270495030702E-3</v>
      </c>
      <c r="BG84" s="352">
        <v>7.0349400571915214E-3</v>
      </c>
      <c r="BH84" s="352">
        <v>6.875834727811005E-3</v>
      </c>
      <c r="BI84" s="352">
        <v>6.7203277952372102E-3</v>
      </c>
      <c r="BJ84" s="352">
        <v>6.568337876529484E-3</v>
      </c>
      <c r="BK84" s="352">
        <v>6.4197854293399125E-3</v>
      </c>
      <c r="BL84" s="352">
        <v>6.2745927102856513E-3</v>
      </c>
      <c r="BM84" s="352">
        <v>6.1326837342627434E-3</v>
      </c>
      <c r="BN84" s="352">
        <v>5.993984234680093E-3</v>
      </c>
      <c r="BO84" s="352">
        <v>5.8584216245928175E-3</v>
      </c>
      <c r="BP84" s="352">
        <v>5.7259249587146297E-3</v>
      </c>
      <c r="BQ84" s="352">
        <v>5.5964248962893483E-3</v>
      </c>
      <c r="BR84" s="352">
        <v>5.4698536648021372E-3</v>
      </c>
      <c r="BS84" s="352">
        <v>5.3461450245114606E-3</v>
      </c>
      <c r="BT84" s="352">
        <v>5.2252342337832051E-3</v>
      </c>
      <c r="BU84" s="352">
        <v>5.1070580152088102E-3</v>
      </c>
      <c r="BV84" s="352">
        <v>4.9915545224896987E-3</v>
      </c>
      <c r="BW84" s="352">
        <v>4.878663308070655E-3</v>
      </c>
      <c r="BX84" s="352">
        <v>4.7683252915052222E-3</v>
      </c>
      <c r="BY84" s="352">
        <v>4.6604827285365667E-3</v>
      </c>
      <c r="BZ84" s="352">
        <v>4.5550791808776202E-3</v>
      </c>
      <c r="CA84" s="352">
        <v>4.4520594866746819E-3</v>
      </c>
      <c r="CB84" s="352">
        <v>4.3513697316390409E-3</v>
      </c>
      <c r="CC84" s="352">
        <v>4.2529572208314893E-3</v>
      </c>
      <c r="CD84" s="352">
        <v>4.1567704510849703E-3</v>
      </c>
      <c r="CE84" s="352">
        <v>4.0627590840509346E-3</v>
      </c>
      <c r="CF84" s="352">
        <v>3.970873919855282E-3</v>
      </c>
      <c r="CG84" s="352">
        <v>3.8810668713501234E-3</v>
      </c>
      <c r="CH84" s="352">
        <v>3.7932909389478664E-3</v>
      </c>
      <c r="CI84" s="352">
        <v>3.7075001860244691E-3</v>
      </c>
      <c r="CJ84" s="352">
        <v>3.6236497148789846E-3</v>
      </c>
      <c r="CK84" s="352">
        <v>3.5416956432368163E-3</v>
      </c>
      <c r="CL84" s="352">
        <v>3.4615950812843816E-3</v>
      </c>
      <c r="CM84" s="352">
        <v>3.383306109223173E-3</v>
      </c>
      <c r="CN84" s="352">
        <v>3.3067877553314756E-3</v>
      </c>
      <c r="CO84" s="352">
        <v>3.2319999745222218E-3</v>
      </c>
      <c r="CP84" s="352">
        <v>3.158903627385831E-3</v>
      </c>
      <c r="CQ84" s="352">
        <v>3.087460459706988E-3</v>
      </c>
      <c r="CR84" s="352">
        <v>3.017633082444713E-3</v>
      </c>
      <c r="CS84" s="352">
        <v>2.9493849521651807E-3</v>
      </c>
      <c r="CT84" s="352">
        <v>2.8826803519170986E-3</v>
      </c>
      <c r="CU84" s="352">
        <v>2.8174843725396119E-3</v>
      </c>
      <c r="CV84" s="352">
        <v>2.7537628943929537E-3</v>
      </c>
      <c r="CW84" s="352">
        <v>2.6914825695022893E-3</v>
      </c>
      <c r="CX84" s="352">
        <v>2.6306108041053945E-3</v>
      </c>
      <c r="CY84" s="352">
        <v>2.5711157415950502E-3</v>
      </c>
      <c r="CZ84" s="352">
        <v>2.5129662458472173E-3</v>
      </c>
      <c r="DA84" s="352">
        <v>2.4561318849262714E-3</v>
      </c>
      <c r="DB84" s="352">
        <v>2.4005829151587605E-3</v>
      </c>
      <c r="DC84" s="352">
        <v>2.3462902655673645E-3</v>
      </c>
      <c r="DD84" s="352">
        <v>2.2932255226569003E-3</v>
      </c>
      <c r="DE84" s="352">
        <v>2.2413609155444124E-3</v>
      </c>
      <c r="DF84" s="352">
        <v>2.1906693014255747E-3</v>
      </c>
      <c r="DG84" s="352">
        <v>2.141124151369776E-3</v>
      </c>
      <c r="DH84" s="352">
        <v>2.0926995364364876E-3</v>
      </c>
      <c r="DI84" s="352">
        <v>2.0453701141056159E-3</v>
      </c>
      <c r="DJ84" s="352">
        <v>1.9991111150147608E-3</v>
      </c>
      <c r="DK84" s="352">
        <v>1.9538983299964255E-3</v>
      </c>
      <c r="DL84" s="352">
        <v>1.9097080974083982E-3</v>
      </c>
      <c r="DM84" s="352">
        <v>1.8665172907506792E-3</v>
      </c>
      <c r="DN84" s="352">
        <v>1.8243033065624642E-3</v>
      </c>
      <c r="DO84" s="352">
        <v>1.7830440525928631E-3</v>
      </c>
      <c r="DP84" s="352">
        <v>1.7427179362391422E-3</v>
      </c>
      <c r="DQ84" s="352">
        <v>1.7033038532464639E-3</v>
      </c>
      <c r="DR84" s="352">
        <v>1.6647811766631938E-3</v>
      </c>
      <c r="DS84" s="352">
        <v>1.6271297460459968E-3</v>
      </c>
      <c r="DT84" s="352">
        <v>1.5903298569090827E-3</v>
      </c>
      <c r="DU84" s="352">
        <v>1.5543622504120625E-3</v>
      </c>
      <c r="DV84" s="352">
        <v>1.5192081032810376E-3</v>
      </c>
      <c r="DW84" s="352">
        <v>1.4848490179576325E-3</v>
      </c>
      <c r="DX84" s="352">
        <v>1.4512670129708267E-3</v>
      </c>
      <c r="DY84" s="352">
        <v>1.4184445135265338E-3</v>
      </c>
      <c r="DZ84" s="352">
        <v>1.3863643423100186E-3</v>
      </c>
      <c r="EA84" s="352">
        <v>1.355009710496326E-3</v>
      </c>
      <c r="EB84" s="352">
        <v>1.3243642089640234E-3</v>
      </c>
      <c r="EC84" s="352">
        <v>1.2944117997076593E-3</v>
      </c>
      <c r="ED84" s="352">
        <v>1.2651368074444371E-3</v>
      </c>
      <c r="EE84" s="352">
        <v>1.2365239114107188E-3</v>
      </c>
      <c r="EF84" s="352">
        <v>1.2085581373440623E-3</v>
      </c>
      <c r="EG84" s="352">
        <v>1.1812248496465979E-3</v>
      </c>
      <c r="EH84" s="352">
        <v>1.1545097437256385E-3</v>
      </c>
      <c r="EI84" s="352">
        <v>1.1283988385075185E-3</v>
      </c>
      <c r="EJ84" s="352">
        <v>1.1028784691207458E-3</v>
      </c>
      <c r="EK84" s="352">
        <v>1.0779352797446317E-3</v>
      </c>
      <c r="EL84" s="352">
        <v>1.0535562166196621E-3</v>
      </c>
    </row>
    <row r="85" spans="1:142" x14ac:dyDescent="0.2">
      <c r="A85" s="351">
        <v>65</v>
      </c>
      <c r="B85" s="352">
        <v>2.7697585314075259E-2</v>
      </c>
      <c r="C85" s="352">
        <v>2.708010110287391E-2</v>
      </c>
      <c r="D85" s="352">
        <v>2.6476382956358676E-2</v>
      </c>
      <c r="E85" s="352">
        <v>2.5886123976744162E-2</v>
      </c>
      <c r="F85" s="352">
        <v>2.53090241081604E-2</v>
      </c>
      <c r="G85" s="352">
        <v>2.4744789984120649E-2</v>
      </c>
      <c r="H85" s="352">
        <v>2.419313477838966E-2</v>
      </c>
      <c r="I85" s="352">
        <v>2.3653778059176653E-2</v>
      </c>
      <c r="J85" s="352">
        <v>2.3126445646578932E-2</v>
      </c>
      <c r="K85" s="352">
        <v>2.2610869473203558E-2</v>
      </c>
      <c r="L85" s="352">
        <v>2.2106787447896365E-2</v>
      </c>
      <c r="M85" s="352">
        <v>2.1613943322508895E-2</v>
      </c>
      <c r="N85" s="352">
        <v>2.1132086561635666E-2</v>
      </c>
      <c r="O85" s="352">
        <v>2.0660972215255473E-2</v>
      </c>
      <c r="P85" s="352">
        <v>2.0200360794211961E-2</v>
      </c>
      <c r="Q85" s="352">
        <v>1.9750018148470272E-2</v>
      </c>
      <c r="R85" s="352">
        <v>1.9309715348087772E-2</v>
      </c>
      <c r="S85" s="352">
        <v>1.887922856683838E-2</v>
      </c>
      <c r="T85" s="352">
        <v>1.8458338968431399E-2</v>
      </c>
      <c r="U85" s="352">
        <v>1.8046832595266911E-2</v>
      </c>
      <c r="V85" s="352">
        <v>1.7644500259671278E-2</v>
      </c>
      <c r="W85" s="352">
        <v>1.7251137437557375E-2</v>
      </c>
      <c r="X85" s="352">
        <v>1.6866544164455585E-2</v>
      </c>
      <c r="Y85" s="352">
        <v>1.6490524933862619E-2</v>
      </c>
      <c r="Z85" s="352">
        <v>1.612288859785654E-2</v>
      </c>
      <c r="AA85" s="352">
        <v>1.5763448269927465E-2</v>
      </c>
      <c r="AB85" s="352">
        <v>1.5412021229974635E-2</v>
      </c>
      <c r="AC85" s="352">
        <v>1.5068428831420915E-2</v>
      </c>
      <c r="AD85" s="352">
        <v>1.4732496410399167E-2</v>
      </c>
      <c r="AE85" s="352">
        <v>1.4404053196962103E-2</v>
      </c>
      <c r="AF85" s="352">
        <v>1.4082932228272151E-2</v>
      </c>
      <c r="AG85" s="352">
        <v>1.3768970263726539E-2</v>
      </c>
      <c r="AH85" s="352">
        <v>1.3462007701974577E-2</v>
      </c>
      <c r="AI85" s="352">
        <v>1.3161888499784917E-2</v>
      </c>
      <c r="AJ85" s="352">
        <v>1.2868460092721584E-2</v>
      </c>
      <c r="AK85" s="352">
        <v>1.2581573317588435E-2</v>
      </c>
      <c r="AL85" s="352">
        <v>1.2301082336602627E-2</v>
      </c>
      <c r="AM85" s="352">
        <v>1.2026844563258537E-2</v>
      </c>
      <c r="AN85" s="352">
        <v>1.175872058984447E-2</v>
      </c>
      <c r="AO85" s="352">
        <v>1.1496574116575283E-2</v>
      </c>
      <c r="AP85" s="352">
        <v>1.1240271882304925E-2</v>
      </c>
      <c r="AQ85" s="352">
        <v>1.0989683596783633E-2</v>
      </c>
      <c r="AR85" s="352">
        <v>1.0744681874425404E-2</v>
      </c>
      <c r="AS85" s="352">
        <v>1.0505142169552017E-2</v>
      </c>
      <c r="AT85" s="352">
        <v>1.0270942713080718E-2</v>
      </c>
      <c r="AU85" s="352">
        <v>1.0041964450623376E-2</v>
      </c>
      <c r="AV85" s="352">
        <v>9.8180909819656544E-3</v>
      </c>
      <c r="AW85" s="352">
        <v>9.5992085018954017E-3</v>
      </c>
      <c r="AX85" s="352">
        <v>9.3852057423502201E-3</v>
      </c>
      <c r="AY85" s="352">
        <v>9.1759739158547692E-3</v>
      </c>
      <c r="AZ85" s="352">
        <v>8.9714066602190785E-3</v>
      </c>
      <c r="BA85" s="352">
        <v>8.7713999844697497E-3</v>
      </c>
      <c r="BB85" s="352">
        <v>8.5758522159865014E-3</v>
      </c>
      <c r="BC85" s="352">
        <v>8.3846639488173499E-3</v>
      </c>
      <c r="BD85" s="352">
        <v>8.1977379931459406E-3</v>
      </c>
      <c r="BE85" s="352">
        <v>8.0149793258854907E-3</v>
      </c>
      <c r="BF85" s="352">
        <v>7.8362950423741598E-3</v>
      </c>
      <c r="BG85" s="352">
        <v>7.6615943091473352E-3</v>
      </c>
      <c r="BH85" s="352">
        <v>7.4907883177627935E-3</v>
      </c>
      <c r="BI85" s="352">
        <v>7.3237902396552602E-3</v>
      </c>
      <c r="BJ85" s="352">
        <v>7.1605151819974537E-3</v>
      </c>
      <c r="BK85" s="352">
        <v>7.0008801445451425E-3</v>
      </c>
      <c r="BL85" s="352">
        <v>6.844803977444293E-3</v>
      </c>
      <c r="BM85" s="352">
        <v>6.6922073399788536E-3</v>
      </c>
      <c r="BN85" s="352">
        <v>6.5430126602382061E-3</v>
      </c>
      <c r="BO85" s="352">
        <v>6.3971440956837903E-3</v>
      </c>
      <c r="BP85" s="352">
        <v>6.2545274945948392E-3</v>
      </c>
      <c r="BQ85" s="352">
        <v>6.115090358373639E-3</v>
      </c>
      <c r="BR85" s="352">
        <v>5.978761804691147E-3</v>
      </c>
      <c r="BS85" s="352">
        <v>5.8454725314542348E-3</v>
      </c>
      <c r="BT85" s="352">
        <v>5.715154781576237E-3</v>
      </c>
      <c r="BU85" s="352">
        <v>5.5877423085328977E-3</v>
      </c>
      <c r="BV85" s="352">
        <v>5.4631703426862056E-3</v>
      </c>
      <c r="BW85" s="352">
        <v>5.3413755583589986E-3</v>
      </c>
      <c r="BX85" s="352">
        <v>5.2222960416436048E-3</v>
      </c>
      <c r="BY85" s="352">
        <v>5.1058712589281408E-3</v>
      </c>
      <c r="BZ85" s="352">
        <v>4.9920420261244892E-3</v>
      </c>
      <c r="CA85" s="352">
        <v>4.8807504785822933E-3</v>
      </c>
      <c r="CB85" s="352">
        <v>4.771940041673685E-3</v>
      </c>
      <c r="CC85" s="352">
        <v>4.6655554020337943E-3</v>
      </c>
      <c r="CD85" s="352">
        <v>4.5615424794424155E-3</v>
      </c>
      <c r="CE85" s="352">
        <v>4.4598483993325312E-3</v>
      </c>
      <c r="CF85" s="352">
        <v>4.3604214659117325E-3</v>
      </c>
      <c r="CG85" s="352">
        <v>4.2632111358828668E-3</v>
      </c>
      <c r="CH85" s="352">
        <v>4.1681679927505419E-3</v>
      </c>
      <c r="CI85" s="352">
        <v>4.075243721700446E-3</v>
      </c>
      <c r="CJ85" s="352">
        <v>3.9843910850386986E-3</v>
      </c>
      <c r="CK85" s="352">
        <v>3.895563898178747E-3</v>
      </c>
      <c r="CL85" s="352">
        <v>3.8087170061636157E-3</v>
      </c>
      <c r="CM85" s="352">
        <v>3.7238062607115592E-3</v>
      </c>
      <c r="CN85" s="352">
        <v>3.6407884977734434E-3</v>
      </c>
      <c r="CO85" s="352">
        <v>3.5596215155904837E-3</v>
      </c>
      <c r="CP85" s="352">
        <v>3.4802640532411288E-3</v>
      </c>
      <c r="CQ85" s="352">
        <v>3.4026757696662465E-3</v>
      </c>
      <c r="CR85" s="352">
        <v>3.3268172231618845E-3</v>
      </c>
      <c r="CS85" s="352">
        <v>3.2526498513292495E-3</v>
      </c>
      <c r="CT85" s="352">
        <v>3.1801359514716469E-3</v>
      </c>
      <c r="CU85" s="352">
        <v>3.1092386614284752E-3</v>
      </c>
      <c r="CV85" s="352">
        <v>3.0399219408364722E-3</v>
      </c>
      <c r="CW85" s="352">
        <v>2.9721505528087526E-3</v>
      </c>
      <c r="CX85" s="352">
        <v>2.9058900460222589E-3</v>
      </c>
      <c r="CY85" s="352">
        <v>2.8411067372045747E-3</v>
      </c>
      <c r="CZ85" s="352">
        <v>2.7777676940111563E-3</v>
      </c>
      <c r="DA85" s="352">
        <v>2.7158407182843076E-3</v>
      </c>
      <c r="DB85" s="352">
        <v>2.6552943296853674E-3</v>
      </c>
      <c r="DC85" s="352">
        <v>2.5960977496918055E-3</v>
      </c>
      <c r="DD85" s="352">
        <v>2.5382208859510724E-3</v>
      </c>
      <c r="DE85" s="352">
        <v>2.4816343169832777E-3</v>
      </c>
      <c r="DF85" s="352">
        <v>2.4263092772248882E-3</v>
      </c>
      <c r="DG85" s="352">
        <v>2.3722176424058636E-3</v>
      </c>
      <c r="DH85" s="352">
        <v>2.3193319152527998E-3</v>
      </c>
      <c r="DI85" s="352">
        <v>2.2676252115107873E-3</v>
      </c>
      <c r="DJ85" s="352">
        <v>2.2170712462769139E-3</v>
      </c>
      <c r="DK85" s="352">
        <v>2.1676443206384249E-3</v>
      </c>
      <c r="DL85" s="352">
        <v>2.1193193086087915E-3</v>
      </c>
      <c r="DM85" s="352">
        <v>2.0720716443550029E-3</v>
      </c>
      <c r="DN85" s="352">
        <v>2.0258773097096279E-3</v>
      </c>
      <c r="DO85" s="352">
        <v>1.9807128219612655E-3</v>
      </c>
      <c r="DP85" s="352">
        <v>1.9365552219172068E-3</v>
      </c>
      <c r="DQ85" s="352">
        <v>1.8933820622322093E-3</v>
      </c>
      <c r="DR85" s="352">
        <v>1.8511713959974854E-3</v>
      </c>
      <c r="DS85" s="352">
        <v>1.8099017655840669E-3</v>
      </c>
      <c r="DT85" s="352">
        <v>1.7695521917349103E-3</v>
      </c>
      <c r="DU85" s="352">
        <v>1.7301021629001659E-3</v>
      </c>
      <c r="DV85" s="352">
        <v>1.691531624810217E-3</v>
      </c>
      <c r="DW85" s="352">
        <v>1.6538209702811639E-3</v>
      </c>
      <c r="DX85" s="352">
        <v>1.6169510292475913E-3</v>
      </c>
      <c r="DY85" s="352">
        <v>1.5809030590175372E-3</v>
      </c>
      <c r="DZ85" s="352">
        <v>1.5456587347447213E-3</v>
      </c>
      <c r="EA85" s="352">
        <v>1.5112001401131779E-3</v>
      </c>
      <c r="EB85" s="352">
        <v>1.4775097582295645E-3</v>
      </c>
      <c r="EC85" s="352">
        <v>1.4445704627185207E-3</v>
      </c>
      <c r="ED85" s="352">
        <v>1.4123655090165375E-3</v>
      </c>
      <c r="EE85" s="352">
        <v>1.3808785258599275E-3</v>
      </c>
      <c r="EF85" s="352">
        <v>1.3500935069625511E-3</v>
      </c>
      <c r="EG85" s="352">
        <v>1.319994802879088E-3</v>
      </c>
      <c r="EH85" s="352">
        <v>1.2905671130496979E-3</v>
      </c>
      <c r="EI85" s="352">
        <v>1.2617954780220436E-3</v>
      </c>
      <c r="EJ85" s="352">
        <v>1.2336652718467084E-3</v>
      </c>
      <c r="EK85" s="352">
        <v>1.2061621946421537E-3</v>
      </c>
      <c r="EL85" s="352">
        <v>1.1792722653254264E-3</v>
      </c>
    </row>
    <row r="86" spans="1:142" x14ac:dyDescent="0.2">
      <c r="A86" s="351">
        <v>66</v>
      </c>
      <c r="B86" s="352">
        <v>2.9597397066600042E-2</v>
      </c>
      <c r="C86" s="352">
        <v>2.8947163235468708E-2</v>
      </c>
      <c r="D86" s="352">
        <v>2.8311214580638396E-2</v>
      </c>
      <c r="E86" s="352">
        <v>2.7689237266912935E-2</v>
      </c>
      <c r="F86" s="352">
        <v>2.708092435383273E-2</v>
      </c>
      <c r="G86" s="352">
        <v>2.6485975644203064E-2</v>
      </c>
      <c r="H86" s="352">
        <v>2.5904097535948196E-2</v>
      </c>
      <c r="I86" s="352">
        <v>2.533500287722204E-2</v>
      </c>
      <c r="J86" s="352">
        <v>2.4778410824700989E-2</v>
      </c>
      <c r="K86" s="352">
        <v>2.4234046704990162E-2</v>
      </c>
      <c r="L86" s="352">
        <v>2.3701641879074448E-2</v>
      </c>
      <c r="M86" s="352">
        <v>2.3180933609747448E-2</v>
      </c>
      <c r="N86" s="352">
        <v>2.2671664931952912E-2</v>
      </c>
      <c r="O86" s="352">
        <v>2.2173584525974729E-2</v>
      </c>
      <c r="P86" s="352">
        <v>2.1686446593412616E-2</v>
      </c>
      <c r="Q86" s="352">
        <v>2.1210010735883349E-2</v>
      </c>
      <c r="R86" s="352">
        <v>2.0744041836385306E-2</v>
      </c>
      <c r="S86" s="352">
        <v>2.0288309943270865E-2</v>
      </c>
      <c r="T86" s="352">
        <v>1.9842590156767072E-2</v>
      </c>
      <c r="U86" s="352">
        <v>1.9406662517989556E-2</v>
      </c>
      <c r="V86" s="352">
        <v>1.8980311900394696E-2</v>
      </c>
      <c r="W86" s="352">
        <v>1.856332790361653E-2</v>
      </c>
      <c r="X86" s="352">
        <v>1.8155504749635971E-2</v>
      </c>
      <c r="Y86" s="352">
        <v>1.7756641181231134E-2</v>
      </c>
      <c r="Z86" s="352">
        <v>1.7366540362658497E-2</v>
      </c>
      <c r="AA86" s="352">
        <v>1.6985009782516654E-2</v>
      </c>
      <c r="AB86" s="352">
        <v>1.6611861158742837E-2</v>
      </c>
      <c r="AC86" s="352">
        <v>1.6246910345697849E-2</v>
      </c>
      <c r="AD86" s="352">
        <v>1.5889977243291623E-2</v>
      </c>
      <c r="AE86" s="352">
        <v>1.5540885708105414E-2</v>
      </c>
      <c r="AF86" s="352">
        <v>1.5199463466466499E-2</v>
      </c>
      <c r="AG86" s="352">
        <v>1.4865542029432625E-2</v>
      </c>
      <c r="AH86" s="352">
        <v>1.4538956609644146E-2</v>
      </c>
      <c r="AI86" s="352">
        <v>1.4219546040002893E-2</v>
      </c>
      <c r="AJ86" s="352">
        <v>1.3907152694137477E-2</v>
      </c>
      <c r="AK86" s="352">
        <v>1.3601622408616452E-2</v>
      </c>
      <c r="AL86" s="352">
        <v>1.3302804406869366E-2</v>
      </c>
      <c r="AM86" s="352">
        <v>1.3010551224780231E-2</v>
      </c>
      <c r="AN86" s="352">
        <v>1.2724718637915149E-2</v>
      </c>
      <c r="AO86" s="352">
        <v>1.2445165590348781E-2</v>
      </c>
      <c r="AP86" s="352">
        <v>1.2171754125054484E-2</v>
      </c>
      <c r="AQ86" s="352">
        <v>1.1904349315823669E-2</v>
      </c>
      <c r="AR86" s="352">
        <v>1.1642819200680917E-2</v>
      </c>
      <c r="AS86" s="352">
        <v>1.1387034716761762E-2</v>
      </c>
      <c r="AT86" s="352">
        <v>1.1136869636621622E-2</v>
      </c>
      <c r="AU86" s="352">
        <v>1.0892200505943148E-2</v>
      </c>
      <c r="AV86" s="352">
        <v>1.0652906582612892E-2</v>
      </c>
      <c r="AW86" s="352">
        <v>1.0418869777136056E-2</v>
      </c>
      <c r="AX86" s="352">
        <v>1.0189974594360312E-2</v>
      </c>
      <c r="AY86" s="352">
        <v>9.9661080764799626E-3</v>
      </c>
      <c r="AZ86" s="352">
        <v>9.7471597472922125E-3</v>
      </c>
      <c r="BA86" s="352">
        <v>9.533021557678099E-3</v>
      </c>
      <c r="BB86" s="352">
        <v>9.3235878322812833E-3</v>
      </c>
      <c r="BC86" s="352">
        <v>9.1187552173580145E-3</v>
      </c>
      <c r="BD86" s="352">
        <v>8.918422629773045E-3</v>
      </c>
      <c r="BE86" s="352">
        <v>8.72249120711595E-3</v>
      </c>
      <c r="BF86" s="352">
        <v>8.5308642589133725E-3</v>
      </c>
      <c r="BG86" s="352">
        <v>8.3434472189131033E-3</v>
      </c>
      <c r="BH86" s="352">
        <v>8.1601475984164652E-3</v>
      </c>
      <c r="BI86" s="352">
        <v>7.9808749406359136E-3</v>
      </c>
      <c r="BJ86" s="352">
        <v>7.8055407760554054E-3</v>
      </c>
      <c r="BK86" s="352">
        <v>7.6340585787714414E-3</v>
      </c>
      <c r="BL86" s="352">
        <v>7.4663437237932843E-3</v>
      </c>
      <c r="BM86" s="352">
        <v>7.3023134452812506E-3</v>
      </c>
      <c r="BN86" s="352">
        <v>7.1418867957024788E-3</v>
      </c>
      <c r="BO86" s="352">
        <v>6.9849846058840162E-3</v>
      </c>
      <c r="BP86" s="352">
        <v>6.8315294459435202E-3</v>
      </c>
      <c r="BQ86" s="352">
        <v>6.6814455870782647E-3</v>
      </c>
      <c r="BR86" s="352">
        <v>6.5346589641936386E-3</v>
      </c>
      <c r="BS86" s="352">
        <v>6.3910971393526467E-3</v>
      </c>
      <c r="BT86" s="352">
        <v>6.2506892660284244E-3</v>
      </c>
      <c r="BU86" s="352">
        <v>6.1133660541420687E-3</v>
      </c>
      <c r="BV86" s="352">
        <v>5.9790597358685962E-3</v>
      </c>
      <c r="BW86" s="352">
        <v>5.8477040321940864E-3</v>
      </c>
      <c r="BX86" s="352">
        <v>5.7192341202075784E-3</v>
      </c>
      <c r="BY86" s="352">
        <v>5.5935866011115045E-3</v>
      </c>
      <c r="BZ86" s="352">
        <v>5.4706994689349333E-3</v>
      </c>
      <c r="CA86" s="352">
        <v>5.3505120799341582E-3</v>
      </c>
      <c r="CB86" s="352">
        <v>5.2329651226655331E-3</v>
      </c>
      <c r="CC86" s="352">
        <v>5.1180005887157759E-3</v>
      </c>
      <c r="CD86" s="352">
        <v>5.0055617440753252E-3</v>
      </c>
      <c r="CE86" s="352">
        <v>4.8955931011405848E-3</v>
      </c>
      <c r="CF86" s="352">
        <v>4.7880403913312785E-3</v>
      </c>
      <c r="CG86" s="352">
        <v>4.6828505383093603E-3</v>
      </c>
      <c r="CH86" s="352">
        <v>4.5799716317863068E-3</v>
      </c>
      <c r="CI86" s="352">
        <v>4.4793529019058337E-3</v>
      </c>
      <c r="CJ86" s="352">
        <v>4.3809446941894059E-3</v>
      </c>
      <c r="CK86" s="352">
        <v>4.2846984450321786E-3</v>
      </c>
      <c r="CL86" s="352">
        <v>4.190566657737281E-3</v>
      </c>
      <c r="CM86" s="352">
        <v>4.0985028790765975E-3</v>
      </c>
      <c r="CN86" s="352">
        <v>4.0084616763665032E-3</v>
      </c>
      <c r="CO86" s="352">
        <v>3.9203986150472261E-3</v>
      </c>
      <c r="CP86" s="352">
        <v>3.8342702367547684E-3</v>
      </c>
      <c r="CQ86" s="352">
        <v>3.7500340378745817E-3</v>
      </c>
      <c r="CR86" s="352">
        <v>3.667648448566397E-3</v>
      </c>
      <c r="CS86" s="352">
        <v>3.5870728122498665E-3</v>
      </c>
      <c r="CT86" s="352">
        <v>3.5082673655408912E-3</v>
      </c>
      <c r="CU86" s="352">
        <v>3.4311932186287275E-3</v>
      </c>
      <c r="CV86" s="352">
        <v>3.3558123360842079E-3</v>
      </c>
      <c r="CW86" s="352">
        <v>3.2820875180895777E-3</v>
      </c>
      <c r="CX86" s="352">
        <v>3.2099823820807053E-3</v>
      </c>
      <c r="CY86" s="352">
        <v>3.1394613447926021E-3</v>
      </c>
      <c r="CZ86" s="352">
        <v>3.0704896046993856E-3</v>
      </c>
      <c r="DA86" s="352">
        <v>3.003033124840022E-3</v>
      </c>
      <c r="DB86" s="352">
        <v>2.937058616021386E-3</v>
      </c>
      <c r="DC86" s="352">
        <v>2.872533520390322E-3</v>
      </c>
      <c r="DD86" s="352">
        <v>2.809425995366628E-3</v>
      </c>
      <c r="DE86" s="352">
        <v>2.7477048979290186E-3</v>
      </c>
      <c r="DF86" s="352">
        <v>2.6873397692463016E-3</v>
      </c>
      <c r="DG86" s="352">
        <v>2.6283008196462169E-3</v>
      </c>
      <c r="DH86" s="352">
        <v>2.5705589139144859E-3</v>
      </c>
      <c r="DI86" s="352">
        <v>2.5140855569168305E-3</v>
      </c>
      <c r="DJ86" s="352">
        <v>2.4588528795368714E-3</v>
      </c>
      <c r="DK86" s="352">
        <v>2.4048336249229635E-3</v>
      </c>
      <c r="DL86" s="352">
        <v>2.3520011350371627E-3</v>
      </c>
      <c r="DM86" s="352">
        <v>2.3003293374997255E-3</v>
      </c>
      <c r="DN86" s="352">
        <v>2.249792732722604E-3</v>
      </c>
      <c r="DO86" s="352">
        <v>2.2003663813256243E-3</v>
      </c>
      <c r="DP86" s="352">
        <v>2.1520258918291154E-3</v>
      </c>
      <c r="DQ86" s="352">
        <v>2.1047474086169204E-3</v>
      </c>
      <c r="DR86" s="352">
        <v>2.0585076001638589E-3</v>
      </c>
      <c r="DS86" s="352">
        <v>2.0132836475218203E-3</v>
      </c>
      <c r="DT86" s="352">
        <v>1.9690532330588024E-3</v>
      </c>
      <c r="DU86" s="352">
        <v>1.9257945294453608E-3</v>
      </c>
      <c r="DV86" s="352">
        <v>1.8834861888830023E-3</v>
      </c>
      <c r="DW86" s="352">
        <v>1.8421073325692336E-3</v>
      </c>
      <c r="DX86" s="352">
        <v>1.801637540394052E-3</v>
      </c>
      <c r="DY86" s="352">
        <v>1.7620568408627914E-3</v>
      </c>
      <c r="DZ86" s="352">
        <v>1.7233457012403688E-3</v>
      </c>
      <c r="EA86" s="352">
        <v>1.685485017912043E-3</v>
      </c>
      <c r="EB86" s="352">
        <v>1.6484561069559434E-3</v>
      </c>
      <c r="EC86" s="352">
        <v>1.6122406949227194E-3</v>
      </c>
      <c r="ED86" s="352">
        <v>1.576820909817749E-3</v>
      </c>
      <c r="EE86" s="352">
        <v>1.5421792722814581E-3</v>
      </c>
      <c r="EF86" s="352">
        <v>1.5082986869634158E-3</v>
      </c>
      <c r="EG86" s="352">
        <v>1.4751624340859162E-3</v>
      </c>
      <c r="EH86" s="352">
        <v>1.4427541611929196E-3</v>
      </c>
      <c r="EI86" s="352">
        <v>1.4110578750802527E-3</v>
      </c>
      <c r="EJ86" s="352">
        <v>1.3800579339030975E-3</v>
      </c>
      <c r="EK86" s="352">
        <v>1.3497390394568798E-3</v>
      </c>
      <c r="EL86" s="352">
        <v>1.3200862296277344E-3</v>
      </c>
    </row>
    <row r="87" spans="1:142" x14ac:dyDescent="0.2">
      <c r="A87" s="351">
        <v>67</v>
      </c>
      <c r="B87" s="352">
        <v>3.1705213729685412E-2</v>
      </c>
      <c r="C87" s="352">
        <v>3.1017895744459536E-2</v>
      </c>
      <c r="D87" s="352">
        <v>3.0345477706505718E-2</v>
      </c>
      <c r="E87" s="352">
        <v>2.9687636608957225E-2</v>
      </c>
      <c r="F87" s="352">
        <v>2.9044056447216141E-2</v>
      </c>
      <c r="G87" s="352">
        <v>2.8414428067156036E-2</v>
      </c>
      <c r="H87" s="352">
        <v>2.7798449016613387E-2</v>
      </c>
      <c r="I87" s="352">
        <v>2.719582340010137E-2</v>
      </c>
      <c r="J87" s="352">
        <v>2.660626173667012E-2</v>
      </c>
      <c r="K87" s="352">
        <v>2.602948082085145E-2</v>
      </c>
      <c r="L87" s="352">
        <v>2.5465203586614967E-2</v>
      </c>
      <c r="M87" s="352">
        <v>2.491315897427647E-2</v>
      </c>
      <c r="N87" s="352">
        <v>2.4373081800288708E-2</v>
      </c>
      <c r="O87" s="352">
        <v>2.384471262985681E-2</v>
      </c>
      <c r="P87" s="352">
        <v>2.3327797652315012E-2</v>
      </c>
      <c r="Q87" s="352">
        <v>2.282208855920349E-2</v>
      </c>
      <c r="R87" s="352">
        <v>2.2327342424990661E-2</v>
      </c>
      <c r="S87" s="352">
        <v>2.18433215903787E-2</v>
      </c>
      <c r="T87" s="352">
        <v>2.1369793548141332E-2</v>
      </c>
      <c r="U87" s="352">
        <v>2.0906530831433973E-2</v>
      </c>
      <c r="V87" s="352">
        <v>2.0453310904527584E-2</v>
      </c>
      <c r="W87" s="352">
        <v>2.0009916055908995E-2</v>
      </c>
      <c r="X87" s="352">
        <v>1.9576133293700095E-2</v>
      </c>
      <c r="Y87" s="352">
        <v>1.9151754243344189E-2</v>
      </c>
      <c r="Z87" s="352">
        <v>1.8736575047508905E-2</v>
      </c>
      <c r="AA87" s="352">
        <v>1.8330396268161152E-2</v>
      </c>
      <c r="AB87" s="352">
        <v>1.7933022790762754E-2</v>
      </c>
      <c r="AC87" s="352">
        <v>1.754426373054508E-2</v>
      </c>
      <c r="AD87" s="352">
        <v>1.7163932340813447E-2</v>
      </c>
      <c r="AE87" s="352">
        <v>1.6791845923241313E-2</v>
      </c>
      <c r="AF87" s="352">
        <v>1.6427825740107337E-2</v>
      </c>
      <c r="AG87" s="352">
        <v>1.6071696928436192E-2</v>
      </c>
      <c r="AH87" s="352">
        <v>1.5723288416000663E-2</v>
      </c>
      <c r="AI87" s="352">
        <v>1.5382432839143517E-2</v>
      </c>
      <c r="AJ87" s="352">
        <v>1.5048966462382584E-2</v>
      </c>
      <c r="AK87" s="352">
        <v>1.4722729099756884E-2</v>
      </c>
      <c r="AL87" s="352">
        <v>1.4403564037879582E-2</v>
      </c>
      <c r="AM87" s="352">
        <v>1.4091317960657329E-2</v>
      </c>
      <c r="AN87" s="352">
        <v>1.3785840875643236E-2</v>
      </c>
      <c r="AO87" s="352">
        <v>1.3486986041984849E-2</v>
      </c>
      <c r="AP87" s="352">
        <v>1.3194609899935147E-2</v>
      </c>
      <c r="AQ87" s="352">
        <v>1.2908572001891556E-2</v>
      </c>
      <c r="AR87" s="352">
        <v>1.2628734944929021E-2</v>
      </c>
      <c r="AS87" s="352">
        <v>1.2354964304797034E-2</v>
      </c>
      <c r="AT87" s="352">
        <v>1.2087128571346039E-2</v>
      </c>
      <c r="AU87" s="352">
        <v>1.1825099085355138E-2</v>
      </c>
      <c r="AV87" s="352">
        <v>1.1568749976727846E-2</v>
      </c>
      <c r="AW87" s="352">
        <v>1.1317958104029028E-2</v>
      </c>
      <c r="AX87" s="352">
        <v>1.1072602995331363E-2</v>
      </c>
      <c r="AY87" s="352">
        <v>1.0832566790344937E-2</v>
      </c>
      <c r="AZ87" s="352">
        <v>1.059773418380139E-2</v>
      </c>
      <c r="BA87" s="352">
        <v>1.0367992370064633E-2</v>
      </c>
      <c r="BB87" s="352">
        <v>1.0143230988943371E-2</v>
      </c>
      <c r="BC87" s="352">
        <v>9.9233420726774456E-3</v>
      </c>
      <c r="BD87" s="352">
        <v>9.7082199940739314E-3</v>
      </c>
      <c r="BE87" s="352">
        <v>9.4977614157673654E-3</v>
      </c>
      <c r="BF87" s="352">
        <v>9.2918652405800002E-3</v>
      </c>
      <c r="BG87" s="352">
        <v>9.0904325629581131E-3</v>
      </c>
      <c r="BH87" s="352">
        <v>8.8933666214611479E-3</v>
      </c>
      <c r="BI87" s="352">
        <v>8.700572752280776E-3</v>
      </c>
      <c r="BJ87" s="352">
        <v>8.511958343767622E-3</v>
      </c>
      <c r="BK87" s="352">
        <v>8.3274327919437494E-3</v>
      </c>
      <c r="BL87" s="352">
        <v>8.1469074569795897E-3</v>
      </c>
      <c r="BM87" s="352">
        <v>7.970295620614359E-3</v>
      </c>
      <c r="BN87" s="352">
        <v>7.7975124444995365E-3</v>
      </c>
      <c r="BO87" s="352">
        <v>7.6284749294454023E-3</v>
      </c>
      <c r="BP87" s="352">
        <v>7.4631018755510368E-3</v>
      </c>
      <c r="BQ87" s="352">
        <v>7.3013138431986301E-3</v>
      </c>
      <c r="BR87" s="352">
        <v>7.1430331148933787E-3</v>
      </c>
      <c r="BS87" s="352">
        <v>6.9881836579306399E-3</v>
      </c>
      <c r="BT87" s="352">
        <v>6.8366910878723793E-3</v>
      </c>
      <c r="BU87" s="352">
        <v>6.6884826328154215E-3</v>
      </c>
      <c r="BV87" s="352">
        <v>6.5434870984342744E-3</v>
      </c>
      <c r="BW87" s="352">
        <v>6.4016348337818003E-3</v>
      </c>
      <c r="BX87" s="352">
        <v>6.2628576978312461E-3</v>
      </c>
      <c r="BY87" s="352">
        <v>6.1270890267436052E-3</v>
      </c>
      <c r="BZ87" s="352">
        <v>5.9942636018445669E-3</v>
      </c>
      <c r="CA87" s="352">
        <v>5.8643176182956724E-3</v>
      </c>
      <c r="CB87" s="352">
        <v>5.7371886544446242E-3</v>
      </c>
      <c r="CC87" s="352">
        <v>5.6128156418400474E-3</v>
      </c>
      <c r="CD87" s="352">
        <v>5.4911388358962632E-3</v>
      </c>
      <c r="CE87" s="352">
        <v>5.3720997871940174E-3</v>
      </c>
      <c r="CF87" s="352">
        <v>5.2556413134033555E-3</v>
      </c>
      <c r="CG87" s="352">
        <v>5.1417074718151665E-3</v>
      </c>
      <c r="CH87" s="352">
        <v>5.0302435324681991E-3</v>
      </c>
      <c r="CI87" s="352">
        <v>4.9211959518586472E-3</v>
      </c>
      <c r="CJ87" s="352">
        <v>4.8145123472196514E-3</v>
      </c>
      <c r="CK87" s="352">
        <v>4.7101414713583969E-3</v>
      </c>
      <c r="CL87" s="352">
        <v>4.6080331880386967E-3</v>
      </c>
      <c r="CM87" s="352">
        <v>4.5081384478972428E-3</v>
      </c>
      <c r="CN87" s="352">
        <v>4.4104092648819451E-3</v>
      </c>
      <c r="CO87" s="352">
        <v>4.3147986932010668E-3</v>
      </c>
      <c r="CP87" s="352">
        <v>4.2212608047720425E-3</v>
      </c>
      <c r="CQ87" s="352">
        <v>4.1297506671591905E-3</v>
      </c>
      <c r="CR87" s="352">
        <v>4.0402243219896904E-3</v>
      </c>
      <c r="CS87" s="352">
        <v>3.9526387638374669E-3</v>
      </c>
      <c r="CT87" s="352">
        <v>3.8669519195648362E-3</v>
      </c>
      <c r="CU87" s="352">
        <v>3.7831226281120028E-3</v>
      </c>
      <c r="CV87" s="352">
        <v>3.7011106207246684E-3</v>
      </c>
      <c r="CW87" s="352">
        <v>3.6208765016102987E-3</v>
      </c>
      <c r="CX87" s="352">
        <v>3.5423817290137038E-3</v>
      </c>
      <c r="CY87" s="352">
        <v>3.465588596702894E-3</v>
      </c>
      <c r="CZ87" s="352">
        <v>3.390460215856277E-3</v>
      </c>
      <c r="DA87" s="352">
        <v>3.3169604973425182E-3</v>
      </c>
      <c r="DB87" s="352">
        <v>3.2450541343845454E-3</v>
      </c>
      <c r="DC87" s="352">
        <v>3.1747065855993622E-3</v>
      </c>
      <c r="DD87" s="352">
        <v>3.1058840584055436E-3</v>
      </c>
      <c r="DE87" s="352">
        <v>3.0385534927904198E-3</v>
      </c>
      <c r="DF87" s="352">
        <v>2.9726825454291662E-3</v>
      </c>
      <c r="DG87" s="352">
        <v>2.9082395741481639E-3</v>
      </c>
      <c r="DH87" s="352">
        <v>2.8451936227251707E-3</v>
      </c>
      <c r="DI87" s="352">
        <v>2.7835144060190022E-3</v>
      </c>
      <c r="DJ87" s="352">
        <v>2.7231722954215716E-3</v>
      </c>
      <c r="DK87" s="352">
        <v>2.6641383046253101E-3</v>
      </c>
      <c r="DL87" s="352">
        <v>2.6063840756991264E-3</v>
      </c>
      <c r="DM87" s="352">
        <v>2.5498818654662164E-3</v>
      </c>
      <c r="DN87" s="352">
        <v>2.4946045321771805E-3</v>
      </c>
      <c r="DO87" s="352">
        <v>2.4405255224720446E-3</v>
      </c>
      <c r="DP87" s="352">
        <v>2.3876188586249257E-3</v>
      </c>
      <c r="DQ87" s="352">
        <v>2.3358591260652112E-3</v>
      </c>
      <c r="DR87" s="352">
        <v>2.2852214611692591E-3</v>
      </c>
      <c r="DS87" s="352">
        <v>2.235681539316756E-3</v>
      </c>
      <c r="DT87" s="352">
        <v>2.1872155632059907E-3</v>
      </c>
      <c r="DU87" s="352">
        <v>2.1398002514224396E-3</v>
      </c>
      <c r="DV87" s="352">
        <v>2.0934128272551578E-3</v>
      </c>
      <c r="DW87" s="352">
        <v>2.0480310077556222E-3</v>
      </c>
      <c r="DX87" s="352">
        <v>2.0036329930337568E-3</v>
      </c>
      <c r="DY87" s="352">
        <v>1.9601974557860004E-3</v>
      </c>
      <c r="DZ87" s="352">
        <v>1.9177035310503968E-3</v>
      </c>
      <c r="EA87" s="352">
        <v>1.8761308061837675E-3</v>
      </c>
      <c r="EB87" s="352">
        <v>1.8354593110561741E-3</v>
      </c>
      <c r="EC87" s="352">
        <v>1.7956695084579406E-3</v>
      </c>
      <c r="ED87" s="352">
        <v>1.7567422847146396E-3</v>
      </c>
      <c r="EE87" s="352">
        <v>1.7186589405055303E-3</v>
      </c>
      <c r="EF87" s="352">
        <v>1.6814011818810401E-3</v>
      </c>
      <c r="EG87" s="352">
        <v>1.6449511114749653E-3</v>
      </c>
      <c r="EH87" s="352">
        <v>1.6092912199071859E-3</v>
      </c>
      <c r="EI87" s="352">
        <v>1.5744043773727521E-3</v>
      </c>
      <c r="EJ87" s="352">
        <v>1.5402738254133035E-3</v>
      </c>
      <c r="EK87" s="352">
        <v>1.5068831688668746E-3</v>
      </c>
      <c r="EL87" s="352">
        <v>1.4742163679922139E-3</v>
      </c>
    </row>
    <row r="88" spans="1:142" x14ac:dyDescent="0.2">
      <c r="A88" s="351">
        <v>68</v>
      </c>
      <c r="B88" s="352">
        <v>3.409795060340174E-2</v>
      </c>
      <c r="C88" s="352">
        <v>3.3366917943901162E-2</v>
      </c>
      <c r="D88" s="352">
        <v>3.2651558037155734E-2</v>
      </c>
      <c r="E88" s="352">
        <v>3.195153487194069E-2</v>
      </c>
      <c r="F88" s="352">
        <v>3.1266519640842608E-2</v>
      </c>
      <c r="G88" s="352">
        <v>3.0596190585814538E-2</v>
      </c>
      <c r="H88" s="352">
        <v>2.9940232847043481E-2</v>
      </c>
      <c r="I88" s="352">
        <v>2.929833831505782E-2</v>
      </c>
      <c r="J88" s="352">
        <v>2.86702054860054E-2</v>
      </c>
      <c r="K88" s="352">
        <v>2.8055539320034371E-2</v>
      </c>
      <c r="L88" s="352">
        <v>2.7454051102710392E-2</v>
      </c>
      <c r="M88" s="352">
        <v>2.6865458309404011E-2</v>
      </c>
      <c r="N88" s="352">
        <v>2.6289484472587377E-2</v>
      </c>
      <c r="O88" s="352">
        <v>2.572585905197405E-2</v>
      </c>
      <c r="P88" s="352">
        <v>2.5174317307443943E-2</v>
      </c>
      <c r="Q88" s="352">
        <v>2.4634600174692389E-2</v>
      </c>
      <c r="R88" s="352">
        <v>2.410645414354522E-2</v>
      </c>
      <c r="S88" s="352">
        <v>2.3589631138882693E-2</v>
      </c>
      <c r="T88" s="352">
        <v>2.3083888404116425E-2</v>
      </c>
      <c r="U88" s="352">
        <v>2.2588988387163729E-2</v>
      </c>
      <c r="V88" s="352">
        <v>2.2104698628868151E-2</v>
      </c>
      <c r="W88" s="352">
        <v>2.1630791653810589E-2</v>
      </c>
      <c r="X88" s="352">
        <v>2.1167044863462124E-2</v>
      </c>
      <c r="Y88" s="352">
        <v>2.0713240431627415E-2</v>
      </c>
      <c r="Z88" s="352">
        <v>2.0269165202129697E-2</v>
      </c>
      <c r="AA88" s="352">
        <v>1.9834610588689346E-2</v>
      </c>
      <c r="AB88" s="352">
        <v>1.9409372476949086E-2</v>
      </c>
      <c r="AC88" s="352">
        <v>1.899325112859902E-2</v>
      </c>
      <c r="AD88" s="352">
        <v>1.8586051087558522E-2</v>
      </c>
      <c r="AE88" s="352">
        <v>1.818758108816812E-2</v>
      </c>
      <c r="AF88" s="352">
        <v>1.7797653965350376E-2</v>
      </c>
      <c r="AG88" s="352">
        <v>1.7416086566696715E-2</v>
      </c>
      <c r="AH88" s="352">
        <v>1.7042699666439006E-2</v>
      </c>
      <c r="AI88" s="352">
        <v>1.6677317881265571E-2</v>
      </c>
      <c r="AJ88" s="352">
        <v>1.6319769587942106E-2</v>
      </c>
      <c r="AK88" s="352">
        <v>1.5969886842698181E-2</v>
      </c>
      <c r="AL88" s="352">
        <v>1.5627505302343192E-2</v>
      </c>
      <c r="AM88" s="352">
        <v>1.5292464147072365E-2</v>
      </c>
      <c r="AN88" s="352">
        <v>1.4964606004928297E-2</v>
      </c>
      <c r="AO88" s="352">
        <v>1.4643776877881884E-2</v>
      </c>
      <c r="AP88" s="352">
        <v>1.4329826069498019E-2</v>
      </c>
      <c r="AQ88" s="352">
        <v>1.4022606114152061E-2</v>
      </c>
      <c r="AR88" s="352">
        <v>1.3721972707763848E-2</v>
      </c>
      <c r="AS88" s="352">
        <v>1.342778464001684E-2</v>
      </c>
      <c r="AT88" s="352">
        <v>1.3139903728029912E-2</v>
      </c>
      <c r="AU88" s="352">
        <v>1.2858194751452152E-2</v>
      </c>
      <c r="AV88" s="352">
        <v>1.2582525388948218E-2</v>
      </c>
      <c r="AW88" s="352">
        <v>1.2312766156045854E-2</v>
      </c>
      <c r="AX88" s="352">
        <v>1.204879034431584E-2</v>
      </c>
      <c r="AY88" s="352">
        <v>1.1790473961855851E-2</v>
      </c>
      <c r="AZ88" s="352">
        <v>1.1537695675050311E-2</v>
      </c>
      <c r="BA88" s="352">
        <v>1.1290336751578913E-2</v>
      </c>
      <c r="BB88" s="352">
        <v>1.1048281004646717E-2</v>
      </c>
      <c r="BC88" s="352">
        <v>1.0811414738410454E-2</v>
      </c>
      <c r="BD88" s="352">
        <v>1.057962669457432E-2</v>
      </c>
      <c r="BE88" s="352">
        <v>1.0352808000130963E-2</v>
      </c>
      <c r="BF88" s="352">
        <v>1.0130852116222817E-2</v>
      </c>
      <c r="BG88" s="352">
        <v>9.9136547880998103E-3</v>
      </c>
      <c r="BH88" s="352">
        <v>9.7011139961499307E-3</v>
      </c>
      <c r="BI88" s="352">
        <v>9.4931299079796579E-3</v>
      </c>
      <c r="BJ88" s="352">
        <v>9.2896048315217715E-3</v>
      </c>
      <c r="BK88" s="352">
        <v>9.090443169148461E-3</v>
      </c>
      <c r="BL88" s="352">
        <v>8.8955513727682345E-3</v>
      </c>
      <c r="BM88" s="352">
        <v>8.7048378998855046E-3</v>
      </c>
      <c r="BN88" s="352">
        <v>8.518213170602227E-3</v>
      </c>
      <c r="BO88" s="352">
        <v>8.3355895255413804E-3</v>
      </c>
      <c r="BP88" s="352">
        <v>8.1568811846725441E-3</v>
      </c>
      <c r="BQ88" s="352">
        <v>7.9820042070202196E-3</v>
      </c>
      <c r="BR88" s="352">
        <v>7.8108764512359631E-3</v>
      </c>
      <c r="BS88" s="352">
        <v>7.643417537015835E-3</v>
      </c>
      <c r="BT88" s="352">
        <v>7.4795488073450154E-3</v>
      </c>
      <c r="BU88" s="352">
        <v>7.3191932915518728E-3</v>
      </c>
      <c r="BV88" s="352">
        <v>7.1622756691541202E-3</v>
      </c>
      <c r="BW88" s="352">
        <v>7.0087222344800892E-3</v>
      </c>
      <c r="BX88" s="352">
        <v>6.8584608620484719E-3</v>
      </c>
      <c r="BY88" s="352">
        <v>6.7114209726903268E-3</v>
      </c>
      <c r="BZ88" s="352">
        <v>6.5675335003973698E-3</v>
      </c>
      <c r="CA88" s="352">
        <v>6.4267308598810373E-3</v>
      </c>
      <c r="CB88" s="352">
        <v>6.288946914827038E-3</v>
      </c>
      <c r="CC88" s="352">
        <v>6.1541169468305127E-3</v>
      </c>
      <c r="CD88" s="352">
        <v>6.0221776249971912E-3</v>
      </c>
      <c r="CE88" s="352">
        <v>5.8930669761962876E-3</v>
      </c>
      <c r="CF88" s="352">
        <v>5.7667243559511331E-3</v>
      </c>
      <c r="CG88" s="352">
        <v>5.6430904199539075E-3</v>
      </c>
      <c r="CH88" s="352">
        <v>5.5221070961910586E-3</v>
      </c>
      <c r="CI88" s="352">
        <v>5.403717557666339E-3</v>
      </c>
      <c r="CJ88" s="352">
        <v>5.2878661957086346E-3</v>
      </c>
      <c r="CK88" s="352">
        <v>5.1744985938520496E-3</v>
      </c>
      <c r="CL88" s="352">
        <v>5.0635615022759902E-3</v>
      </c>
      <c r="CM88" s="352">
        <v>4.9550028127932234E-3</v>
      </c>
      <c r="CN88" s="352">
        <v>4.8487715343741751E-3</v>
      </c>
      <c r="CO88" s="352">
        <v>4.7448177691959683E-3</v>
      </c>
      <c r="CP88" s="352">
        <v>4.6430926892049524E-3</v>
      </c>
      <c r="CQ88" s="352">
        <v>4.5435485131817034E-3</v>
      </c>
      <c r="CR88" s="352">
        <v>4.44613848429775E-3</v>
      </c>
      <c r="CS88" s="352">
        <v>4.3508168481534455E-3</v>
      </c>
      <c r="CT88" s="352">
        <v>4.2575388312867052E-3</v>
      </c>
      <c r="CU88" s="352">
        <v>4.1662606201424883E-3</v>
      </c>
      <c r="CV88" s="352">
        <v>4.0769393404931683E-3</v>
      </c>
      <c r="CW88" s="352">
        <v>3.9895330373001013E-3</v>
      </c>
      <c r="CX88" s="352">
        <v>3.9040006550069605E-3</v>
      </c>
      <c r="CY88" s="352">
        <v>3.8203020182555514E-3</v>
      </c>
      <c r="CZ88" s="352">
        <v>3.7383978130150742E-3</v>
      </c>
      <c r="DA88" s="352">
        <v>3.6582495681159568E-3</v>
      </c>
      <c r="DB88" s="352">
        <v>3.5798196371795874E-3</v>
      </c>
      <c r="DC88" s="352">
        <v>3.5030711809354576E-3</v>
      </c>
      <c r="DD88" s="352">
        <v>3.4279681499174144E-3</v>
      </c>
      <c r="DE88" s="352">
        <v>3.3544752675308911E-3</v>
      </c>
      <c r="DF88" s="352">
        <v>3.282558013483157E-3</v>
      </c>
      <c r="DG88" s="352">
        <v>3.2121826075688195E-3</v>
      </c>
      <c r="DH88" s="352">
        <v>3.1433159938029421E-3</v>
      </c>
      <c r="DI88" s="352">
        <v>3.0759258248943397E-3</v>
      </c>
      <c r="DJ88" s="352">
        <v>3.0099804470517608E-3</v>
      </c>
      <c r="DK88" s="352">
        <v>2.9454488851157956E-3</v>
      </c>
      <c r="DL88" s="352">
        <v>2.8823008280095628E-3</v>
      </c>
      <c r="DM88" s="352">
        <v>2.8205066145013096E-3</v>
      </c>
      <c r="DN88" s="352">
        <v>2.7600372192722582E-3</v>
      </c>
      <c r="DO88" s="352">
        <v>2.7008642392831379E-3</v>
      </c>
      <c r="DP88" s="352">
        <v>2.6429598804330167E-3</v>
      </c>
      <c r="DQ88" s="352">
        <v>2.5862969445041508E-3</v>
      </c>
      <c r="DR88" s="352">
        <v>2.5308488163867269E-3</v>
      </c>
      <c r="DS88" s="352">
        <v>2.4765894515774989E-3</v>
      </c>
      <c r="DT88" s="352">
        <v>2.4234933639464416E-3</v>
      </c>
      <c r="DU88" s="352">
        <v>2.3715356137656734E-3</v>
      </c>
      <c r="DV88" s="352">
        <v>2.3206917959950413E-3</v>
      </c>
      <c r="DW88" s="352">
        <v>2.2709380288188372E-3</v>
      </c>
      <c r="DX88" s="352">
        <v>2.2222509424282919E-3</v>
      </c>
      <c r="DY88" s="352">
        <v>2.1746076680445553E-3</v>
      </c>
      <c r="DZ88" s="352">
        <v>2.1279858271770198E-3</v>
      </c>
      <c r="EA88" s="352">
        <v>2.0823635211119304E-3</v>
      </c>
      <c r="EB88" s="352">
        <v>2.0377193206263591E-3</v>
      </c>
      <c r="EC88" s="352">
        <v>1.9940322559226951E-3</v>
      </c>
      <c r="ED88" s="352">
        <v>1.951281806778939E-3</v>
      </c>
      <c r="EE88" s="352">
        <v>1.9094478929101585E-3</v>
      </c>
      <c r="EF88" s="352">
        <v>1.8685108645365948E-3</v>
      </c>
      <c r="EG88" s="352">
        <v>1.828451493153976E-3</v>
      </c>
      <c r="EH88" s="352">
        <v>1.7892509625017101E-3</v>
      </c>
      <c r="EI88" s="352">
        <v>1.7508908597247106E-3</v>
      </c>
      <c r="EJ88" s="352">
        <v>1.7133531667247077E-3</v>
      </c>
      <c r="EK88" s="352">
        <v>1.676620251696979E-3</v>
      </c>
      <c r="EL88" s="352">
        <v>1.6406748608485259E-3</v>
      </c>
    </row>
    <row r="89" spans="1:142" x14ac:dyDescent="0.2">
      <c r="A89" s="351">
        <v>69</v>
      </c>
      <c r="B89" s="352">
        <v>3.6822633688218323E-2</v>
      </c>
      <c r="C89" s="352">
        <v>3.6040166221061147E-2</v>
      </c>
      <c r="D89" s="352">
        <v>3.5274325900738507E-2</v>
      </c>
      <c r="E89" s="352">
        <v>3.4524759406475231E-2</v>
      </c>
      <c r="F89" s="352">
        <v>3.3791120925433092E-2</v>
      </c>
      <c r="G89" s="352">
        <v>3.3073071993170625E-2</v>
      </c>
      <c r="H89" s="352">
        <v>3.2370281337490973E-2</v>
      </c>
      <c r="I89" s="352">
        <v>3.1682424725610003E-2</v>
      </c>
      <c r="J89" s="352">
        <v>3.1009184814572082E-2</v>
      </c>
      <c r="K89" s="352">
        <v>3.0350251004842378E-2</v>
      </c>
      <c r="L89" s="352">
        <v>2.9705319297012311E-2</v>
      </c>
      <c r="M89" s="352">
        <v>2.9074092151549932E-2</v>
      </c>
      <c r="N89" s="352">
        <v>2.8456278351528638E-2</v>
      </c>
      <c r="O89" s="352">
        <v>2.7851592868274776E-2</v>
      </c>
      <c r="P89" s="352">
        <v>2.7259756729870105E-2</v>
      </c>
      <c r="Q89" s="352">
        <v>2.6680496892446802E-2</v>
      </c>
      <c r="R89" s="352">
        <v>2.6113546114219129E-2</v>
      </c>
      <c r="S89" s="352">
        <v>2.5558642832191905E-2</v>
      </c>
      <c r="T89" s="352">
        <v>2.5015531041487144E-2</v>
      </c>
      <c r="U89" s="352">
        <v>2.4483960177236686E-2</v>
      </c>
      <c r="V89" s="352">
        <v>2.3963684998984484E-2</v>
      </c>
      <c r="W89" s="352">
        <v>2.3454465477543755E-2</v>
      </c>
      <c r="X89" s="352">
        <v>2.2956066684259965E-2</v>
      </c>
      <c r="Y89" s="352">
        <v>2.2468258682626838E-2</v>
      </c>
      <c r="Z89" s="352">
        <v>2.1990816422204098E-2</v>
      </c>
      <c r="AA89" s="352">
        <v>2.1523519634790815E-2</v>
      </c>
      <c r="AB89" s="352">
        <v>2.106615273280505E-2</v>
      </c>
      <c r="AC89" s="352">
        <v>2.0618504709821489E-2</v>
      </c>
      <c r="AD89" s="352">
        <v>2.0180369043224008E-2</v>
      </c>
      <c r="AE89" s="352">
        <v>1.97515435989268E-2</v>
      </c>
      <c r="AF89" s="352">
        <v>1.933183053811886E-2</v>
      </c>
      <c r="AG89" s="352">
        <v>1.8921036225991384E-2</v>
      </c>
      <c r="AH89" s="352">
        <v>1.8518971142404684E-2</v>
      </c>
      <c r="AI89" s="352">
        <v>1.8125449794452166E-2</v>
      </c>
      <c r="AJ89" s="352">
        <v>1.7740290630883497E-2</v>
      </c>
      <c r="AK89" s="352">
        <v>1.736331595834625E-2</v>
      </c>
      <c r="AL89" s="352">
        <v>1.6994351859406214E-2</v>
      </c>
      <c r="AM89" s="352">
        <v>1.66332281123109E-2</v>
      </c>
      <c r="AN89" s="352">
        <v>1.6279778112458027E-2</v>
      </c>
      <c r="AO89" s="352">
        <v>1.5933838795531667E-2</v>
      </c>
      <c r="AP89" s="352">
        <v>1.5595250562272851E-2</v>
      </c>
      <c r="AQ89" s="352">
        <v>1.5263857204848675E-2</v>
      </c>
      <c r="AR89" s="352">
        <v>1.4939505834785096E-2</v>
      </c>
      <c r="AS89" s="352">
        <v>1.4622046812432102E-2</v>
      </c>
      <c r="AT89" s="352">
        <v>1.4311333677927703E-2</v>
      </c>
      <c r="AU89" s="352">
        <v>1.4007223083627963E-2</v>
      </c>
      <c r="AV89" s="352">
        <v>1.3709574727973848E-2</v>
      </c>
      <c r="AW89" s="352">
        <v>1.3418251290763312E-2</v>
      </c>
      <c r="AX89" s="352">
        <v>1.3133118369797964E-2</v>
      </c>
      <c r="AY89" s="352">
        <v>1.2854044418876871E-2</v>
      </c>
      <c r="AZ89" s="352">
        <v>1.2580900687107916E-2</v>
      </c>
      <c r="BA89" s="352">
        <v>1.2313561159507953E-2</v>
      </c>
      <c r="BB89" s="352">
        <v>1.2051902498866146E-2</v>
      </c>
      <c r="BC89" s="352">
        <v>1.1795803988842181E-2</v>
      </c>
      <c r="BD89" s="352">
        <v>1.1545147478273707E-2</v>
      </c>
      <c r="BE89" s="352">
        <v>1.129981732666727E-2</v>
      </c>
      <c r="BF89" s="352">
        <v>1.1059700350847499E-2</v>
      </c>
      <c r="BG89" s="352">
        <v>1.0824685772740015E-2</v>
      </c>
      <c r="BH89" s="352">
        <v>1.0594665168263902E-2</v>
      </c>
      <c r="BI89" s="352">
        <v>1.0369532417310227E-2</v>
      </c>
      <c r="BJ89" s="352">
        <v>1.0149183654783464E-2</v>
      </c>
      <c r="BK89" s="352">
        <v>9.9335172226832896E-3</v>
      </c>
      <c r="BL89" s="352">
        <v>9.7224336232046259E-3</v>
      </c>
      <c r="BM89" s="352">
        <v>9.5158354728342685E-3</v>
      </c>
      <c r="BN89" s="352">
        <v>9.3136274574229811E-3</v>
      </c>
      <c r="BO89" s="352">
        <v>9.1157162882122521E-3</v>
      </c>
      <c r="BP89" s="352">
        <v>8.9220106587954862E-3</v>
      </c>
      <c r="BQ89" s="352">
        <v>8.7324212029937631E-3</v>
      </c>
      <c r="BR89" s="352">
        <v>8.5468604536266986E-3</v>
      </c>
      <c r="BS89" s="352">
        <v>8.3652428021594311E-3</v>
      </c>
      <c r="BT89" s="352">
        <v>8.1874844592070822E-3</v>
      </c>
      <c r="BU89" s="352">
        <v>8.0135034158784792E-3</v>
      </c>
      <c r="BV89" s="352">
        <v>7.8432194059413346E-3</v>
      </c>
      <c r="BW89" s="352">
        <v>7.6765538687913601E-3</v>
      </c>
      <c r="BX89" s="352">
        <v>7.5134299132083191E-3</v>
      </c>
      <c r="BY89" s="352">
        <v>7.3537722818822144E-3</v>
      </c>
      <c r="BZ89" s="352">
        <v>7.1975073166932928E-3</v>
      </c>
      <c r="CA89" s="352">
        <v>7.0445629247298551E-3</v>
      </c>
      <c r="CB89" s="352">
        <v>6.8948685450281339E-3</v>
      </c>
      <c r="CC89" s="352">
        <v>6.7483551160189828E-3</v>
      </c>
      <c r="CD89" s="352">
        <v>6.6049550436662859E-3</v>
      </c>
      <c r="CE89" s="352">
        <v>6.4646021702824069E-3</v>
      </c>
      <c r="CF89" s="352">
        <v>6.3272317440063253E-3</v>
      </c>
      <c r="CG89" s="352">
        <v>6.1927803889303273E-3</v>
      </c>
      <c r="CH89" s="352">
        <v>6.0611860758615068E-3</v>
      </c>
      <c r="CI89" s="352">
        <v>5.9323880937045661E-3</v>
      </c>
      <c r="CJ89" s="352">
        <v>5.8063270214527294E-3</v>
      </c>
      <c r="CK89" s="352">
        <v>5.682944700773831E-3</v>
      </c>
      <c r="CL89" s="352">
        <v>5.5621842091789393E-3</v>
      </c>
      <c r="CM89" s="352">
        <v>5.4439898337611519E-3</v>
      </c>
      <c r="CN89" s="352">
        <v>5.3283070454924102E-3</v>
      </c>
      <c r="CO89" s="352">
        <v>5.2150824740665137E-3</v>
      </c>
      <c r="CP89" s="352">
        <v>5.1042638832767048E-3</v>
      </c>
      <c r="CQ89" s="352">
        <v>4.9958001469164667E-3</v>
      </c>
      <c r="CR89" s="352">
        <v>4.8896412251924334E-3</v>
      </c>
      <c r="CS89" s="352">
        <v>4.7857381416385007E-3</v>
      </c>
      <c r="CT89" s="352">
        <v>4.6840429605205158E-3</v>
      </c>
      <c r="CU89" s="352">
        <v>4.5845087647211052E-3</v>
      </c>
      <c r="CV89" s="352">
        <v>4.4870896340944398E-3</v>
      </c>
      <c r="CW89" s="352">
        <v>4.3917406242809515E-3</v>
      </c>
      <c r="CX89" s="352">
        <v>4.2984177459722455E-3</v>
      </c>
      <c r="CY89" s="352">
        <v>4.2070779446165994E-3</v>
      </c>
      <c r="CZ89" s="352">
        <v>4.1176790805557278E-3</v>
      </c>
      <c r="DA89" s="352">
        <v>4.0301799095836446E-3</v>
      </c>
      <c r="DB89" s="352">
        <v>3.9445400639186142E-3</v>
      </c>
      <c r="DC89" s="352">
        <v>3.860720033579468E-3</v>
      </c>
      <c r="DD89" s="352">
        <v>3.7786811481576505E-3</v>
      </c>
      <c r="DE89" s="352">
        <v>3.6983855589766178E-3</v>
      </c>
      <c r="DF89" s="352">
        <v>3.6197962216303224E-3</v>
      </c>
      <c r="DG89" s="352">
        <v>3.542876878892764E-3</v>
      </c>
      <c r="DH89" s="352">
        <v>3.4675920439907102E-3</v>
      </c>
      <c r="DI89" s="352">
        <v>3.3939069842318444E-3</v>
      </c>
      <c r="DJ89" s="352">
        <v>3.3217877049808303E-3</v>
      </c>
      <c r="DK89" s="352">
        <v>3.251200933975875E-3</v>
      </c>
      <c r="DL89" s="352">
        <v>3.182114105978546E-3</v>
      </c>
      <c r="DM89" s="352">
        <v>3.1144953477497922E-3</v>
      </c>
      <c r="DN89" s="352">
        <v>3.0483134633452055E-3</v>
      </c>
      <c r="DO89" s="352">
        <v>2.9835379197227659E-3</v>
      </c>
      <c r="DP89" s="352">
        <v>2.920138832656397E-3</v>
      </c>
      <c r="DQ89" s="352">
        <v>2.8580869529488745E-3</v>
      </c>
      <c r="DR89" s="352">
        <v>2.7973536529376933E-3</v>
      </c>
      <c r="DS89" s="352">
        <v>2.7379109132876804E-3</v>
      </c>
      <c r="DT89" s="352">
        <v>2.6797313100642636E-3</v>
      </c>
      <c r="DU89" s="352">
        <v>2.6227880020814292E-3</v>
      </c>
      <c r="DV89" s="352">
        <v>2.5670547185185251E-3</v>
      </c>
      <c r="DW89" s="352">
        <v>2.5125057468002063E-3</v>
      </c>
      <c r="DX89" s="352">
        <v>2.4591159207339292E-3</v>
      </c>
      <c r="DY89" s="352">
        <v>2.4068606088995183E-3</v>
      </c>
      <c r="DZ89" s="352">
        <v>2.3557157032854433E-3</v>
      </c>
      <c r="EA89" s="352">
        <v>2.3056576081665831E-3</v>
      </c>
      <c r="EB89" s="352">
        <v>2.2566632292183274E-3</v>
      </c>
      <c r="EC89" s="352">
        <v>2.2087099628619947E-3</v>
      </c>
      <c r="ED89" s="352">
        <v>2.1617756858366656E-3</v>
      </c>
      <c r="EE89" s="352">
        <v>2.1158387449926037E-3</v>
      </c>
      <c r="EF89" s="352">
        <v>2.0708779473015701E-3</v>
      </c>
      <c r="EG89" s="352">
        <v>2.0268725500794042E-3</v>
      </c>
      <c r="EH89" s="352">
        <v>1.9838022514163793E-3</v>
      </c>
      <c r="EI89" s="352">
        <v>1.9416471808109113E-3</v>
      </c>
      <c r="EJ89" s="352">
        <v>1.9003878900022871E-3</v>
      </c>
      <c r="EK89" s="352">
        <v>1.8600053439982043E-3</v>
      </c>
      <c r="EL89" s="352">
        <v>1.8204809122929723E-3</v>
      </c>
    </row>
    <row r="90" spans="1:142" x14ac:dyDescent="0.2">
      <c r="A90" s="351">
        <v>70</v>
      </c>
      <c r="B90" s="352">
        <v>3.989096744024527E-2</v>
      </c>
      <c r="C90" s="352">
        <v>3.9049627102979149E-2</v>
      </c>
      <c r="D90" s="352">
        <v>3.8226031473563772E-2</v>
      </c>
      <c r="E90" s="352">
        <v>3.7419806298391235E-2</v>
      </c>
      <c r="F90" s="352">
        <v>3.6630585217235938E-2</v>
      </c>
      <c r="G90" s="352">
        <v>3.5858009596775237E-2</v>
      </c>
      <c r="H90" s="352">
        <v>3.5101728367621439E-2</v>
      </c>
      <c r="I90" s="352">
        <v>3.4361397864790776E-2</v>
      </c>
      <c r="J90" s="352">
        <v>3.3636681671537161E-2</v>
      </c>
      <c r="K90" s="352">
        <v>3.2927250466479617E-2</v>
      </c>
      <c r="L90" s="352">
        <v>3.2232781873953953E-2</v>
      </c>
      <c r="M90" s="352">
        <v>3.1552960317520647E-2</v>
      </c>
      <c r="N90" s="352">
        <v>3.0887476876562413E-2</v>
      </c>
      <c r="O90" s="352">
        <v>3.023602914590625E-2</v>
      </c>
      <c r="P90" s="352">
        <v>2.9598321098406242E-2</v>
      </c>
      <c r="Q90" s="352">
        <v>2.8974062950424585E-2</v>
      </c>
      <c r="R90" s="352">
        <v>2.8362971030149755E-2</v>
      </c>
      <c r="S90" s="352">
        <v>2.7764767648692009E-2</v>
      </c>
      <c r="T90" s="352">
        <v>2.7179180973897581E-2</v>
      </c>
      <c r="U90" s="352">
        <v>2.6605944906824261E-2</v>
      </c>
      <c r="V90" s="352">
        <v>2.604479896082226E-2</v>
      </c>
      <c r="W90" s="352">
        <v>2.5495488143165344E-2</v>
      </c>
      <c r="X90" s="352">
        <v>2.4957762839178322E-2</v>
      </c>
      <c r="Y90" s="352">
        <v>2.4431378698809299E-2</v>
      </c>
      <c r="Z90" s="352">
        <v>2.3916096525592439E-2</v>
      </c>
      <c r="AA90" s="352">
        <v>2.34116821679544E-2</v>
      </c>
      <c r="AB90" s="352">
        <v>2.2917906412812349E-2</v>
      </c>
      <c r="AC90" s="352">
        <v>2.2434544881416246E-2</v>
      </c>
      <c r="AD90" s="352">
        <v>2.1961377927387955E-2</v>
      </c>
      <c r="AE90" s="352">
        <v>2.149819053691077E-2</v>
      </c>
      <c r="AF90" s="352">
        <v>2.1044772231024109E-2</v>
      </c>
      <c r="AG90" s="352">
        <v>2.0600916969978837E-2</v>
      </c>
      <c r="AH90" s="352">
        <v>2.0166423059609865E-2</v>
      </c>
      <c r="AI90" s="352">
        <v>1.9741093059683468E-2</v>
      </c>
      <c r="AJ90" s="352">
        <v>1.9324733694177594E-2</v>
      </c>
      <c r="AK90" s="352">
        <v>1.8917155763454502E-2</v>
      </c>
      <c r="AL90" s="352">
        <v>1.8518174058285739E-2</v>
      </c>
      <c r="AM90" s="352">
        <v>1.8127607275690426E-2</v>
      </c>
      <c r="AN90" s="352">
        <v>1.7745277936548599E-2</v>
      </c>
      <c r="AO90" s="352">
        <v>1.7371012304952145E-2</v>
      </c>
      <c r="AP90" s="352">
        <v>1.7004640309256757E-2</v>
      </c>
      <c r="AQ90" s="352">
        <v>1.6645995464798925E-2</v>
      </c>
      <c r="AR90" s="352">
        <v>1.6294914798242945E-2</v>
      </c>
      <c r="AS90" s="352">
        <v>1.5951238773523495E-2</v>
      </c>
      <c r="AT90" s="352">
        <v>1.5614811219350187E-2</v>
      </c>
      <c r="AU90" s="352">
        <v>1.5285479258241093E-2</v>
      </c>
      <c r="AV90" s="352">
        <v>1.4963093237053039E-2</v>
      </c>
      <c r="AW90" s="352">
        <v>1.4647506658977075E-2</v>
      </c>
      <c r="AX90" s="352">
        <v>1.4338576116968246E-2</v>
      </c>
      <c r="AY90" s="352">
        <v>1.4036161228579369E-2</v>
      </c>
      <c r="AZ90" s="352">
        <v>1.3740124572169261E-2</v>
      </c>
      <c r="BA90" s="352">
        <v>1.3450331624456337E-2</v>
      </c>
      <c r="BB90" s="352">
        <v>1.316665069938946E-2</v>
      </c>
      <c r="BC90" s="352">
        <v>1.2888952888307704E-2</v>
      </c>
      <c r="BD90" s="352">
        <v>1.2617112001362563E-2</v>
      </c>
      <c r="BE90" s="352">
        <v>1.2351004510175437E-2</v>
      </c>
      <c r="BF90" s="352">
        <v>1.2090509491704593E-2</v>
      </c>
      <c r="BG90" s="352">
        <v>1.1835508573295992E-2</v>
      </c>
      <c r="BH90" s="352">
        <v>1.1585885878893075E-2</v>
      </c>
      <c r="BI90" s="352">
        <v>1.1341527976381029E-2</v>
      </c>
      <c r="BJ90" s="352">
        <v>1.1102323826041599E-2</v>
      </c>
      <c r="BK90" s="352">
        <v>1.0868164730095083E-2</v>
      </c>
      <c r="BL90" s="352">
        <v>1.0638944283306495E-2</v>
      </c>
      <c r="BM90" s="352">
        <v>1.04145583246335E-2</v>
      </c>
      <c r="BN90" s="352">
        <v>1.0194904889894161E-2</v>
      </c>
      <c r="BO90" s="352">
        <v>9.9798841654329621E-3</v>
      </c>
      <c r="BP90" s="352">
        <v>9.7693984427640445E-3</v>
      </c>
      <c r="BQ90" s="352">
        <v>9.5633520741710866E-3</v>
      </c>
      <c r="BR90" s="352">
        <v>9.3616514292436288E-3</v>
      </c>
      <c r="BS90" s="352">
        <v>9.1642048523300403E-3</v>
      </c>
      <c r="BT90" s="352">
        <v>8.9709226208879271E-3</v>
      </c>
      <c r="BU90" s="352">
        <v>8.781716904712902E-3</v>
      </c>
      <c r="BV90" s="352">
        <v>8.5965017260272933E-3</v>
      </c>
      <c r="BW90" s="352">
        <v>8.4151929204106142E-3</v>
      </c>
      <c r="BX90" s="352">
        <v>8.2377080985540519E-3</v>
      </c>
      <c r="BY90" s="352">
        <v>8.0639666088215892E-3</v>
      </c>
      <c r="BZ90" s="352">
        <v>7.8938895006007443E-3</v>
      </c>
      <c r="CA90" s="352">
        <v>7.7273994884262944E-3</v>
      </c>
      <c r="CB90" s="352">
        <v>7.5644209168606522E-3</v>
      </c>
      <c r="CC90" s="352">
        <v>7.404879726114956E-3</v>
      </c>
      <c r="CD90" s="352">
        <v>7.248703418395246E-3</v>
      </c>
      <c r="CE90" s="352">
        <v>7.0958210249584281E-3</v>
      </c>
      <c r="CF90" s="352">
        <v>6.9461630738630728E-3</v>
      </c>
      <c r="CG90" s="352">
        <v>6.7996615584003635E-3</v>
      </c>
      <c r="CH90" s="352">
        <v>6.6562499061908866E-3</v>
      </c>
      <c r="CI90" s="352">
        <v>6.5158629489331793E-3</v>
      </c>
      <c r="CJ90" s="352">
        <v>6.3784368927903385E-3</v>
      </c>
      <c r="CK90" s="352">
        <v>6.2439092894011842E-3</v>
      </c>
      <c r="CL90" s="352">
        <v>6.112219007502832E-3</v>
      </c>
      <c r="CM90" s="352">
        <v>5.9833062051517713E-3</v>
      </c>
      <c r="CN90" s="352">
        <v>5.8571123025308426E-3</v>
      </c>
      <c r="CO90" s="352">
        <v>5.733579955329725E-3</v>
      </c>
      <c r="CP90" s="352">
        <v>5.6126530286868606E-3</v>
      </c>
      <c r="CQ90" s="352">
        <v>5.4942765716809797E-3</v>
      </c>
      <c r="CR90" s="352">
        <v>5.3783967923606135E-3</v>
      </c>
      <c r="CS90" s="352">
        <v>5.2649610333002691E-3</v>
      </c>
      <c r="CT90" s="352">
        <v>5.1539177476721317E-3</v>
      </c>
      <c r="CU90" s="352">
        <v>5.045216475822463E-3</v>
      </c>
      <c r="CV90" s="352">
        <v>4.9388078223420095E-3</v>
      </c>
      <c r="CW90" s="352">
        <v>4.8346434336200223E-3</v>
      </c>
      <c r="CX90" s="352">
        <v>4.7326759758716894E-3</v>
      </c>
      <c r="CY90" s="352">
        <v>4.6328591136289825E-3</v>
      </c>
      <c r="CZ90" s="352">
        <v>4.5351474886851711E-3</v>
      </c>
      <c r="DA90" s="352">
        <v>4.4394966994833881E-3</v>
      </c>
      <c r="DB90" s="352">
        <v>4.3458632809399494E-3</v>
      </c>
      <c r="DC90" s="352">
        <v>4.254204684693179E-3</v>
      </c>
      <c r="DD90" s="352">
        <v>4.1644792597688406E-3</v>
      </c>
      <c r="DE90" s="352">
        <v>4.0766462336533386E-3</v>
      </c>
      <c r="DF90" s="352">
        <v>3.9906656937660975E-3</v>
      </c>
      <c r="DG90" s="352">
        <v>3.9064985693227283E-3</v>
      </c>
      <c r="DH90" s="352">
        <v>3.8241066135806922E-3</v>
      </c>
      <c r="DI90" s="352">
        <v>3.7434523864594504E-3</v>
      </c>
      <c r="DJ90" s="352">
        <v>3.6644992375271437E-3</v>
      </c>
      <c r="DK90" s="352">
        <v>3.5872112893461199E-3</v>
      </c>
      <c r="DL90" s="352">
        <v>3.5115534211697151E-3</v>
      </c>
      <c r="DM90" s="352">
        <v>3.4374912529828803E-3</v>
      </c>
      <c r="DN90" s="352">
        <v>3.3649911298794188E-3</v>
      </c>
      <c r="DO90" s="352">
        <v>3.2940201067687062E-3</v>
      </c>
      <c r="DP90" s="352">
        <v>3.224545933404984E-3</v>
      </c>
      <c r="DQ90" s="352">
        <v>3.1565370397323776E-3</v>
      </c>
      <c r="DR90" s="352">
        <v>3.0899625215390137E-3</v>
      </c>
      <c r="DS90" s="352">
        <v>3.0247921264137121E-3</v>
      </c>
      <c r="DT90" s="352">
        <v>2.9609962399988489E-3</v>
      </c>
      <c r="DU90" s="352">
        <v>2.8985458725331805E-3</v>
      </c>
      <c r="DV90" s="352">
        <v>2.8374126456784678E-3</v>
      </c>
      <c r="DW90" s="352">
        <v>2.7775687796239719E-3</v>
      </c>
      <c r="DX90" s="352">
        <v>2.7189870804628959E-3</v>
      </c>
      <c r="DY90" s="352">
        <v>2.6616409278350964E-3</v>
      </c>
      <c r="DZ90" s="352">
        <v>2.6055042628304052E-3</v>
      </c>
      <c r="EA90" s="352">
        <v>2.55055157614709E-3</v>
      </c>
      <c r="EB90" s="352">
        <v>2.4967578965000709E-3</v>
      </c>
      <c r="EC90" s="352">
        <v>2.4440987792735984E-3</v>
      </c>
      <c r="ED90" s="352">
        <v>2.3925502954132852E-3</v>
      </c>
      <c r="EE90" s="352">
        <v>2.34208902055239E-3</v>
      </c>
      <c r="EF90" s="352">
        <v>2.2926920243674636E-3</v>
      </c>
      <c r="EG90" s="352">
        <v>2.2443368601584692E-3</v>
      </c>
      <c r="EH90" s="352">
        <v>2.1970015546486929E-3</v>
      </c>
      <c r="EI90" s="352">
        <v>2.1506645979997682E-3</v>
      </c>
      <c r="EJ90" s="352">
        <v>2.1053049340372951E-3</v>
      </c>
      <c r="EK90" s="352">
        <v>2.0609019506826229E-3</v>
      </c>
      <c r="EL90" s="352">
        <v>2.0174354705864185E-3</v>
      </c>
    </row>
    <row r="91" spans="1:142" x14ac:dyDescent="0.2">
      <c r="A91" s="351">
        <v>71</v>
      </c>
      <c r="B91" s="352">
        <v>4.3286105220437111E-2</v>
      </c>
      <c r="C91" s="352">
        <v>4.2379867951085171E-2</v>
      </c>
      <c r="D91" s="352">
        <v>4.1492603652024271E-2</v>
      </c>
      <c r="E91" s="352">
        <v>4.0623915105424055E-2</v>
      </c>
      <c r="F91" s="352">
        <v>3.9773413409601749E-2</v>
      </c>
      <c r="G91" s="352">
        <v>3.894071780491367E-2</v>
      </c>
      <c r="H91" s="352">
        <v>3.8125455503294541E-2</v>
      </c>
      <c r="I91" s="352">
        <v>3.7327261521365396E-2</v>
      </c>
      <c r="J91" s="352">
        <v>3.6545778517033167E-2</v>
      </c>
      <c r="K91" s="352">
        <v>3.5780656629513685E-2</v>
      </c>
      <c r="L91" s="352">
        <v>3.5031553322703794E-2</v>
      </c>
      <c r="M91" s="352">
        <v>3.4298133231830501E-2</v>
      </c>
      <c r="N91" s="352">
        <v>3.35800680133128E-2</v>
      </c>
      <c r="O91" s="352">
        <v>3.2877036197766836E-2</v>
      </c>
      <c r="P91" s="352">
        <v>3.2188723046086422E-2</v>
      </c>
      <c r="Q91" s="352">
        <v>3.1514820408538695E-2</v>
      </c>
      <c r="R91" s="352">
        <v>3.0855026586809806E-2</v>
      </c>
      <c r="S91" s="352">
        <v>3.0209046198936745E-2</v>
      </c>
      <c r="T91" s="352">
        <v>2.9576590047068991E-2</v>
      </c>
      <c r="U91" s="352">
        <v>2.8957374987998656E-2</v>
      </c>
      <c r="V91" s="352">
        <v>2.83511238063993E-2</v>
      </c>
      <c r="W91" s="352">
        <v>2.7757565090720526E-2</v>
      </c>
      <c r="X91" s="352">
        <v>2.7176433111680828E-2</v>
      </c>
      <c r="Y91" s="352">
        <v>2.6607467703302454E-2</v>
      </c>
      <c r="Z91" s="352">
        <v>2.6050414146438796E-2</v>
      </c>
      <c r="AA91" s="352">
        <v>2.5505023054740169E-2</v>
      </c>
      <c r="AB91" s="352">
        <v>2.4971050263005296E-2</v>
      </c>
      <c r="AC91" s="352">
        <v>2.4448256717872211E-2</v>
      </c>
      <c r="AD91" s="352">
        <v>2.3936408370796476E-2</v>
      </c>
      <c r="AE91" s="352">
        <v>2.3435276073271082E-2</v>
      </c>
      <c r="AF91" s="352">
        <v>2.2944635474238327E-2</v>
      </c>
      <c r="AG91" s="352">
        <v>2.2464266919650998E-2</v>
      </c>
      <c r="AH91" s="352">
        <v>2.1993955354136299E-2</v>
      </c>
      <c r="AI91" s="352">
        <v>2.1533490224717115E-2</v>
      </c>
      <c r="AJ91" s="352">
        <v>2.10826653865504E-2</v>
      </c>
      <c r="AK91" s="352">
        <v>2.0641279010639002E-2</v>
      </c>
      <c r="AL91" s="352">
        <v>2.0209133493474262E-2</v>
      </c>
      <c r="AM91" s="352">
        <v>1.9786035368571722E-2</v>
      </c>
      <c r="AN91" s="352">
        <v>1.937179521985884E-2</v>
      </c>
      <c r="AO91" s="352">
        <v>1.8966227596874791E-2</v>
      </c>
      <c r="AP91" s="352">
        <v>1.8569150931746929E-2</v>
      </c>
      <c r="AQ91" s="352">
        <v>1.8180387457905324E-2</v>
      </c>
      <c r="AR91" s="352">
        <v>1.7799763130497977E-2</v>
      </c>
      <c r="AS91" s="352">
        <v>1.7427107548473396E-2</v>
      </c>
      <c r="AT91" s="352">
        <v>1.7062253878294388E-2</v>
      </c>
      <c r="AU91" s="352">
        <v>1.6705038779247901E-2</v>
      </c>
      <c r="AV91" s="352">
        <v>1.635530233031968E-2</v>
      </c>
      <c r="AW91" s="352">
        <v>1.6012887958599852E-2</v>
      </c>
      <c r="AX91" s="352">
        <v>1.5677642369186354E-2</v>
      </c>
      <c r="AY91" s="352">
        <v>1.5349415476556973E-2</v>
      </c>
      <c r="AZ91" s="352">
        <v>1.5028060337378133E-2</v>
      </c>
      <c r="BA91" s="352">
        <v>1.4713433084719419E-2</v>
      </c>
      <c r="BB91" s="352">
        <v>1.4405392863646475E-2</v>
      </c>
      <c r="BC91" s="352">
        <v>1.4103801768161851E-2</v>
      </c>
      <c r="BD91" s="352">
        <v>1.3808524779466019E-2</v>
      </c>
      <c r="BE91" s="352">
        <v>1.3519429705511088E-2</v>
      </c>
      <c r="BF91" s="352">
        <v>1.3236387121819945E-2</v>
      </c>
      <c r="BG91" s="352">
        <v>1.2959270313544453E-2</v>
      </c>
      <c r="BH91" s="352">
        <v>1.2687955218736696E-2</v>
      </c>
      <c r="BI91" s="352">
        <v>1.2422320372807886E-2</v>
      </c>
      <c r="BJ91" s="352">
        <v>1.2162246854150115E-2</v>
      </c>
      <c r="BK91" s="352">
        <v>1.1907618230896514E-2</v>
      </c>
      <c r="BL91" s="352">
        <v>1.1658320508796088E-2</v>
      </c>
      <c r="BM91" s="352">
        <v>1.1414242080179831E-2</v>
      </c>
      <c r="BN91" s="352">
        <v>1.1175273673995264E-2</v>
      </c>
      <c r="BO91" s="352">
        <v>1.0941308306887075E-2</v>
      </c>
      <c r="BP91" s="352">
        <v>1.0712241235301928E-2</v>
      </c>
      <c r="BQ91" s="352">
        <v>1.0487969908595988E-2</v>
      </c>
      <c r="BR91" s="352">
        <v>1.0268393923124211E-2</v>
      </c>
      <c r="BS91" s="352">
        <v>1.0053414977290813E-2</v>
      </c>
      <c r="BT91" s="352">
        <v>9.8429368275407755E-3</v>
      </c>
      <c r="BU91" s="352">
        <v>9.6368652452727618E-3</v>
      </c>
      <c r="BV91" s="352">
        <v>9.4351079746540552E-3</v>
      </c>
      <c r="BW91" s="352">
        <v>9.2375746913187107E-3</v>
      </c>
      <c r="BX91" s="352">
        <v>9.0441769619303957E-3</v>
      </c>
      <c r="BY91" s="352">
        <v>8.8548282045918247E-3</v>
      </c>
      <c r="BZ91" s="352">
        <v>8.6694436500830488E-3</v>
      </c>
      <c r="CA91" s="352">
        <v>8.4879403039112792E-3</v>
      </c>
      <c r="CB91" s="352">
        <v>8.3102369091552185E-3</v>
      </c>
      <c r="CC91" s="352">
        <v>8.1362539100872933E-3</v>
      </c>
      <c r="CD91" s="352">
        <v>7.9659134165574897E-3</v>
      </c>
      <c r="CE91" s="352">
        <v>7.7991391691228313E-3</v>
      </c>
      <c r="CF91" s="352">
        <v>7.6358565049069373E-3</v>
      </c>
      <c r="CG91" s="352">
        <v>7.4759923241743244E-3</v>
      </c>
      <c r="CH91" s="352">
        <v>7.3194750576045008E-3</v>
      </c>
      <c r="CI91" s="352">
        <v>7.1662346342512328E-3</v>
      </c>
      <c r="CJ91" s="352">
        <v>7.0162024501725954E-3</v>
      </c>
      <c r="CK91" s="352">
        <v>6.8693113377177959E-3</v>
      </c>
      <c r="CL91" s="352">
        <v>6.7254955354570005E-3</v>
      </c>
      <c r="CM91" s="352">
        <v>6.5846906587407137E-3</v>
      </c>
      <c r="CN91" s="352">
        <v>6.4468336708755234E-3</v>
      </c>
      <c r="CO91" s="352">
        <v>6.3118628549033214E-3</v>
      </c>
      <c r="CP91" s="352">
        <v>6.1797177859713283E-3</v>
      </c>
      <c r="CQ91" s="352">
        <v>6.0503393042806077E-3</v>
      </c>
      <c r="CR91" s="352">
        <v>5.9236694886009144E-3</v>
      </c>
      <c r="CS91" s="352">
        <v>5.7996516303400365E-3</v>
      </c>
      <c r="CT91" s="352">
        <v>5.6782302081560187E-3</v>
      </c>
      <c r="CU91" s="352">
        <v>5.55935086310092E-3</v>
      </c>
      <c r="CV91" s="352">
        <v>5.4429603742849435E-3</v>
      </c>
      <c r="CW91" s="352">
        <v>5.3290066350500619E-3</v>
      </c>
      <c r="CX91" s="352">
        <v>5.2174386296424853E-3</v>
      </c>
      <c r="CY91" s="352">
        <v>5.1082064103735031E-3</v>
      </c>
      <c r="CZ91" s="352">
        <v>5.0012610752584851E-3</v>
      </c>
      <c r="DA91" s="352">
        <v>4.8965547461240506E-3</v>
      </c>
      <c r="DB91" s="352">
        <v>4.7940405471735489E-3</v>
      </c>
      <c r="DC91" s="352">
        <v>4.6936725840013328E-3</v>
      </c>
      <c r="DD91" s="352">
        <v>4.5954059230463619E-3</v>
      </c>
      <c r="DE91" s="352">
        <v>4.4991965714759764E-3</v>
      </c>
      <c r="DF91" s="352">
        <v>4.4050014574908199E-3</v>
      </c>
      <c r="DG91" s="352">
        <v>4.3127784110421081E-3</v>
      </c>
      <c r="DH91" s="352">
        <v>4.2224861449525752E-3</v>
      </c>
      <c r="DI91" s="352">
        <v>4.134084236432703E-3</v>
      </c>
      <c r="DJ91" s="352">
        <v>4.0475331089839068E-3</v>
      </c>
      <c r="DK91" s="352">
        <v>3.9627940146805983E-3</v>
      </c>
      <c r="DL91" s="352">
        <v>3.8798290168231969E-3</v>
      </c>
      <c r="DM91" s="352">
        <v>3.7986009729543161E-3</v>
      </c>
      <c r="DN91" s="352">
        <v>3.7190735182305126E-3</v>
      </c>
      <c r="DO91" s="352">
        <v>3.6412110491421778E-3</v>
      </c>
      <c r="DP91" s="352">
        <v>3.5649787075742625E-3</v>
      </c>
      <c r="DQ91" s="352">
        <v>3.4903423652007061E-3</v>
      </c>
      <c r="DR91" s="352">
        <v>3.4172686082055907E-3</v>
      </c>
      <c r="DS91" s="352">
        <v>3.3457247223241575E-3</v>
      </c>
      <c r="DT91" s="352">
        <v>3.27567867819702E-3</v>
      </c>
      <c r="DU91" s="352">
        <v>3.2070991170309949E-3</v>
      </c>
      <c r="DV91" s="352">
        <v>3.1399553365601364E-3</v>
      </c>
      <c r="DW91" s="352">
        <v>3.0742172773006917E-3</v>
      </c>
      <c r="DX91" s="352">
        <v>3.0098555090938245E-3</v>
      </c>
      <c r="DY91" s="352">
        <v>2.9468412179300732E-3</v>
      </c>
      <c r="DZ91" s="352">
        <v>2.8851461930496621E-3</v>
      </c>
      <c r="EA91" s="352">
        <v>2.8247428143128683E-3</v>
      </c>
      <c r="EB91" s="352">
        <v>2.7656040398348143E-3</v>
      </c>
      <c r="EC91" s="352">
        <v>2.7077033938791338E-3</v>
      </c>
      <c r="ED91" s="352">
        <v>2.6510149550050882E-3</v>
      </c>
      <c r="EE91" s="352">
        <v>2.5955133444628456E-3</v>
      </c>
      <c r="EF91" s="352">
        <v>2.5411737148317132E-3</v>
      </c>
      <c r="EG91" s="352">
        <v>2.4879717388962353E-3</v>
      </c>
      <c r="EH91" s="352">
        <v>2.4358835987551841E-3</v>
      </c>
      <c r="EI91" s="352">
        <v>2.3848859751585691E-3</v>
      </c>
      <c r="EJ91" s="352">
        <v>2.3349560370678757E-3</v>
      </c>
      <c r="EK91" s="352">
        <v>2.2860714314348798E-3</v>
      </c>
      <c r="EL91" s="352">
        <v>2.2382102731944493E-3</v>
      </c>
    </row>
    <row r="92" spans="1:142" x14ac:dyDescent="0.2">
      <c r="A92" s="351">
        <v>72</v>
      </c>
      <c r="B92" s="352">
        <v>4.6980617090435696E-2</v>
      </c>
      <c r="C92" s="352">
        <v>4.6005393490454134E-2</v>
      </c>
      <c r="D92" s="352">
        <v>4.5050413580931772E-2</v>
      </c>
      <c r="E92" s="352">
        <v>4.4115257143363736E-2</v>
      </c>
      <c r="F92" s="352">
        <v>4.3199512682139493E-2</v>
      </c>
      <c r="G92" s="352">
        <v>4.2302777243475191E-2</v>
      </c>
      <c r="H92" s="352">
        <v>4.1424656238100009E-2</v>
      </c>
      <c r="I92" s="352">
        <v>4.0564763267627667E-2</v>
      </c>
      <c r="J92" s="352">
        <v>3.9722719954529168E-2</v>
      </c>
      <c r="K92" s="352">
        <v>3.8898155775635025E-2</v>
      </c>
      <c r="L92" s="352">
        <v>3.8090707899096417E-2</v>
      </c>
      <c r="M92" s="352">
        <v>3.7300021024726578E-2</v>
      </c>
      <c r="N92" s="352">
        <v>3.6525747227660443E-2</v>
      </c>
      <c r="O92" s="352">
        <v>3.5767545805256915E-2</v>
      </c>
      <c r="P92" s="352">
        <v>3.5025083127179217E-2</v>
      </c>
      <c r="Q92" s="352">
        <v>3.4298032488589723E-2</v>
      </c>
      <c r="R92" s="352">
        <v>3.3586073966388519E-2</v>
      </c>
      <c r="S92" s="352">
        <v>3.288889427844003E-2</v>
      </c>
      <c r="T92" s="352">
        <v>3.2206186645717963E-2</v>
      </c>
      <c r="U92" s="352">
        <v>3.1537650657315432E-2</v>
      </c>
      <c r="V92" s="352">
        <v>3.0882992138254836E-2</v>
      </c>
      <c r="W92" s="352">
        <v>3.0241923020041774E-2</v>
      </c>
      <c r="X92" s="352">
        <v>2.9614161213908224E-2</v>
      </c>
      <c r="Y92" s="352">
        <v>2.8999430486683669E-2</v>
      </c>
      <c r="Z92" s="352">
        <v>2.8397460339246075E-2</v>
      </c>
      <c r="AA92" s="352">
        <v>2.7807985887493891E-2</v>
      </c>
      <c r="AB92" s="352">
        <v>2.7230747745788871E-2</v>
      </c>
      <c r="AC92" s="352">
        <v>2.6665491912820354E-2</v>
      </c>
      <c r="AD92" s="352">
        <v>2.6111969659835858E-2</v>
      </c>
      <c r="AE92" s="352">
        <v>2.5569937421194646E-2</v>
      </c>
      <c r="AF92" s="352">
        <v>2.5039156687191286E-2</v>
      </c>
      <c r="AG92" s="352">
        <v>2.4519393899104017E-2</v>
      </c>
      <c r="AH92" s="352">
        <v>2.4010420346423502E-2</v>
      </c>
      <c r="AI92" s="352">
        <v>2.3512012066212201E-2</v>
      </c>
      <c r="AJ92" s="352">
        <v>2.3023949744555527E-2</v>
      </c>
      <c r="AK92" s="352">
        <v>2.2546018620056871E-2</v>
      </c>
      <c r="AL92" s="352">
        <v>2.2078008389336014E-2</v>
      </c>
      <c r="AM92" s="352">
        <v>2.161971311449069E-2</v>
      </c>
      <c r="AN92" s="352">
        <v>2.1170931132476783E-2</v>
      </c>
      <c r="AO92" s="352">
        <v>2.073146496637189E-2</v>
      </c>
      <c r="AP92" s="352">
        <v>2.0301121238479349E-2</v>
      </c>
      <c r="AQ92" s="352">
        <v>1.9879710585236091E-2</v>
      </c>
      <c r="AR92" s="352">
        <v>1.9467047573888247E-2</v>
      </c>
      <c r="AS92" s="352">
        <v>1.9062950620894321E-2</v>
      </c>
      <c r="AT92" s="352">
        <v>1.8667241912024169E-2</v>
      </c>
      <c r="AU92" s="352">
        <v>1.8279747324115254E-2</v>
      </c>
      <c r="AV92" s="352">
        <v>1.7900296348453075E-2</v>
      </c>
      <c r="AW92" s="352">
        <v>1.7528722015743358E-2</v>
      </c>
      <c r="AX92" s="352">
        <v>1.7164860822639759E-2</v>
      </c>
      <c r="AY92" s="352">
        <v>1.6808552659798599E-2</v>
      </c>
      <c r="AZ92" s="352">
        <v>1.6459640741425776E-2</v>
      </c>
      <c r="BA92" s="352">
        <v>1.6117971536286198E-2</v>
      </c>
      <c r="BB92" s="352">
        <v>1.578339470014636E-2</v>
      </c>
      <c r="BC92" s="352">
        <v>1.5455763009618009E-2</v>
      </c>
      <c r="BD92" s="352">
        <v>1.5134932297375876E-2</v>
      </c>
      <c r="BE92" s="352">
        <v>1.4820761388719865E-2</v>
      </c>
      <c r="BF92" s="352">
        <v>1.4513112039454172E-2</v>
      </c>
      <c r="BG92" s="352">
        <v>1.4211848875055859E-2</v>
      </c>
      <c r="BH92" s="352">
        <v>1.3916839331106177E-2</v>
      </c>
      <c r="BI92" s="352">
        <v>1.3627953594958461E-2</v>
      </c>
      <c r="BJ92" s="352">
        <v>1.3345064548616817E-2</v>
      </c>
      <c r="BK92" s="352">
        <v>1.3068047712800582E-2</v>
      </c>
      <c r="BL92" s="352">
        <v>1.2796781192169867E-2</v>
      </c>
      <c r="BM92" s="352">
        <v>1.2531145621688116E-2</v>
      </c>
      <c r="BN92" s="352">
        <v>1.2271024114098082E-2</v>
      </c>
      <c r="BO92" s="352">
        <v>1.2016302208488079E-2</v>
      </c>
      <c r="BP92" s="352">
        <v>1.1766867819925905E-2</v>
      </c>
      <c r="BQ92" s="352">
        <v>1.1522611190138256E-2</v>
      </c>
      <c r="BR92" s="352">
        <v>1.1283424839213961E-2</v>
      </c>
      <c r="BS92" s="352">
        <v>1.1049203518309722E-2</v>
      </c>
      <c r="BT92" s="352">
        <v>1.0819844163337623E-2</v>
      </c>
      <c r="BU92" s="352">
        <v>1.0595245849613976E-2</v>
      </c>
      <c r="BV92" s="352">
        <v>1.0375309747449568E-2</v>
      </c>
      <c r="BW92" s="352">
        <v>1.0159939078661782E-2</v>
      </c>
      <c r="BX92" s="352">
        <v>9.9490390739893925E-3</v>
      </c>
      <c r="BY92" s="352">
        <v>9.7425169313914185E-3</v>
      </c>
      <c r="BZ92" s="352">
        <v>9.540281775211535E-3</v>
      </c>
      <c r="CA92" s="352">
        <v>9.3422446161901991E-3</v>
      </c>
      <c r="CB92" s="352">
        <v>9.1483183123068287E-3</v>
      </c>
      <c r="CC92" s="352">
        <v>8.9584175304348052E-3</v>
      </c>
      <c r="CD92" s="352">
        <v>8.7724587087924643E-3</v>
      </c>
      <c r="CE92" s="352">
        <v>8.5903600201735243E-3</v>
      </c>
      <c r="CF92" s="352">
        <v>8.4120413359407512E-3</v>
      </c>
      <c r="CG92" s="352">
        <v>8.2374241907670915E-3</v>
      </c>
      <c r="CH92" s="352">
        <v>8.0664317481086607E-3</v>
      </c>
      <c r="CI92" s="352">
        <v>7.8989887663944748E-3</v>
      </c>
      <c r="CJ92" s="352">
        <v>7.7350215659179981E-3</v>
      </c>
      <c r="CK92" s="352">
        <v>7.5744579964159642E-3</v>
      </c>
      <c r="CL92" s="352">
        <v>7.4172274053202012E-3</v>
      </c>
      <c r="CM92" s="352">
        <v>7.2632606066684686E-3</v>
      </c>
      <c r="CN92" s="352">
        <v>7.1124898506606552E-3</v>
      </c>
      <c r="CO92" s="352">
        <v>6.9648487938469361E-3</v>
      </c>
      <c r="CP92" s="352">
        <v>6.8202724699347392E-3</v>
      </c>
      <c r="CQ92" s="352">
        <v>6.6786972612017303E-3</v>
      </c>
      <c r="CR92" s="352">
        <v>6.5400608705021863E-3</v>
      </c>
      <c r="CS92" s="352">
        <v>6.4043022938544726E-3</v>
      </c>
      <c r="CT92" s="352">
        <v>6.2713617935975354E-3</v>
      </c>
      <c r="CU92" s="352">
        <v>6.1411808721046337E-3</v>
      </c>
      <c r="CV92" s="352">
        <v>6.0137022460426889E-3</v>
      </c>
      <c r="CW92" s="352">
        <v>5.8888698211660047E-3</v>
      </c>
      <c r="CX92" s="352">
        <v>5.7666286676331634E-3</v>
      </c>
      <c r="CY92" s="352">
        <v>5.6469249958363511E-3</v>
      </c>
      <c r="CZ92" s="352">
        <v>5.5297061327323621E-3</v>
      </c>
      <c r="DA92" s="352">
        <v>5.4149204986649784E-3</v>
      </c>
      <c r="DB92" s="352">
        <v>5.3025175846684236E-3</v>
      </c>
      <c r="DC92" s="352">
        <v>5.1924479302419835E-3</v>
      </c>
      <c r="DD92" s="352">
        <v>5.0846631015859624E-3</v>
      </c>
      <c r="DE92" s="352">
        <v>4.9791156702894326E-3</v>
      </c>
      <c r="DF92" s="352">
        <v>4.8757591924603622E-3</v>
      </c>
      <c r="DG92" s="352">
        <v>4.7745481882889903E-3</v>
      </c>
      <c r="DH92" s="352">
        <v>4.6754381220353927E-3</v>
      </c>
      <c r="DI92" s="352">
        <v>4.5783853824324875E-3</v>
      </c>
      <c r="DJ92" s="352">
        <v>4.4833472634958358E-3</v>
      </c>
      <c r="DK92" s="352">
        <v>4.3902819457317692E-3</v>
      </c>
      <c r="DL92" s="352">
        <v>4.2991484777356323E-3</v>
      </c>
      <c r="DM92" s="352">
        <v>4.2099067581719794E-3</v>
      </c>
      <c r="DN92" s="352">
        <v>4.1225175181288463E-3</v>
      </c>
      <c r="DO92" s="352">
        <v>4.0369423038382991E-3</v>
      </c>
      <c r="DP92" s="352">
        <v>3.9531434597556842E-3</v>
      </c>
      <c r="DQ92" s="352">
        <v>3.8710841119900959E-3</v>
      </c>
      <c r="DR92" s="352">
        <v>3.7907281520788236E-3</v>
      </c>
      <c r="DS92" s="352">
        <v>3.7120402210985832E-3</v>
      </c>
      <c r="DT92" s="352">
        <v>3.634985694106588E-3</v>
      </c>
      <c r="DU92" s="352">
        <v>3.5595306649045693E-3</v>
      </c>
      <c r="DV92" s="352">
        <v>3.4856419311190961E-3</v>
      </c>
      <c r="DW92" s="352">
        <v>3.41328697959156E-3</v>
      </c>
      <c r="DX92" s="352">
        <v>3.3424339720714725E-3</v>
      </c>
      <c r="DY92" s="352">
        <v>3.2730517312067097E-3</v>
      </c>
      <c r="DZ92" s="352">
        <v>3.2051097268245934E-3</v>
      </c>
      <c r="EA92" s="352">
        <v>3.1385780624977391E-3</v>
      </c>
      <c r="EB92" s="352">
        <v>3.0734274623887645E-3</v>
      </c>
      <c r="EC92" s="352">
        <v>3.0096292583680967E-3</v>
      </c>
      <c r="ED92" s="352">
        <v>2.9471553773991565E-3</v>
      </c>
      <c r="EE92" s="352">
        <v>2.8859783291854393E-3</v>
      </c>
      <c r="EF92" s="352">
        <v>2.8260711940739755E-3</v>
      </c>
      <c r="EG92" s="352">
        <v>2.7674076112099342E-3</v>
      </c>
      <c r="EH92" s="352">
        <v>2.7099617669370706E-3</v>
      </c>
      <c r="EI92" s="352">
        <v>2.6537083834389978E-3</v>
      </c>
      <c r="EJ92" s="352">
        <v>2.5986227076162096E-3</v>
      </c>
      <c r="EK92" s="352">
        <v>2.5446805001940157E-3</v>
      </c>
      <c r="EL92" s="352">
        <v>2.4918580250565619E-3</v>
      </c>
    </row>
    <row r="93" spans="1:142" x14ac:dyDescent="0.2">
      <c r="A93" s="351">
        <v>73</v>
      </c>
      <c r="B93" s="352">
        <v>5.0961115144317046E-2</v>
      </c>
      <c r="C93" s="352">
        <v>4.9914446481446148E-2</v>
      </c>
      <c r="D93" s="352">
        <v>4.8889274900943511E-2</v>
      </c>
      <c r="E93" s="352">
        <v>4.7885158883380179E-2</v>
      </c>
      <c r="F93" s="352">
        <v>4.6901665977506883E-2</v>
      </c>
      <c r="G93" s="352">
        <v>4.5938372614006601E-2</v>
      </c>
      <c r="H93" s="352">
        <v>4.4994863923072288E-2</v>
      </c>
      <c r="I93" s="352">
        <v>4.4070733555731378E-2</v>
      </c>
      <c r="J93" s="352">
        <v>4.3165583508839978E-2</v>
      </c>
      <c r="K93" s="352">
        <v>4.2279023953671412E-2</v>
      </c>
      <c r="L93" s="352">
        <v>4.1410673068025407E-2</v>
      </c>
      <c r="M93" s="352">
        <v>4.0560156871785394E-2</v>
      </c>
      <c r="N93" s="352">
        <v>3.9727109065853312E-2</v>
      </c>
      <c r="O93" s="352">
        <v>3.8911170874392442E-2</v>
      </c>
      <c r="P93" s="352">
        <v>3.8111990890310352E-2</v>
      </c>
      <c r="Q93" s="352">
        <v>3.7329224923915071E-2</v>
      </c>
      <c r="R93" s="352">
        <v>3.6562535854681111E-2</v>
      </c>
      <c r="S93" s="352">
        <v>3.5811593486057218E-2</v>
      </c>
      <c r="T93" s="352">
        <v>3.5076074403258897E-2</v>
      </c>
      <c r="U93" s="352">
        <v>3.4355661833980318E-2</v>
      </c>
      <c r="V93" s="352">
        <v>3.3650045511967264E-2</v>
      </c>
      <c r="W93" s="352">
        <v>3.2958921543392118E-2</v>
      </c>
      <c r="X93" s="352">
        <v>3.2281992275973281E-2</v>
      </c>
      <c r="Y93" s="352">
        <v>3.1618966170782782E-2</v>
      </c>
      <c r="Z93" s="352">
        <v>3.096955767668659E-2</v>
      </c>
      <c r="AA93" s="352">
        <v>3.0333487107363988E-2</v>
      </c>
      <c r="AB93" s="352">
        <v>2.971048052085257E-2</v>
      </c>
      <c r="AC93" s="352">
        <v>2.9100269601567367E-2</v>
      </c>
      <c r="AD93" s="352">
        <v>2.8502591544743064E-2</v>
      </c>
      <c r="AE93" s="352">
        <v>2.7917188943249596E-2</v>
      </c>
      <c r="AF93" s="352">
        <v>2.7343809676732427E-2</v>
      </c>
      <c r="AG93" s="352">
        <v>2.6782206803029555E-2</v>
      </c>
      <c r="AH93" s="352">
        <v>2.6232138451819532E-2</v>
      </c>
      <c r="AI93" s="352">
        <v>2.5693367720451971E-2</v>
      </c>
      <c r="AJ93" s="352">
        <v>2.5165662571919427E-2</v>
      </c>
      <c r="AK93" s="352">
        <v>2.4648795734923842E-2</v>
      </c>
      <c r="AL93" s="352">
        <v>2.4142544605995641E-2</v>
      </c>
      <c r="AM93" s="352">
        <v>2.3646691153623216E-2</v>
      </c>
      <c r="AN93" s="352">
        <v>2.3161021824351403E-2</v>
      </c>
      <c r="AO93" s="352">
        <v>2.2685327450808621E-2</v>
      </c>
      <c r="AP93" s="352">
        <v>2.2219403161622926E-2</v>
      </c>
      <c r="AQ93" s="352">
        <v>2.1763048293188328E-2</v>
      </c>
      <c r="AR93" s="352">
        <v>2.1316066303243269E-2</v>
      </c>
      <c r="AS93" s="352">
        <v>2.0878264686224078E-2</v>
      </c>
      <c r="AT93" s="352">
        <v>2.0449454890356975E-2</v>
      </c>
      <c r="AU93" s="352">
        <v>2.0029452236452812E-2</v>
      </c>
      <c r="AV93" s="352">
        <v>1.9618075838369626E-2</v>
      </c>
      <c r="AW93" s="352">
        <v>1.9215148525109374E-2</v>
      </c>
      <c r="AX93" s="352">
        <v>1.8820496764513341E-2</v>
      </c>
      <c r="AY93" s="352">
        <v>1.8433950588526139E-2</v>
      </c>
      <c r="AZ93" s="352">
        <v>1.8055343519993956E-2</v>
      </c>
      <c r="BA93" s="352">
        <v>1.7684512500966421E-2</v>
      </c>
      <c r="BB93" s="352">
        <v>1.7321297822471014E-2</v>
      </c>
      <c r="BC93" s="352">
        <v>1.6965543055729879E-2</v>
      </c>
      <c r="BD93" s="352">
        <v>1.6617094984789263E-2</v>
      </c>
      <c r="BE93" s="352">
        <v>1.6275803540532711E-2</v>
      </c>
      <c r="BF93" s="352">
        <v>1.5941521736049499E-2</v>
      </c>
      <c r="BG93" s="352">
        <v>1.5614105603330526E-2</v>
      </c>
      <c r="BH93" s="352">
        <v>1.5293414131264381E-2</v>
      </c>
      <c r="BI93" s="352">
        <v>1.4979309204906885E-2</v>
      </c>
      <c r="BJ93" s="352">
        <v>1.4671655545997926E-2</v>
      </c>
      <c r="BK93" s="352">
        <v>1.4370320654700026E-2</v>
      </c>
      <c r="BL93" s="352">
        <v>1.4075174752533509E-2</v>
      </c>
      <c r="BM93" s="352">
        <v>1.3786090726483669E-2</v>
      </c>
      <c r="BN93" s="352">
        <v>1.3502944074255925E-2</v>
      </c>
      <c r="BO93" s="352">
        <v>1.322561285065537E-2</v>
      </c>
      <c r="BP93" s="352">
        <v>1.2953977615067563E-2</v>
      </c>
      <c r="BQ93" s="352">
        <v>1.2687921380018034E-2</v>
      </c>
      <c r="BR93" s="352">
        <v>1.2427329560788276E-2</v>
      </c>
      <c r="BS93" s="352">
        <v>1.2172089926066564E-2</v>
      </c>
      <c r="BT93" s="352">
        <v>1.1922092549612346E-2</v>
      </c>
      <c r="BU93" s="352">
        <v>1.1677229762913346E-2</v>
      </c>
      <c r="BV93" s="352">
        <v>1.143739610881506E-2</v>
      </c>
      <c r="BW93" s="352">
        <v>1.1202488296102616E-2</v>
      </c>
      <c r="BX93" s="352">
        <v>1.097240515501546E-2</v>
      </c>
      <c r="BY93" s="352">
        <v>1.07470475936757E-2</v>
      </c>
      <c r="BZ93" s="352">
        <v>1.0526318555411373E-2</v>
      </c>
      <c r="CA93" s="352">
        <v>1.031012297695621E-2</v>
      </c>
      <c r="CB93" s="352">
        <v>1.0098367747507922E-2</v>
      </c>
      <c r="CC93" s="352">
        <v>9.8909616686273742E-3</v>
      </c>
      <c r="CD93" s="352">
        <v>9.687815414961375E-3</v>
      </c>
      <c r="CE93" s="352">
        <v>9.4888414957721538E-3</v>
      </c>
      <c r="CF93" s="352">
        <v>9.2939542172569885E-3</v>
      </c>
      <c r="CG93" s="352">
        <v>9.1030696456417069E-3</v>
      </c>
      <c r="CH93" s="352">
        <v>8.9161055710322238E-3</v>
      </c>
      <c r="CI93" s="352">
        <v>8.7329814720084799E-3</v>
      </c>
      <c r="CJ93" s="352">
        <v>8.5536184809456191E-3</v>
      </c>
      <c r="CK93" s="352">
        <v>8.3779393500473687E-3</v>
      </c>
      <c r="CL93" s="352">
        <v>8.2058684180770815E-3</v>
      </c>
      <c r="CM93" s="352">
        <v>8.0373315777720628E-3</v>
      </c>
      <c r="CN93" s="352">
        <v>7.8722562439271556E-3</v>
      </c>
      <c r="CO93" s="352">
        <v>7.7105713221338511E-3</v>
      </c>
      <c r="CP93" s="352">
        <v>7.5522071781614509E-3</v>
      </c>
      <c r="CQ93" s="352">
        <v>7.3970956079670953E-3</v>
      </c>
      <c r="CR93" s="352">
        <v>7.245169808321743E-3</v>
      </c>
      <c r="CS93" s="352">
        <v>7.096364348039454E-3</v>
      </c>
      <c r="CT93" s="352">
        <v>6.9506151397975774E-3</v>
      </c>
      <c r="CU93" s="352">
        <v>6.8078594125357194E-3</v>
      </c>
      <c r="CV93" s="352">
        <v>6.6680356844215881E-3</v>
      </c>
      <c r="CW93" s="352">
        <v>6.5310837363720875E-3</v>
      </c>
      <c r="CX93" s="352">
        <v>6.396944586118251E-3</v>
      </c>
      <c r="CY93" s="352">
        <v>6.2655604628028411E-3</v>
      </c>
      <c r="CZ93" s="352">
        <v>6.1368747820996781E-3</v>
      </c>
      <c r="DA93" s="352">
        <v>6.0108321218439818E-3</v>
      </c>
      <c r="DB93" s="352">
        <v>5.8873781981632406E-3</v>
      </c>
      <c r="DC93" s="352">
        <v>5.7664598420983015E-3</v>
      </c>
      <c r="DD93" s="352">
        <v>5.6480249767046431E-3</v>
      </c>
      <c r="DE93" s="352">
        <v>5.5320225946239561E-3</v>
      </c>
      <c r="DF93" s="352">
        <v>5.4184027361163564E-3</v>
      </c>
      <c r="DG93" s="352">
        <v>5.3071164675438072E-3</v>
      </c>
      <c r="DH93" s="352">
        <v>5.1981158602954448E-3</v>
      </c>
      <c r="DI93" s="352">
        <v>5.09135397014575E-3</v>
      </c>
      <c r="DJ93" s="352">
        <v>4.9867848170366807E-3</v>
      </c>
      <c r="DK93" s="352">
        <v>4.8843633652750455E-3</v>
      </c>
      <c r="DL93" s="352">
        <v>4.7840455041365968E-3</v>
      </c>
      <c r="DM93" s="352">
        <v>4.685788028868482E-3</v>
      </c>
      <c r="DN93" s="352">
        <v>4.5895486220818892E-3</v>
      </c>
      <c r="DO93" s="352">
        <v>4.4952858355268507E-3</v>
      </c>
      <c r="DP93" s="352">
        <v>4.4029590722413697E-3</v>
      </c>
      <c r="DQ93" s="352">
        <v>4.3125285690671826E-3</v>
      </c>
      <c r="DR93" s="352">
        <v>4.2239553795246163E-3</v>
      </c>
      <c r="DS93" s="352">
        <v>4.1372013570391709E-3</v>
      </c>
      <c r="DT93" s="352">
        <v>4.0522291385126138E-3</v>
      </c>
      <c r="DU93" s="352">
        <v>3.9690021282314898E-3</v>
      </c>
      <c r="DV93" s="352">
        <v>3.8874844821061359E-3</v>
      </c>
      <c r="DW93" s="352">
        <v>3.8076410922333924E-3</v>
      </c>
      <c r="DX93" s="352">
        <v>3.7294375717763896E-3</v>
      </c>
      <c r="DY93" s="352">
        <v>3.6528402401548687E-3</v>
      </c>
      <c r="DZ93" s="352">
        <v>3.5778161085396809E-3</v>
      </c>
      <c r="EA93" s="352">
        <v>3.5043328656452046E-3</v>
      </c>
      <c r="EB93" s="352">
        <v>3.4323588638135645E-3</v>
      </c>
      <c r="EC93" s="352">
        <v>3.3618631053846685E-3</v>
      </c>
      <c r="ED93" s="352">
        <v>3.2928152293461785E-3</v>
      </c>
      <c r="EE93" s="352">
        <v>3.2251854982576688E-3</v>
      </c>
      <c r="EF93" s="352">
        <v>3.1589447854433522E-3</v>
      </c>
      <c r="EG93" s="352">
        <v>3.0940645624478436E-3</v>
      </c>
      <c r="EH93" s="352">
        <v>3.0305168867495675E-3</v>
      </c>
      <c r="EI93" s="352">
        <v>2.9682743897265092E-3</v>
      </c>
      <c r="EJ93" s="352">
        <v>2.9073102648691372E-3</v>
      </c>
      <c r="EK93" s="352">
        <v>2.8475982562354172E-3</v>
      </c>
      <c r="EL93" s="352">
        <v>2.7891126471429354E-3</v>
      </c>
    </row>
    <row r="94" spans="1:142" x14ac:dyDescent="0.2">
      <c r="A94" s="351">
        <v>74</v>
      </c>
      <c r="B94" s="352">
        <v>5.5251695322415001E-2</v>
      </c>
      <c r="C94" s="352">
        <v>5.4131702407517066E-2</v>
      </c>
      <c r="D94" s="352">
        <v>5.3034412581132562E-2</v>
      </c>
      <c r="E94" s="352">
        <v>5.1959365634789437E-2</v>
      </c>
      <c r="F94" s="352">
        <v>5.0906110688783347E-2</v>
      </c>
      <c r="G94" s="352">
        <v>4.9874206003076502E-2</v>
      </c>
      <c r="H94" s="352">
        <v>4.8863218792029532E-2</v>
      </c>
      <c r="I94" s="352">
        <v>4.7872725042890613E-2</v>
      </c>
      <c r="J94" s="352">
        <v>4.6902309337960323E-2</v>
      </c>
      <c r="K94" s="352">
        <v>4.5951564680365077E-2</v>
      </c>
      <c r="L94" s="352">
        <v>4.5020092323360239E-2</v>
      </c>
      <c r="M94" s="352">
        <v>4.4107501603093985E-2</v>
      </c>
      <c r="N94" s="352">
        <v>4.3213409774761007E-2</v>
      </c>
      <c r="O94" s="352">
        <v>4.233744185207728E-2</v>
      </c>
      <c r="P94" s="352">
        <v>4.1479230450010257E-2</v>
      </c>
      <c r="Q94" s="352">
        <v>4.0638415630694057E-2</v>
      </c>
      <c r="R94" s="352">
        <v>3.9814644752471068E-2</v>
      </c>
      <c r="S94" s="352">
        <v>3.9007572321992083E-2</v>
      </c>
      <c r="T94" s="352">
        <v>3.8216859849314777E-2</v>
      </c>
      <c r="U94" s="352">
        <v>3.7442175705939447E-2</v>
      </c>
      <c r="V94" s="352">
        <v>3.6683194985722208E-2</v>
      </c>
      <c r="W94" s="352">
        <v>3.5939599368608882E-2</v>
      </c>
      <c r="X94" s="352">
        <v>3.521107698712854E-2</v>
      </c>
      <c r="Y94" s="352">
        <v>3.4497322295595829E-2</v>
      </c>
      <c r="Z94" s="352">
        <v>3.379803594196347E-2</v>
      </c>
      <c r="AA94" s="352">
        <v>3.3112924642272577E-2</v>
      </c>
      <c r="AB94" s="352">
        <v>3.2441701057648036E-2</v>
      </c>
      <c r="AC94" s="352">
        <v>3.1784083673787197E-2</v>
      </c>
      <c r="AD94" s="352">
        <v>3.1139796682891276E-2</v>
      </c>
      <c r="AE94" s="352">
        <v>3.0508569867991147E-2</v>
      </c>
      <c r="AF94" s="352">
        <v>2.9890138489615747E-2</v>
      </c>
      <c r="AG94" s="352">
        <v>2.9284243174760013E-2</v>
      </c>
      <c r="AH94" s="352">
        <v>2.8690629808102403E-2</v>
      </c>
      <c r="AI94" s="352">
        <v>2.8109049425427735E-2</v>
      </c>
      <c r="AJ94" s="352">
        <v>2.7539258109210457E-2</v>
      </c>
      <c r="AK94" s="352">
        <v>2.6981016886314282E-2</v>
      </c>
      <c r="AL94" s="352">
        <v>2.643409162776653E-2</v>
      </c>
      <c r="AM94" s="352">
        <v>2.5898252950562167E-2</v>
      </c>
      <c r="AN94" s="352">
        <v>2.5373276121460293E-2</v>
      </c>
      <c r="AO94" s="352">
        <v>2.4858940962729781E-2</v>
      </c>
      <c r="AP94" s="352">
        <v>2.4355031759805679E-2</v>
      </c>
      <c r="AQ94" s="352">
        <v>2.3861337170817561E-2</v>
      </c>
      <c r="AR94" s="352">
        <v>2.3377650137951553E-2</v>
      </c>
      <c r="AS94" s="352">
        <v>2.2903767800610018E-2</v>
      </c>
      <c r="AT94" s="352">
        <v>2.2439491410329845E-2</v>
      </c>
      <c r="AU94" s="352">
        <v>2.1984626247427114E-2</v>
      </c>
      <c r="AV94" s="352">
        <v>2.1538981539330555E-2</v>
      </c>
      <c r="AW94" s="352">
        <v>2.1102370380570671E-2</v>
      </c>
      <c r="AX94" s="352">
        <v>2.0674609654390694E-2</v>
      </c>
      <c r="AY94" s="352">
        <v>2.0255519955946419E-2</v>
      </c>
      <c r="AZ94" s="352">
        <v>1.9844925517063558E-2</v>
      </c>
      <c r="BA94" s="352">
        <v>1.9442654132518906E-2</v>
      </c>
      <c r="BB94" s="352">
        <v>1.9048537087817126E-2</v>
      </c>
      <c r="BC94" s="352">
        <v>1.8662409088431166E-2</v>
      </c>
      <c r="BD94" s="352">
        <v>1.8284108190476798E-2</v>
      </c>
      <c r="BE94" s="352">
        <v>1.7913475732792651E-2</v>
      </c>
      <c r="BF94" s="352">
        <v>1.7550356270396979E-2</v>
      </c>
      <c r="BG94" s="352">
        <v>1.7194597509293308E-2</v>
      </c>
      <c r="BH94" s="352">
        <v>1.684605024259761E-2</v>
      </c>
      <c r="BI94" s="352">
        <v>1.6504568287960274E-2</v>
      </c>
      <c r="BJ94" s="352">
        <v>1.6170008426256512E-2</v>
      </c>
      <c r="BK94" s="352">
        <v>1.584223034151961E-2</v>
      </c>
      <c r="BL94" s="352">
        <v>1.5521096562091746E-2</v>
      </c>
      <c r="BM94" s="352">
        <v>1.520647240296775E-2</v>
      </c>
      <c r="BN94" s="352">
        <v>1.4898225909307559E-2</v>
      </c>
      <c r="BO94" s="352">
        <v>1.4596227801093764E-2</v>
      </c>
      <c r="BP94" s="352">
        <v>1.4300351418910975E-2</v>
      </c>
      <c r="BQ94" s="352">
        <v>1.4010472670824232E-2</v>
      </c>
      <c r="BR94" s="352">
        <v>1.3726469980334317E-2</v>
      </c>
      <c r="BS94" s="352">
        <v>1.3448224235387963E-2</v>
      </c>
      <c r="BT94" s="352">
        <v>1.3175618738421727E-2</v>
      </c>
      <c r="BU94" s="352">
        <v>1.2908539157418481E-2</v>
      </c>
      <c r="BV94" s="352">
        <v>1.2646873477956034E-2</v>
      </c>
      <c r="BW94" s="352">
        <v>1.2390511956227744E-2</v>
      </c>
      <c r="BX94" s="352">
        <v>1.2139347073015483E-2</v>
      </c>
      <c r="BY94" s="352">
        <v>1.1893273488595545E-2</v>
      </c>
      <c r="BZ94" s="352">
        <v>1.1652187998558695E-2</v>
      </c>
      <c r="CA94" s="352">
        <v>1.1415989490525753E-2</v>
      </c>
      <c r="CB94" s="352">
        <v>1.1184578901740587E-2</v>
      </c>
      <c r="CC94" s="352">
        <v>1.095785917752273E-2</v>
      </c>
      <c r="CD94" s="352">
        <v>1.0735735230562201E-2</v>
      </c>
      <c r="CE94" s="352">
        <v>1.0518113901039442E-2</v>
      </c>
      <c r="CF94" s="352">
        <v>1.030490391755365E-2</v>
      </c>
      <c r="CG94" s="352">
        <v>1.0096015858843125E-2</v>
      </c>
      <c r="CH94" s="352">
        <v>9.8913621162815893E-3</v>
      </c>
      <c r="CI94" s="352">
        <v>9.6908568571346995E-3</v>
      </c>
      <c r="CJ94" s="352">
        <v>9.4944159885614193E-3</v>
      </c>
      <c r="CK94" s="352">
        <v>9.3019571223450729E-3</v>
      </c>
      <c r="CL94" s="352">
        <v>9.1133995403393526E-3</v>
      </c>
      <c r="CM94" s="352">
        <v>8.9286641606147448E-3</v>
      </c>
      <c r="CN94" s="352">
        <v>8.7476735042912052E-3</v>
      </c>
      <c r="CO94" s="352">
        <v>8.5703516630431537E-3</v>
      </c>
      <c r="CP94" s="352">
        <v>8.3966242672631666E-3</v>
      </c>
      <c r="CQ94" s="352">
        <v>8.2264184548710151E-3</v>
      </c>
      <c r="CR94" s="352">
        <v>8.0596628407549765E-3</v>
      </c>
      <c r="CS94" s="352">
        <v>7.8962874868325761E-3</v>
      </c>
      <c r="CT94" s="352">
        <v>7.7362238727182358E-3</v>
      </c>
      <c r="CU94" s="352">
        <v>7.5794048669855004E-3</v>
      </c>
      <c r="CV94" s="352">
        <v>7.425764699011809E-3</v>
      </c>
      <c r="CW94" s="352">
        <v>7.2752389313939826E-3</v>
      </c>
      <c r="CX94" s="352">
        <v>7.1277644329228824E-3</v>
      </c>
      <c r="CY94" s="352">
        <v>6.9832793521058777E-3</v>
      </c>
      <c r="CZ94" s="352">
        <v>6.8417230912260606E-3</v>
      </c>
      <c r="DA94" s="352">
        <v>6.703036280927257E-3</v>
      </c>
      <c r="DB94" s="352">
        <v>6.567160755314252E-3</v>
      </c>
      <c r="DC94" s="352">
        <v>6.4340395275577491E-3</v>
      </c>
      <c r="DD94" s="352">
        <v>6.3036167659938193E-3</v>
      </c>
      <c r="DE94" s="352">
        <v>6.1758377707078396E-3</v>
      </c>
      <c r="DF94" s="352">
        <v>6.0506489505931012E-3</v>
      </c>
      <c r="DG94" s="352">
        <v>5.9279978008744414E-3</v>
      </c>
      <c r="DH94" s="352">
        <v>5.8078328810875065E-3</v>
      </c>
      <c r="DI94" s="352">
        <v>5.6901037935043666E-3</v>
      </c>
      <c r="DJ94" s="352">
        <v>5.5747611619964858E-3</v>
      </c>
      <c r="DK94" s="352">
        <v>5.4617566113261346E-3</v>
      </c>
      <c r="DL94" s="352">
        <v>5.351042746857603E-3</v>
      </c>
      <c r="DM94" s="352">
        <v>5.2425731346796497E-3</v>
      </c>
      <c r="DN94" s="352">
        <v>5.1363022821309208E-3</v>
      </c>
      <c r="DO94" s="352">
        <v>5.0321856187201001E-3</v>
      </c>
      <c r="DP94" s="352">
        <v>4.9301794774328552E-3</v>
      </c>
      <c r="DQ94" s="352">
        <v>4.8302410764176724E-3</v>
      </c>
      <c r="DR94" s="352">
        <v>4.732328501042952E-3</v>
      </c>
      <c r="DS94" s="352">
        <v>4.6364006863178217E-3</v>
      </c>
      <c r="DT94" s="352">
        <v>4.5424173996692864E-3</v>
      </c>
      <c r="DU94" s="352">
        <v>4.4503392240684914E-3</v>
      </c>
      <c r="DV94" s="352">
        <v>4.360127541499048E-3</v>
      </c>
      <c r="DW94" s="352">
        <v>4.2717445167604479E-3</v>
      </c>
      <c r="DX94" s="352">
        <v>4.1851530815998142E-3</v>
      </c>
      <c r="DY94" s="352">
        <v>4.1003169191652904E-3</v>
      </c>
      <c r="DZ94" s="352">
        <v>4.0172004487745907E-3</v>
      </c>
      <c r="EA94" s="352">
        <v>3.9357688109922977E-3</v>
      </c>
      <c r="EB94" s="352">
        <v>3.8559878530096442E-3</v>
      </c>
      <c r="EC94" s="352">
        <v>3.7778241143206809E-3</v>
      </c>
      <c r="ED94" s="352">
        <v>3.701244812688765E-3</v>
      </c>
      <c r="EE94" s="352">
        <v>3.6262178303975525E-3</v>
      </c>
      <c r="EF94" s="352">
        <v>3.5527117007806671E-3</v>
      </c>
      <c r="EG94" s="352">
        <v>3.4806955950244466E-3</v>
      </c>
      <c r="EH94" s="352">
        <v>3.410139309238181E-3</v>
      </c>
      <c r="EI94" s="352">
        <v>3.3410132517864674E-3</v>
      </c>
      <c r="EJ94" s="352">
        <v>3.2732884308783361E-3</v>
      </c>
      <c r="EK94" s="352">
        <v>3.2069364424079658E-3</v>
      </c>
      <c r="EL94" s="352">
        <v>3.1419294580418604E-3</v>
      </c>
    </row>
    <row r="95" spans="1:142" x14ac:dyDescent="0.2">
      <c r="A95" s="351">
        <v>75</v>
      </c>
      <c r="B95" s="352">
        <v>5.9927862900946358E-2</v>
      </c>
      <c r="C95" s="352">
        <v>5.8731835143565551E-2</v>
      </c>
      <c r="D95" s="352">
        <v>5.7559677458087932E-2</v>
      </c>
      <c r="E95" s="352">
        <v>5.6410913450608668E-2</v>
      </c>
      <c r="F95" s="352">
        <v>5.5285076234994089E-2</v>
      </c>
      <c r="G95" s="352">
        <v>5.4181708243125945E-2</v>
      </c>
      <c r="H95" s="352">
        <v>5.3100361038934826E-2</v>
      </c>
      <c r="I95" s="352">
        <v>5.2040595136144639E-2</v>
      </c>
      <c r="J95" s="352">
        <v>5.1001979819654847E-2</v>
      </c>
      <c r="K95" s="352">
        <v>4.9984092970485734E-2</v>
      </c>
      <c r="L95" s="352">
        <v>4.8986520894221029E-2</v>
      </c>
      <c r="M95" s="352">
        <v>4.8008858152870745E-2</v>
      </c>
      <c r="N95" s="352">
        <v>4.705070740009154E-2</v>
      </c>
      <c r="O95" s="352">
        <v>4.6111679219695612E-2</v>
      </c>
      <c r="P95" s="352">
        <v>4.5191391967381055E-2</v>
      </c>
      <c r="Q95" s="352">
        <v>4.4289471615624104E-2</v>
      </c>
      <c r="R95" s="352">
        <v>4.3405551601663803E-2</v>
      </c>
      <c r="S95" s="352">
        <v>4.2539272678522116E-2</v>
      </c>
      <c r="T95" s="352">
        <v>4.1690282768997083E-2</v>
      </c>
      <c r="U95" s="352">
        <v>4.0858236822570212E-2</v>
      </c>
      <c r="V95" s="352">
        <v>4.0042796675168246E-2</v>
      </c>
      <c r="W95" s="352">
        <v>3.9243630911726675E-2</v>
      </c>
      <c r="X95" s="352">
        <v>3.8460414731493232E-2</v>
      </c>
      <c r="Y95" s="352">
        <v>3.7692829816021185E-2</v>
      </c>
      <c r="Z95" s="352">
        <v>3.6940564199797042E-2</v>
      </c>
      <c r="AA95" s="352">
        <v>3.6203312143449025E-2</v>
      </c>
      <c r="AB95" s="352">
        <v>3.548077400948859E-2</v>
      </c>
      <c r="AC95" s="352">
        <v>3.4772656140529282E-2</v>
      </c>
      <c r="AD95" s="352">
        <v>3.4078670739937367E-2</v>
      </c>
      <c r="AE95" s="352">
        <v>3.339853575486413E-2</v>
      </c>
      <c r="AF95" s="352">
        <v>3.2731974761612895E-2</v>
      </c>
      <c r="AG95" s="352">
        <v>3.207871685329261E-2</v>
      </c>
      <c r="AH95" s="352">
        <v>3.1438496529716024E-2</v>
      </c>
      <c r="AI95" s="352">
        <v>3.0811053589492859E-2</v>
      </c>
      <c r="AJ95" s="352">
        <v>3.0196133024277795E-2</v>
      </c>
      <c r="AK95" s="352">
        <v>2.9593484915128736E-2</v>
      </c>
      <c r="AL95" s="352">
        <v>2.9002864330933791E-2</v>
      </c>
      <c r="AM95" s="352">
        <v>2.8424031228864357E-2</v>
      </c>
      <c r="AN95" s="352">
        <v>2.7856750356817044E-2</v>
      </c>
      <c r="AO95" s="352">
        <v>2.7300791157800548E-2</v>
      </c>
      <c r="AP95" s="352">
        <v>2.6755927676231771E-2</v>
      </c>
      <c r="AQ95" s="352">
        <v>2.6221938466102105E-2</v>
      </c>
      <c r="AR95" s="352">
        <v>2.569860650097551E-2</v>
      </c>
      <c r="AS95" s="352">
        <v>2.5185719085784739E-2</v>
      </c>
      <c r="AT95" s="352">
        <v>2.4683067770386032E-2</v>
      </c>
      <c r="AU95" s="352">
        <v>2.4190448264840025E-2</v>
      </c>
      <c r="AV95" s="352">
        <v>2.3707660356383237E-2</v>
      </c>
      <c r="AW95" s="352">
        <v>2.3234507828056833E-2</v>
      </c>
      <c r="AX95" s="352">
        <v>2.2770798378958516E-2</v>
      </c>
      <c r="AY95" s="352">
        <v>2.2316343546087674E-2</v>
      </c>
      <c r="AZ95" s="352">
        <v>2.1870958627748707E-2</v>
      </c>
      <c r="BA95" s="352">
        <v>2.1434462608483897E-2</v>
      </c>
      <c r="BB95" s="352">
        <v>2.1006678085504001E-2</v>
      </c>
      <c r="BC95" s="352">
        <v>2.0587431196587701E-2</v>
      </c>
      <c r="BD95" s="352">
        <v>2.0176551549419504E-2</v>
      </c>
      <c r="BE95" s="352">
        <v>1.9773872152338123E-2</v>
      </c>
      <c r="BF95" s="352">
        <v>1.9379229346466922E-2</v>
      </c>
      <c r="BG95" s="352">
        <v>1.8992462739198912E-2</v>
      </c>
      <c r="BH95" s="352">
        <v>1.8613415139009215E-2</v>
      </c>
      <c r="BI95" s="352">
        <v>1.8241932491568535E-2</v>
      </c>
      <c r="BJ95" s="352">
        <v>1.7877863817131672E-2</v>
      </c>
      <c r="BK95" s="352">
        <v>1.7521061149175624E-2</v>
      </c>
      <c r="BL95" s="352">
        <v>1.7171379474262297E-2</v>
      </c>
      <c r="BM95" s="352">
        <v>1.6828676673101485E-2</v>
      </c>
      <c r="BN95" s="352">
        <v>1.6492813462790062E-2</v>
      </c>
      <c r="BO95" s="352">
        <v>1.6163653340203945E-2</v>
      </c>
      <c r="BP95" s="352">
        <v>1.5841062526519879E-2</v>
      </c>
      <c r="BQ95" s="352">
        <v>1.5524909912844371E-2</v>
      </c>
      <c r="BR95" s="352">
        <v>1.5215067006927837E-2</v>
      </c>
      <c r="BS95" s="352">
        <v>1.4911407880942116E-2</v>
      </c>
      <c r="BT95" s="352">
        <v>1.4613809120300332E-2</v>
      </c>
      <c r="BU95" s="352">
        <v>1.4322149773498116E-2</v>
      </c>
      <c r="BV95" s="352">
        <v>1.4036311302955941E-2</v>
      </c>
      <c r="BW95" s="352">
        <v>1.3756177536842495E-2</v>
      </c>
      <c r="BX95" s="352">
        <v>1.3481634621859605E-2</v>
      </c>
      <c r="BY95" s="352">
        <v>1.3212570976969401E-2</v>
      </c>
      <c r="BZ95" s="352">
        <v>1.2948877248045042E-2</v>
      </c>
      <c r="CA95" s="352">
        <v>1.2690446263426483E-2</v>
      </c>
      <c r="CB95" s="352">
        <v>1.2437172990363263E-2</v>
      </c>
      <c r="CC95" s="352">
        <v>1.2188954492326595E-2</v>
      </c>
      <c r="CD95" s="352">
        <v>1.1945689887173403E-2</v>
      </c>
      <c r="CE95" s="352">
        <v>1.1707280306145344E-2</v>
      </c>
      <c r="CF95" s="352">
        <v>1.1473628853686068E-2</v>
      </c>
      <c r="CG95" s="352">
        <v>1.1244640568060483E-2</v>
      </c>
      <c r="CH95" s="352">
        <v>1.1020222382759943E-2</v>
      </c>
      <c r="CI95" s="352">
        <v>1.0800283088677741E-2</v>
      </c>
      <c r="CJ95" s="352">
        <v>1.058473329703943E-2</v>
      </c>
      <c r="CK95" s="352">
        <v>1.0373485403073044E-2</v>
      </c>
      <c r="CL95" s="352">
        <v>1.0166453550404339E-2</v>
      </c>
      <c r="CM95" s="352">
        <v>9.9635535961626314E-3</v>
      </c>
      <c r="CN95" s="352">
        <v>9.7647030767830587E-3</v>
      </c>
      <c r="CO95" s="352">
        <v>9.5698211744913442E-3</v>
      </c>
      <c r="CP95" s="352">
        <v>9.3788286844574496E-3</v>
      </c>
      <c r="CQ95" s="352">
        <v>9.1916479826047795E-3</v>
      </c>
      <c r="CR95" s="352">
        <v>9.0082029940618275E-3</v>
      </c>
      <c r="CS95" s="352">
        <v>8.8284191622434553E-3</v>
      </c>
      <c r="CT95" s="352">
        <v>8.6522234185492774E-3</v>
      </c>
      <c r="CU95" s="352">
        <v>8.4795441526667441E-3</v>
      </c>
      <c r="CV95" s="352">
        <v>8.3103111834669594E-3</v>
      </c>
      <c r="CW95" s="352">
        <v>8.1444557304813144E-3</v>
      </c>
      <c r="CX95" s="352">
        <v>7.9819103859474234E-3</v>
      </c>
      <c r="CY95" s="352">
        <v>7.8226090874129184E-3</v>
      </c>
      <c r="CZ95" s="352">
        <v>7.6664870908860431E-3</v>
      </c>
      <c r="DA95" s="352">
        <v>7.5134809445220972E-3</v>
      </c>
      <c r="DB95" s="352">
        <v>7.363528462835024E-3</v>
      </c>
      <c r="DC95" s="352">
        <v>7.2165687014236991E-3</v>
      </c>
      <c r="DD95" s="352">
        <v>7.0725419322026093E-3</v>
      </c>
      <c r="DE95" s="352">
        <v>6.9313896191268865E-3</v>
      </c>
      <c r="DF95" s="352">
        <v>6.7930543944017992E-3</v>
      </c>
      <c r="DG95" s="352">
        <v>6.657480035167084E-3</v>
      </c>
      <c r="DH95" s="352">
        <v>6.5246114406465536E-3</v>
      </c>
      <c r="DI95" s="352">
        <v>6.3943946097537929E-3</v>
      </c>
      <c r="DJ95" s="352">
        <v>6.2667766191447788E-3</v>
      </c>
      <c r="DK95" s="352">
        <v>6.1417056017085249E-3</v>
      </c>
      <c r="DL95" s="352">
        <v>6.0191307254869996E-3</v>
      </c>
      <c r="DM95" s="352">
        <v>5.8990021730157592E-3</v>
      </c>
      <c r="DN95" s="352">
        <v>5.7812711210769013E-3</v>
      </c>
      <c r="DO95" s="352">
        <v>5.6658897208560974E-3</v>
      </c>
      <c r="DP95" s="352">
        <v>5.5528110784956505E-3</v>
      </c>
      <c r="DQ95" s="352">
        <v>5.4419892360356706E-3</v>
      </c>
      <c r="DR95" s="352">
        <v>5.3333791527356194E-3</v>
      </c>
      <c r="DS95" s="352">
        <v>5.2269366867686434E-3</v>
      </c>
      <c r="DT95" s="352">
        <v>5.1226185772812417E-3</v>
      </c>
      <c r="DU95" s="352">
        <v>5.0203824268109775E-3</v>
      </c>
      <c r="DV95" s="352">
        <v>4.920186684055106E-3</v>
      </c>
      <c r="DW95" s="352">
        <v>4.8219906269830965E-3</v>
      </c>
      <c r="DX95" s="352">
        <v>4.7257543462861859E-3</v>
      </c>
      <c r="DY95" s="352">
        <v>4.6314387291572518E-3</v>
      </c>
      <c r="DZ95" s="352">
        <v>4.5390054433944007E-3</v>
      </c>
      <c r="EA95" s="352">
        <v>4.4484169218218048E-3</v>
      </c>
      <c r="EB95" s="352">
        <v>4.3596363470214819E-3</v>
      </c>
      <c r="EC95" s="352">
        <v>4.2726276363697756E-3</v>
      </c>
      <c r="ED95" s="352">
        <v>4.1873554273724883E-3</v>
      </c>
      <c r="EE95" s="352">
        <v>4.1037850632926901E-3</v>
      </c>
      <c r="EF95" s="352">
        <v>4.0218825790653565E-3</v>
      </c>
      <c r="EG95" s="352">
        <v>3.941614687493134E-3</v>
      </c>
      <c r="EH95" s="352">
        <v>3.8629487657175906E-3</v>
      </c>
      <c r="EI95" s="352">
        <v>3.7858528419604824E-3</v>
      </c>
      <c r="EJ95" s="352">
        <v>3.710295582529628E-3</v>
      </c>
      <c r="EK95" s="352">
        <v>3.6362462790841279E-3</v>
      </c>
      <c r="EL95" s="352">
        <v>3.5636748361537259E-3</v>
      </c>
    </row>
    <row r="96" spans="1:142" x14ac:dyDescent="0.2">
      <c r="A96" s="351">
        <v>76</v>
      </c>
      <c r="B96" s="352">
        <v>6.5115944481565768E-2</v>
      </c>
      <c r="C96" s="352">
        <v>6.383912064691398E-2</v>
      </c>
      <c r="D96" s="352">
        <v>6.2587333370016443E-2</v>
      </c>
      <c r="E96" s="352">
        <v>6.136009172236153E-2</v>
      </c>
      <c r="F96" s="352">
        <v>6.0156914401794361E-2</v>
      </c>
      <c r="G96" s="352">
        <v>5.8977329543756056E-2</v>
      </c>
      <c r="H96" s="352">
        <v>5.7820874536228688E-2</v>
      </c>
      <c r="I96" s="352">
        <v>5.6687095838306736E-2</v>
      </c>
      <c r="J96" s="352">
        <v>5.5575548802326478E-2</v>
      </c>
      <c r="K96" s="352">
        <v>5.4485797499483089E-2</v>
      </c>
      <c r="L96" s="352">
        <v>5.3417414548867274E-2</v>
      </c>
      <c r="M96" s="352">
        <v>5.2369980949854102E-2</v>
      </c>
      <c r="N96" s="352">
        <v>5.1343085917778454E-2</v>
      </c>
      <c r="O96" s="352">
        <v>5.033632672283269E-2</v>
      </c>
      <c r="P96" s="352">
        <v>4.9349308532123236E-2</v>
      </c>
      <c r="Q96" s="352">
        <v>4.8381644254824184E-2</v>
      </c>
      <c r="R96" s="352">
        <v>4.7432954390367231E-2</v>
      </c>
      <c r="S96" s="352">
        <v>4.6502866879608036E-2</v>
      </c>
      <c r="T96" s="352">
        <v>4.5591016958912628E-2</v>
      </c>
      <c r="U96" s="352">
        <v>4.4697047017101622E-2</v>
      </c>
      <c r="V96" s="352">
        <v>4.3820606455202943E-2</v>
      </c>
      <c r="W96" s="352">
        <v>4.2961351548952781E-2</v>
      </c>
      <c r="X96" s="352">
        <v>4.2118945313993128E-2</v>
      </c>
      <c r="Y96" s="352">
        <v>4.1293057373712604E-2</v>
      </c>
      <c r="Z96" s="352">
        <v>4.0483363829678605E-2</v>
      </c>
      <c r="AA96" s="352">
        <v>3.968954713461021E-2</v>
      </c>
      <c r="AB96" s="352">
        <v>3.8911295967841798E-2</v>
      </c>
      <c r="AC96" s="352">
        <v>3.8148305113228677E-2</v>
      </c>
      <c r="AD96" s="352">
        <v>3.7400275339446801E-2</v>
      </c>
      <c r="AE96" s="352">
        <v>3.6666913282639588E-2</v>
      </c>
      <c r="AF96" s="352">
        <v>3.5947931331365923E-2</v>
      </c>
      <c r="AG96" s="352">
        <v>3.5243047513803791E-2</v>
      </c>
      <c r="AH96" s="352">
        <v>3.4551985387167056E-2</v>
      </c>
      <c r="AI96" s="352">
        <v>3.3874473929288031E-2</v>
      </c>
      <c r="AJ96" s="352">
        <v>3.3210247432328449E-2</v>
      </c>
      <c r="AK96" s="352">
        <v>3.2559045398573343E-2</v>
      </c>
      <c r="AL96" s="352">
        <v>3.1920612438268554E-2</v>
      </c>
      <c r="AM96" s="352">
        <v>3.1294698169461448E-2</v>
      </c>
      <c r="AN96" s="352">
        <v>3.0681057119805569E-2</v>
      </c>
      <c r="AO96" s="352">
        <v>3.0079448630290828E-2</v>
      </c>
      <c r="AP96" s="352">
        <v>2.9489636760861335E-2</v>
      </c>
      <c r="AQ96" s="352">
        <v>2.8911390197883958E-2</v>
      </c>
      <c r="AR96" s="352">
        <v>2.8344482163431248E-2</v>
      </c>
      <c r="AS96" s="352">
        <v>2.7788690326343221E-2</v>
      </c>
      <c r="AT96" s="352">
        <v>2.7243796715033058E-2</v>
      </c>
      <c r="AU96" s="352">
        <v>2.6709587632002558E-2</v>
      </c>
      <c r="AV96" s="352">
        <v>2.618585357003363E-2</v>
      </c>
      <c r="AW96" s="352">
        <v>2.5672389130024075E-2</v>
      </c>
      <c r="AX96" s="352">
        <v>2.5168992940432604E-2</v>
      </c>
      <c r="AY96" s="352">
        <v>2.4675467578305289E-2</v>
      </c>
      <c r="AZ96" s="352">
        <v>2.4191619491849642E-2</v>
      </c>
      <c r="BA96" s="352">
        <v>2.3717258924527147E-2</v>
      </c>
      <c r="BB96" s="352">
        <v>2.3252199840633835E-2</v>
      </c>
      <c r="BC96" s="352">
        <v>2.2796259852340899E-2</v>
      </c>
      <c r="BD96" s="352">
        <v>2.2349260148165143E-2</v>
      </c>
      <c r="BE96" s="352">
        <v>2.1911025422842376E-2</v>
      </c>
      <c r="BF96" s="352">
        <v>2.1481383808575887E-2</v>
      </c>
      <c r="BG96" s="352">
        <v>2.1060166807632931E-2</v>
      </c>
      <c r="BH96" s="352">
        <v>2.0647209226262953E-2</v>
      </c>
      <c r="BI96" s="352">
        <v>2.0242349109911593E-2</v>
      </c>
      <c r="BJ96" s="352">
        <v>1.9845427679704975E-2</v>
      </c>
      <c r="BK96" s="352">
        <v>1.9456289270179488E-2</v>
      </c>
      <c r="BL96" s="352">
        <v>1.9074781268232619E-2</v>
      </c>
      <c r="BM96" s="352">
        <v>1.8700754053270784E-2</v>
      </c>
      <c r="BN96" s="352">
        <v>1.8334060938530856E-2</v>
      </c>
      <c r="BO96" s="352">
        <v>1.7974558113552221E-2</v>
      </c>
      <c r="BP96" s="352">
        <v>1.76221045877769E-2</v>
      </c>
      <c r="BQ96" s="352">
        <v>1.7276562135255604E-2</v>
      </c>
      <c r="BR96" s="352">
        <v>1.6937795240437974E-2</v>
      </c>
      <c r="BS96" s="352">
        <v>1.6605671045025805E-2</v>
      </c>
      <c r="BT96" s="352">
        <v>1.628005929586844E-2</v>
      </c>
      <c r="BU96" s="352">
        <v>1.596083229387979E-2</v>
      </c>
      <c r="BV96" s="352">
        <v>1.5647864843957054E-2</v>
      </c>
      <c r="BW96" s="352">
        <v>1.5341034205881447E-2</v>
      </c>
      <c r="BX96" s="352">
        <v>1.5040220046181689E-2</v>
      </c>
      <c r="BY96" s="352">
        <v>1.4745304390941377E-2</v>
      </c>
      <c r="BZ96" s="352">
        <v>1.4456171579531723E-2</v>
      </c>
      <c r="CA96" s="352">
        <v>1.4172708219251541E-2</v>
      </c>
      <c r="CB96" s="352">
        <v>1.3894803140856664E-2</v>
      </c>
      <c r="CC96" s="352">
        <v>1.3622347354961348E-2</v>
      </c>
      <c r="CD96" s="352">
        <v>1.3355234009294609E-2</v>
      </c>
      <c r="CE96" s="352">
        <v>1.309335834679466E-2</v>
      </c>
      <c r="CF96" s="352">
        <v>1.2836617664525088E-2</v>
      </c>
      <c r="CG96" s="352">
        <v>1.2584911273396596E-2</v>
      </c>
      <c r="CH96" s="352">
        <v>1.2338140458678549E-2</v>
      </c>
      <c r="CI96" s="352">
        <v>1.2096208441284827E-2</v>
      </c>
      <c r="CJ96" s="352">
        <v>1.1859020339818815E-2</v>
      </c>
      <c r="CK96" s="352">
        <v>1.1626483133362597E-2</v>
      </c>
      <c r="CL96" s="352">
        <v>1.1398505624995853E-2</v>
      </c>
      <c r="CM96" s="352">
        <v>1.1174998406030034E-2</v>
      </c>
      <c r="CN96" s="352">
        <v>1.0955873820943892E-2</v>
      </c>
      <c r="CO96" s="352">
        <v>1.0741045933006566E-2</v>
      </c>
      <c r="CP96" s="352">
        <v>1.0530430490574717E-2</v>
      </c>
      <c r="CQ96" s="352">
        <v>1.0323944894050557E-2</v>
      </c>
      <c r="CR96" s="352">
        <v>1.0121508163487777E-2</v>
      </c>
      <c r="CS96" s="352">
        <v>9.9230409068326482E-3</v>
      </c>
      <c r="CT96" s="352">
        <v>9.7284652887878898E-3</v>
      </c>
      <c r="CU96" s="352">
        <v>9.5377050002870643E-3</v>
      </c>
      <c r="CV96" s="352">
        <v>9.350685228567527E-3</v>
      </c>
      <c r="CW96" s="352">
        <v>9.1673326278302152E-3</v>
      </c>
      <c r="CX96" s="352">
        <v>8.9875752904747096E-3</v>
      </c>
      <c r="CY96" s="352">
        <v>8.8113427188984128E-3</v>
      </c>
      <c r="CZ96" s="352">
        <v>8.638565797848604E-3</v>
      </c>
      <c r="DA96" s="352">
        <v>8.4691767673167103E-3</v>
      </c>
      <c r="DB96" s="352">
        <v>8.3031091959640327E-3</v>
      </c>
      <c r="DC96" s="352">
        <v>8.1402979550685758E-3</v>
      </c>
      <c r="DD96" s="352">
        <v>7.9806791929827176E-3</v>
      </c>
      <c r="DE96" s="352">
        <v>7.8241903100917509E-3</v>
      </c>
      <c r="DF96" s="352">
        <v>7.6707699342634444E-3</v>
      </c>
      <c r="DG96" s="352">
        <v>7.5203578967789741E-3</v>
      </c>
      <c r="DH96" s="352">
        <v>7.3728952087358359E-3</v>
      </c>
      <c r="DI96" s="352">
        <v>7.2283240379134714E-3</v>
      </c>
      <c r="DJ96" s="352">
        <v>7.0865876860924911E-3</v>
      </c>
      <c r="DK96" s="352">
        <v>6.947630566818663E-3</v>
      </c>
      <c r="DL96" s="352">
        <v>6.8113981836028913E-3</v>
      </c>
      <c r="DM96" s="352">
        <v>6.6778371085486803E-3</v>
      </c>
      <c r="DN96" s="352">
        <v>6.5468949613986648E-3</v>
      </c>
      <c r="DO96" s="352">
        <v>6.4185203889920231E-3</v>
      </c>
      <c r="DP96" s="352">
        <v>6.2926630451246727E-3</v>
      </c>
      <c r="DQ96" s="352">
        <v>6.1692735708044101E-3</v>
      </c>
      <c r="DR96" s="352">
        <v>6.0483035748931839E-3</v>
      </c>
      <c r="DS96" s="352">
        <v>5.9297056151289725E-3</v>
      </c>
      <c r="DT96" s="352">
        <v>5.8134331795197695E-3</v>
      </c>
      <c r="DU96" s="352">
        <v>5.6994406681024146E-3</v>
      </c>
      <c r="DV96" s="352">
        <v>5.5876833750591231E-3</v>
      </c>
      <c r="DW96" s="352">
        <v>5.4781174711846436E-3</v>
      </c>
      <c r="DX96" s="352">
        <v>5.3706999866972426E-3</v>
      </c>
      <c r="DY96" s="352">
        <v>5.2653887943867233E-3</v>
      </c>
      <c r="DZ96" s="352">
        <v>5.1621425930928957E-3</v>
      </c>
      <c r="EA96" s="352">
        <v>5.0609208915079898E-3</v>
      </c>
      <c r="EB96" s="352">
        <v>4.9616839922967055E-3</v>
      </c>
      <c r="EC96" s="352">
        <v>4.8643929765276213E-3</v>
      </c>
      <c r="ED96" s="352">
        <v>4.7690096884098884E-3</v>
      </c>
      <c r="EE96" s="352">
        <v>4.675496720329222E-3</v>
      </c>
      <c r="EF96" s="352">
        <v>4.5838173981772911E-3</v>
      </c>
      <c r="EG96" s="352">
        <v>4.4939357669688037E-3</v>
      </c>
      <c r="EH96" s="352">
        <v>4.4058165767406022E-3</v>
      </c>
      <c r="EI96" s="352">
        <v>4.3194252687272635E-3</v>
      </c>
      <c r="EJ96" s="352">
        <v>4.2347279618077634E-3</v>
      </c>
      <c r="EK96" s="352">
        <v>4.1516914392179163E-3</v>
      </c>
      <c r="EL96" s="352">
        <v>4.0702831355233574E-3</v>
      </c>
    </row>
    <row r="97" spans="1:142" x14ac:dyDescent="0.2">
      <c r="A97" s="351">
        <v>77</v>
      </c>
      <c r="B97" s="352">
        <v>7.0978241408565609E-2</v>
      </c>
      <c r="C97" s="352">
        <v>6.9613276080437991E-2</v>
      </c>
      <c r="D97" s="352">
        <v>6.8274560069143966E-2</v>
      </c>
      <c r="E97" s="352">
        <v>6.696158858044346E-2</v>
      </c>
      <c r="F97" s="352">
        <v>6.5673866527673805E-2</v>
      </c>
      <c r="G97" s="352">
        <v>6.4410908345062287E-2</v>
      </c>
      <c r="H97" s="352">
        <v>6.3172237804633741E-2</v>
      </c>
      <c r="I97" s="352">
        <v>6.1957387836638886E-2</v>
      </c>
      <c r="J97" s="352">
        <v>6.076590035343208E-2</v>
      </c>
      <c r="K97" s="352">
        <v>5.9597326076739968E-2</v>
      </c>
      <c r="L97" s="352">
        <v>5.8451224368251876E-2</v>
      </c>
      <c r="M97" s="352">
        <v>5.7327163063464255E-2</v>
      </c>
      <c r="N97" s="352">
        <v>5.6224718308724192E-2</v>
      </c>
      <c r="O97" s="352">
        <v>5.5143474401406684E-2</v>
      </c>
      <c r="P97" s="352">
        <v>5.4083023633161781E-2</v>
      </c>
      <c r="Q97" s="352">
        <v>5.3042966136179835E-2</v>
      </c>
      <c r="R97" s="352">
        <v>5.2022909732413122E-2</v>
      </c>
      <c r="S97" s="352">
        <v>5.1022469785693234E-2</v>
      </c>
      <c r="T97" s="352">
        <v>5.0041269056697993E-2</v>
      </c>
      <c r="U97" s="352">
        <v>4.9078937560701946E-2</v>
      </c>
      <c r="V97" s="352">
        <v>4.8135112428066097E-2</v>
      </c>
      <c r="W97" s="352">
        <v>4.7209437767410413E-2</v>
      </c>
      <c r="X97" s="352">
        <v>4.6301564531414534E-2</v>
      </c>
      <c r="Y97" s="352">
        <v>4.541115038520243E-2</v>
      </c>
      <c r="Z97" s="352">
        <v>4.4537859577257907E-2</v>
      </c>
      <c r="AA97" s="352">
        <v>4.3681362812819681E-2</v>
      </c>
      <c r="AB97" s="352">
        <v>4.2841337129714115E-2</v>
      </c>
      <c r="AC97" s="352">
        <v>4.2017465776575627E-2</v>
      </c>
      <c r="AD97" s="352">
        <v>4.1209438093406339E-2</v>
      </c>
      <c r="AE97" s="352">
        <v>4.0416949394435374E-2</v>
      </c>
      <c r="AF97" s="352">
        <v>3.9639700853230812E-2</v>
      </c>
      <c r="AG97" s="352">
        <v>3.887739939001815E-2</v>
      </c>
      <c r="AH97" s="352">
        <v>3.812975756117E-2</v>
      </c>
      <c r="AI97" s="352">
        <v>3.7396493450816748E-2</v>
      </c>
      <c r="AJ97" s="352">
        <v>3.667733056454444E-2</v>
      </c>
      <c r="AK97" s="352">
        <v>3.5971997725136859E-2</v>
      </c>
      <c r="AL97" s="352">
        <v>3.5280228970320203E-2</v>
      </c>
      <c r="AM97" s="352">
        <v>3.4601763452476599E-2</v>
      </c>
      <c r="AN97" s="352">
        <v>3.3936345340286132E-2</v>
      </c>
      <c r="AO97" s="352">
        <v>3.3283723722258143E-2</v>
      </c>
      <c r="AP97" s="352">
        <v>3.264365251211996E-2</v>
      </c>
      <c r="AQ97" s="352">
        <v>3.2015890356024937E-2</v>
      </c>
      <c r="AR97" s="352">
        <v>3.1400200541543001E-2</v>
      </c>
      <c r="AS97" s="352">
        <v>3.0796350908403346E-2</v>
      </c>
      <c r="AT97" s="352">
        <v>3.0204113760953621E-2</v>
      </c>
      <c r="AU97" s="352">
        <v>2.9623265782300633E-2</v>
      </c>
      <c r="AV97" s="352">
        <v>2.9053587950104161E-2</v>
      </c>
      <c r="AW97" s="352">
        <v>2.8494865453990038E-2</v>
      </c>
      <c r="AX97" s="352">
        <v>2.794688761454946E-2</v>
      </c>
      <c r="AY97" s="352">
        <v>2.7409447803898951E-2</v>
      </c>
      <c r="AZ97" s="352">
        <v>2.6882343367765127E-2</v>
      </c>
      <c r="BA97" s="352">
        <v>2.6365375549069866E-2</v>
      </c>
      <c r="BB97" s="352">
        <v>2.5858349412984271E-2</v>
      </c>
      <c r="BC97" s="352">
        <v>2.5361073773423764E-2</v>
      </c>
      <c r="BD97" s="352">
        <v>2.4873361120956939E-2</v>
      </c>
      <c r="BE97" s="352">
        <v>2.4395027552100747E-2</v>
      </c>
      <c r="BF97" s="352">
        <v>2.3925892699975349E-2</v>
      </c>
      <c r="BG97" s="352">
        <v>2.3465779666292617E-2</v>
      </c>
      <c r="BH97" s="352">
        <v>2.301451495465243E-2</v>
      </c>
      <c r="BI97" s="352">
        <v>2.257192840512182E-2</v>
      </c>
      <c r="BJ97" s="352">
        <v>2.2137853130072174E-2</v>
      </c>
      <c r="BK97" s="352">
        <v>2.1712125451250362E-2</v>
      </c>
      <c r="BL97" s="352">
        <v>2.1294584838059984E-2</v>
      </c>
      <c r="BM97" s="352">
        <v>2.0885073847029575E-2</v>
      </c>
      <c r="BN97" s="352">
        <v>2.0483438062444848E-2</v>
      </c>
      <c r="BO97" s="352">
        <v>2.0089526038122613E-2</v>
      </c>
      <c r="BP97" s="352">
        <v>1.9703189240304474E-2</v>
      </c>
      <c r="BQ97" s="352">
        <v>1.9324281991648682E-2</v>
      </c>
      <c r="BR97" s="352">
        <v>1.895266141629906E-2</v>
      </c>
      <c r="BS97" s="352">
        <v>1.8588187386010362E-2</v>
      </c>
      <c r="BT97" s="352">
        <v>1.8230722467309578E-2</v>
      </c>
      <c r="BU97" s="352">
        <v>1.7880131869673466E-2</v>
      </c>
      <c r="BV97" s="352">
        <v>1.7536283394702618E-2</v>
      </c>
      <c r="BW97" s="352">
        <v>1.7199047386272929E-2</v>
      </c>
      <c r="BX97" s="352">
        <v>1.6868296681645748E-2</v>
      </c>
      <c r="BY97" s="352">
        <v>1.6543906563518188E-2</v>
      </c>
      <c r="BZ97" s="352">
        <v>1.6225754712995515E-2</v>
      </c>
      <c r="CA97" s="352">
        <v>1.5913721163467977E-2</v>
      </c>
      <c r="CB97" s="352">
        <v>1.5607688255374568E-2</v>
      </c>
      <c r="CC97" s="352">
        <v>1.5307540591836723E-2</v>
      </c>
      <c r="CD97" s="352">
        <v>1.5013164995145246E-2</v>
      </c>
      <c r="CE97" s="352">
        <v>1.4724450464083974E-2</v>
      </c>
      <c r="CF97" s="352">
        <v>1.4441288132074192E-2</v>
      </c>
      <c r="CG97" s="352">
        <v>1.4163571226123932E-2</v>
      </c>
      <c r="CH97" s="352">
        <v>1.3891195026566702E-2</v>
      </c>
      <c r="CI97" s="352">
        <v>1.3624056827574499E-2</v>
      </c>
      <c r="CJ97" s="352">
        <v>1.3362055898430163E-2</v>
      </c>
      <c r="CK97" s="352">
        <v>1.3105093445544495E-2</v>
      </c>
      <c r="CL97" s="352">
        <v>1.2853072575203829E-2</v>
      </c>
      <c r="CM97" s="352">
        <v>1.260589825703398E-2</v>
      </c>
      <c r="CN97" s="352">
        <v>1.2363477288166821E-2</v>
      </c>
      <c r="CO97" s="352">
        <v>1.2125718258095941E-2</v>
      </c>
      <c r="CP97" s="352">
        <v>1.1892531514208209E-2</v>
      </c>
      <c r="CQ97" s="352">
        <v>1.1663829127978103E-2</v>
      </c>
      <c r="CR97" s="352">
        <v>1.1439524861812243E-2</v>
      </c>
      <c r="CS97" s="352">
        <v>1.1219534136531473E-2</v>
      </c>
      <c r="CT97" s="352">
        <v>1.1003773999478288E-2</v>
      </c>
      <c r="CU97" s="352">
        <v>1.0792163093237606E-2</v>
      </c>
      <c r="CV97" s="352">
        <v>1.0584621624959035E-2</v>
      </c>
      <c r="CW97" s="352">
        <v>1.0381071336269129E-2</v>
      </c>
      <c r="CX97" s="352">
        <v>1.0181435473762204E-2</v>
      </c>
      <c r="CY97" s="352">
        <v>9.9856387600587068E-3</v>
      </c>
      <c r="CZ97" s="352">
        <v>9.7936073654200772E-3</v>
      </c>
      <c r="DA97" s="352">
        <v>9.6052688799095377E-3</v>
      </c>
      <c r="DB97" s="352">
        <v>9.4205522860882299E-3</v>
      </c>
      <c r="DC97" s="352">
        <v>9.2393879322364182E-3</v>
      </c>
      <c r="DD97" s="352">
        <v>9.0617075060896723E-3</v>
      </c>
      <c r="DE97" s="352">
        <v>8.8874440090801407E-3</v>
      </c>
      <c r="DF97" s="352">
        <v>8.7165317310731669E-3</v>
      </c>
      <c r="DG97" s="352">
        <v>8.5489062255897259E-3</v>
      </c>
      <c r="DH97" s="352">
        <v>8.3845042855054015E-3</v>
      </c>
      <c r="DI97" s="352">
        <v>8.2232639192166383E-3</v>
      </c>
      <c r="DJ97" s="352">
        <v>8.0651243272653432E-3</v>
      </c>
      <c r="DK97" s="352">
        <v>7.9100258794130573E-3</v>
      </c>
      <c r="DL97" s="352">
        <v>7.7579100921559598E-3</v>
      </c>
      <c r="DM97" s="352">
        <v>7.6087196066722774E-3</v>
      </c>
      <c r="DN97" s="352">
        <v>7.4623981671938294E-3</v>
      </c>
      <c r="DO97" s="352">
        <v>7.3188905997934508E-3</v>
      </c>
      <c r="DP97" s="352">
        <v>7.1781427915803622E-3</v>
      </c>
      <c r="DQ97" s="352">
        <v>7.0401016702956679E-3</v>
      </c>
      <c r="DR97" s="352">
        <v>6.9047151843001885E-3</v>
      </c>
      <c r="DS97" s="352">
        <v>6.771932282947174E-3</v>
      </c>
      <c r="DT97" s="352">
        <v>6.6417028973324811E-3</v>
      </c>
      <c r="DU97" s="352">
        <v>6.513977921414899E-3</v>
      </c>
      <c r="DV97" s="352">
        <v>6.388709193499569E-3</v>
      </c>
      <c r="DW97" s="352">
        <v>6.2658494780775034E-3</v>
      </c>
      <c r="DX97" s="352">
        <v>6.1453524480143146E-3</v>
      </c>
      <c r="DY97" s="352">
        <v>6.0271726670814837E-3</v>
      </c>
      <c r="DZ97" s="352">
        <v>5.9112655728235809E-3</v>
      </c>
      <c r="EA97" s="352">
        <v>5.7975874597549337E-3</v>
      </c>
      <c r="EB97" s="352">
        <v>5.6860954628794496E-3</v>
      </c>
      <c r="EC97" s="352">
        <v>5.5767475415273732E-3</v>
      </c>
      <c r="ED97" s="352">
        <v>5.4695024635028656E-3</v>
      </c>
      <c r="EE97" s="352">
        <v>5.3643197895364278E-3</v>
      </c>
      <c r="EF97" s="352">
        <v>5.2611598580363395E-3</v>
      </c>
      <c r="EG97" s="352">
        <v>5.1599837701333216E-3</v>
      </c>
      <c r="EH97" s="352">
        <v>5.0607533750128006E-3</v>
      </c>
      <c r="EI97" s="352">
        <v>4.9634312555292643E-3</v>
      </c>
      <c r="EJ97" s="352">
        <v>4.8679807140972371E-3</v>
      </c>
      <c r="EK97" s="352">
        <v>4.7743657588535972E-3</v>
      </c>
      <c r="EL97" s="352">
        <v>4.6825510900860082E-3</v>
      </c>
    </row>
    <row r="98" spans="1:142" x14ac:dyDescent="0.2">
      <c r="A98" s="351">
        <v>78</v>
      </c>
      <c r="B98" s="352">
        <v>7.7688290453789249E-2</v>
      </c>
      <c r="C98" s="352">
        <v>7.6225681403644718E-2</v>
      </c>
      <c r="D98" s="352">
        <v>7.4790608359519478E-2</v>
      </c>
      <c r="E98" s="352">
        <v>7.338255291109233E-2</v>
      </c>
      <c r="F98" s="352">
        <v>7.200100640796421E-2</v>
      </c>
      <c r="G98" s="352">
        <v>7.0645469775909686E-2</v>
      </c>
      <c r="H98" s="352">
        <v>6.9315453336592892E-2</v>
      </c>
      <c r="I98" s="352">
        <v>6.8010476630672986E-2</v>
      </c>
      <c r="J98" s="352">
        <v>6.673006824424009E-2</v>
      </c>
      <c r="K98" s="352">
        <v>6.5473765638523182E-2</v>
      </c>
      <c r="L98" s="352">
        <v>6.4241114982799552E-2</v>
      </c>
      <c r="M98" s="352">
        <v>6.3031670990450303E-2</v>
      </c>
      <c r="N98" s="352">
        <v>6.1844996758106341E-2</v>
      </c>
      <c r="O98" s="352">
        <v>6.0680663607818562E-2</v>
      </c>
      <c r="P98" s="352">
        <v>5.9538250932199659E-2</v>
      </c>
      <c r="Q98" s="352">
        <v>5.8417346042485177E-2</v>
      </c>
      <c r="R98" s="352">
        <v>5.7317544019451147E-2</v>
      </c>
      <c r="S98" s="352">
        <v>5.6238447567138652E-2</v>
      </c>
      <c r="T98" s="352">
        <v>5.5179666869335772E-2</v>
      </c>
      <c r="U98" s="352">
        <v>5.4140819448757919E-2</v>
      </c>
      <c r="V98" s="352">
        <v>5.3121530028879434E-2</v>
      </c>
      <c r="W98" s="352">
        <v>5.2121430398369743E-2</v>
      </c>
      <c r="X98" s="352">
        <v>5.114015927807844E-2</v>
      </c>
      <c r="Y98" s="352">
        <v>5.017736219052453E-2</v>
      </c>
      <c r="Z98" s="352">
        <v>4.923269133184608E-2</v>
      </c>
      <c r="AA98" s="352">
        <v>4.8305805446157347E-2</v>
      </c>
      <c r="AB98" s="352">
        <v>4.7396369702271381E-2</v>
      </c>
      <c r="AC98" s="352">
        <v>4.6504055572746637E-2</v>
      </c>
      <c r="AD98" s="352">
        <v>4.5628540715207631E-2</v>
      </c>
      <c r="AE98" s="352">
        <v>4.4769508855899975E-2</v>
      </c>
      <c r="AF98" s="352">
        <v>4.3926649675440674E-2</v>
      </c>
      <c r="AG98" s="352">
        <v>4.3099658696716281E-2</v>
      </c>
      <c r="AH98" s="352">
        <v>4.2288237174891774E-2</v>
      </c>
      <c r="AI98" s="352">
        <v>4.1492091989492878E-2</v>
      </c>
      <c r="AJ98" s="352">
        <v>4.0710935538517332E-2</v>
      </c>
      <c r="AK98" s="352">
        <v>3.9944485634539784E-2</v>
      </c>
      <c r="AL98" s="352">
        <v>3.9192465402775281E-2</v>
      </c>
      <c r="AM98" s="352">
        <v>3.8454603181059234E-2</v>
      </c>
      <c r="AN98" s="352">
        <v>3.7730632421710514E-2</v>
      </c>
      <c r="AO98" s="352">
        <v>3.7020291595244573E-2</v>
      </c>
      <c r="AP98" s="352">
        <v>3.6323324095896885E-2</v>
      </c>
      <c r="AQ98" s="352">
        <v>3.5639478148925083E-2</v>
      </c>
      <c r="AR98" s="352">
        <v>3.4968506719658628E-2</v>
      </c>
      <c r="AS98" s="352">
        <v>3.431016742425843E-2</v>
      </c>
      <c r="AT98" s="352">
        <v>3.3664222442156597E-2</v>
      </c>
      <c r="AU98" s="352">
        <v>3.30304384301469E-2</v>
      </c>
      <c r="AV98" s="352">
        <v>3.2408586438090352E-2</v>
      </c>
      <c r="AW98" s="352">
        <v>3.1798441826207842E-2</v>
      </c>
      <c r="AX98" s="352">
        <v>3.1199784183932006E-2</v>
      </c>
      <c r="AY98" s="352">
        <v>3.0612397250284622E-2</v>
      </c>
      <c r="AZ98" s="352">
        <v>3.003606883575324E-2</v>
      </c>
      <c r="BA98" s="352">
        <v>2.9470590745640526E-2</v>
      </c>
      <c r="BB98" s="352">
        <v>2.8915758704854227E-2</v>
      </c>
      <c r="BC98" s="352">
        <v>2.8371372284114717E-2</v>
      </c>
      <c r="BD98" s="352">
        <v>2.783723482755111E-2</v>
      </c>
      <c r="BE98" s="352">
        <v>2.7313153381660786E-2</v>
      </c>
      <c r="BF98" s="352">
        <v>2.6798938625606138E-2</v>
      </c>
      <c r="BG98" s="352">
        <v>2.6294404802823797E-2</v>
      </c>
      <c r="BH98" s="352">
        <v>2.5799369653921336E-2</v>
      </c>
      <c r="BI98" s="352">
        <v>2.5313654350837274E-2</v>
      </c>
      <c r="BJ98" s="352">
        <v>2.4837083432240684E-2</v>
      </c>
      <c r="BK98" s="352">
        <v>2.436948474014701E-2</v>
      </c>
      <c r="BL98" s="352">
        <v>2.3910689357727111E-2</v>
      </c>
      <c r="BM98" s="352">
        <v>2.3460531548287294E-2</v>
      </c>
      <c r="BN98" s="352">
        <v>2.3018848695398001E-2</v>
      </c>
      <c r="BO98" s="352">
        <v>2.2585481244149743E-2</v>
      </c>
      <c r="BP98" s="352">
        <v>2.2160272643515028E-2</v>
      </c>
      <c r="BQ98" s="352">
        <v>2.174306928979532E-2</v>
      </c>
      <c r="BR98" s="352">
        <v>2.1333720471132789E-2</v>
      </c>
      <c r="BS98" s="352">
        <v>2.0932078313066649E-2</v>
      </c>
      <c r="BT98" s="352">
        <v>2.0537997725114561E-2</v>
      </c>
      <c r="BU98" s="352">
        <v>2.0151336348359663E-2</v>
      </c>
      <c r="BV98" s="352">
        <v>1.9771954504024383E-2</v>
      </c>
      <c r="BW98" s="352">
        <v>1.9399715143012437E-2</v>
      </c>
      <c r="BX98" s="352">
        <v>1.9034483796400811E-2</v>
      </c>
      <c r="BY98" s="352">
        <v>1.8676128526863744E-2</v>
      </c>
      <c r="BZ98" s="352">
        <v>1.8324519881011268E-2</v>
      </c>
      <c r="CA98" s="352">
        <v>1.7979530842625113E-2</v>
      </c>
      <c r="CB98" s="352">
        <v>1.7641036786774891E-2</v>
      </c>
      <c r="CC98" s="352">
        <v>1.7308915434798254E-2</v>
      </c>
      <c r="CD98" s="352">
        <v>1.6983046810128518E-2</v>
      </c>
      <c r="CE98" s="352">
        <v>1.6663313194953983E-2</v>
      </c>
      <c r="CF98" s="352">
        <v>1.6349599087693168E-2</v>
      </c>
      <c r="CG98" s="352">
        <v>1.6041791161270635E-2</v>
      </c>
      <c r="CH98" s="352">
        <v>1.57397782221784E-2</v>
      </c>
      <c r="CI98" s="352">
        <v>1.5443451170307999E-2</v>
      </c>
      <c r="CJ98" s="352">
        <v>1.5152702959538822E-2</v>
      </c>
      <c r="CK98" s="352">
        <v>1.4867428559068481E-2</v>
      </c>
      <c r="CL98" s="352">
        <v>1.4587524915471089E-2</v>
      </c>
      <c r="CM98" s="352">
        <v>1.4312890915469946E-2</v>
      </c>
      <c r="CN98" s="352">
        <v>1.4043427349411077E-2</v>
      </c>
      <c r="CO98" s="352">
        <v>1.3779036875424384E-2</v>
      </c>
      <c r="CP98" s="352">
        <v>1.351962398425958E-2</v>
      </c>
      <c r="CQ98" s="352">
        <v>1.3265094964784131E-2</v>
      </c>
      <c r="CR98" s="352">
        <v>1.3015357870130745E-2</v>
      </c>
      <c r="CS98" s="352">
        <v>1.2770322484482198E-2</v>
      </c>
      <c r="CT98" s="352">
        <v>1.2529900290481472E-2</v>
      </c>
      <c r="CU98" s="352">
        <v>1.2294004437255486E-2</v>
      </c>
      <c r="CV98" s="352">
        <v>1.2062549709040811E-2</v>
      </c>
      <c r="CW98" s="352">
        <v>1.1835452494400031E-2</v>
      </c>
      <c r="CX98" s="352">
        <v>1.1612630756017723E-2</v>
      </c>
      <c r="CY98" s="352">
        <v>1.1394004001065005E-2</v>
      </c>
      <c r="CZ98" s="352">
        <v>1.1179493252122067E-2</v>
      </c>
      <c r="DA98" s="352">
        <v>1.0969021018648124E-2</v>
      </c>
      <c r="DB98" s="352">
        <v>1.0762511268988473E-2</v>
      </c>
      <c r="DC98" s="352">
        <v>1.0559889402908583E-2</v>
      </c>
      <c r="DD98" s="352">
        <v>1.0361082224645277E-2</v>
      </c>
      <c r="DE98" s="352">
        <v>1.0166017916465271E-2</v>
      </c>
      <c r="DF98" s="352">
        <v>9.9746260127214735E-3</v>
      </c>
      <c r="DG98" s="352">
        <v>9.7868373743977919E-3</v>
      </c>
      <c r="DH98" s="352">
        <v>9.6025841641331176E-3</v>
      </c>
      <c r="DI98" s="352">
        <v>9.4217998217155392E-3</v>
      </c>
      <c r="DJ98" s="352">
        <v>9.2444190400379385E-3</v>
      </c>
      <c r="DK98" s="352">
        <v>9.0703777415062289E-3</v>
      </c>
      <c r="DL98" s="352">
        <v>8.8996130548917619E-3</v>
      </c>
      <c r="DM98" s="352">
        <v>8.7320632926195414E-3</v>
      </c>
      <c r="DN98" s="352">
        <v>8.5676679284839973E-3</v>
      </c>
      <c r="DO98" s="352">
        <v>8.4063675757843053E-3</v>
      </c>
      <c r="DP98" s="352">
        <v>8.2481039658713565E-3</v>
      </c>
      <c r="DQ98" s="352">
        <v>8.092819927098609E-3</v>
      </c>
      <c r="DR98" s="352">
        <v>7.9404593641691935E-3</v>
      </c>
      <c r="DS98" s="352">
        <v>7.7909672378719168E-3</v>
      </c>
      <c r="DT98" s="352">
        <v>7.6442895451986842E-3</v>
      </c>
      <c r="DU98" s="352">
        <v>7.5003732998363045E-3</v>
      </c>
      <c r="DV98" s="352">
        <v>7.3591665130255304E-3</v>
      </c>
      <c r="DW98" s="352">
        <v>7.2206181747804903E-3</v>
      </c>
      <c r="DX98" s="352">
        <v>7.084678235461675E-3</v>
      </c>
      <c r="DY98" s="352">
        <v>6.951297587695836E-3</v>
      </c>
      <c r="DZ98" s="352">
        <v>6.8204280486363015E-3</v>
      </c>
      <c r="EA98" s="352">
        <v>6.6920223425572436E-3</v>
      </c>
      <c r="EB98" s="352">
        <v>6.5660340837756393E-3</v>
      </c>
      <c r="EC98" s="352">
        <v>6.4424177598947693E-3</v>
      </c>
      <c r="ED98" s="352">
        <v>6.3211287153631798E-3</v>
      </c>
      <c r="EE98" s="352">
        <v>6.2021231353431511E-3</v>
      </c>
      <c r="EF98" s="352">
        <v>6.0853580298829086E-3</v>
      </c>
      <c r="EG98" s="352">
        <v>5.9707912183867839E-3</v>
      </c>
      <c r="EH98" s="352">
        <v>5.8583813143777697E-3</v>
      </c>
      <c r="EI98" s="352">
        <v>5.7480877105469301E-3</v>
      </c>
      <c r="EJ98" s="352">
        <v>5.6398705640842931E-3</v>
      </c>
      <c r="EK98" s="352">
        <v>5.5336907822859148E-3</v>
      </c>
      <c r="EL98" s="352">
        <v>5.4295100084318917E-3</v>
      </c>
    </row>
    <row r="99" spans="1:142" x14ac:dyDescent="0.2">
      <c r="A99" s="351">
        <v>79</v>
      </c>
      <c r="B99" s="352">
        <v>8.5402142243458892E-2</v>
      </c>
      <c r="C99" s="352">
        <v>8.3831627259087257E-2</v>
      </c>
      <c r="D99" s="352">
        <v>8.2289993486021826E-2</v>
      </c>
      <c r="E99" s="352">
        <v>8.0776709809071215E-2</v>
      </c>
      <c r="F99" s="352">
        <v>7.9291254880062667E-2</v>
      </c>
      <c r="G99" s="352">
        <v>7.7833116938232472E-2</v>
      </c>
      <c r="H99" s="352">
        <v>7.6401793633913279E-2</v>
      </c>
      <c r="I99" s="352">
        <v>7.4996791855469952E-2</v>
      </c>
      <c r="J99" s="352">
        <v>7.3617627559414631E-2</v>
      </c>
      <c r="K99" s="352">
        <v>7.2263825603646872E-2</v>
      </c>
      <c r="L99" s="352">
        <v>7.0934919583760261E-2</v>
      </c>
      <c r="M99" s="352">
        <v>6.9630451672358804E-2</v>
      </c>
      <c r="N99" s="352">
        <v>6.8349972461330816E-2</v>
      </c>
      <c r="O99" s="352">
        <v>6.7093040807018237E-2</v>
      </c>
      <c r="P99" s="352">
        <v>6.5859223678238307E-2</v>
      </c>
      <c r="Q99" s="352">
        <v>6.4648096007097505E-2</v>
      </c>
      <c r="R99" s="352">
        <v>6.3459240542549492E-2</v>
      </c>
      <c r="S99" s="352">
        <v>6.2292247706645668E-2</v>
      </c>
      <c r="T99" s="352">
        <v>6.114671545343138E-2</v>
      </c>
      <c r="U99" s="352">
        <v>6.0022249130432581E-2</v>
      </c>
      <c r="V99" s="352">
        <v>5.8918461342694135E-2</v>
      </c>
      <c r="W99" s="352">
        <v>5.7834971819316169E-2</v>
      </c>
      <c r="X99" s="352">
        <v>5.6771407282445271E-2</v>
      </c>
      <c r="Y99" s="352">
        <v>5.5727401318674402E-2</v>
      </c>
      <c r="Z99" s="352">
        <v>5.4702594252809815E-2</v>
      </c>
      <c r="AA99" s="352">
        <v>5.3696633023955283E-2</v>
      </c>
      <c r="AB99" s="352">
        <v>5.2709171063879151E-2</v>
      </c>
      <c r="AC99" s="352">
        <v>5.1739868177616131E-2</v>
      </c>
      <c r="AD99" s="352">
        <v>5.0788390426265193E-2</v>
      </c>
      <c r="AE99" s="352">
        <v>4.9854410011942435E-2</v>
      </c>
      <c r="AF99" s="352">
        <v>4.8937605164851378E-2</v>
      </c>
      <c r="AG99" s="352">
        <v>4.803766003242646E-2</v>
      </c>
      <c r="AH99" s="352">
        <v>4.7154264570518648E-2</v>
      </c>
      <c r="AI99" s="352">
        <v>4.6287114436580457E-2</v>
      </c>
      <c r="AJ99" s="352">
        <v>4.5435910884815432E-2</v>
      </c>
      <c r="AK99" s="352">
        <v>4.460036066325563E-2</v>
      </c>
      <c r="AL99" s="352">
        <v>4.3780175912733317E-2</v>
      </c>
      <c r="AM99" s="352">
        <v>4.2975074067707411E-2</v>
      </c>
      <c r="AN99" s="352">
        <v>4.2184777758916811E-2</v>
      </c>
      <c r="AO99" s="352">
        <v>4.1409014717822365E-2</v>
      </c>
      <c r="AP99" s="352">
        <v>4.0647517682806396E-2</v>
      </c>
      <c r="AQ99" s="352">
        <v>3.9900024307097229E-2</v>
      </c>
      <c r="AR99" s="352">
        <v>3.9166277068386567E-2</v>
      </c>
      <c r="AS99" s="352">
        <v>3.8446023180110561E-2</v>
      </c>
      <c r="AT99" s="352">
        <v>3.7739014504359368E-2</v>
      </c>
      <c r="AU99" s="352">
        <v>3.704500746639125E-2</v>
      </c>
      <c r="AV99" s="352">
        <v>3.6363762970717223E-2</v>
      </c>
      <c r="AW99" s="352">
        <v>3.5695046318729218E-2</v>
      </c>
      <c r="AX99" s="352">
        <v>3.5038627127842718E-2</v>
      </c>
      <c r="AY99" s="352">
        <v>3.4394279252127666E-2</v>
      </c>
      <c r="AZ99" s="352">
        <v>3.3761780704396366E-2</v>
      </c>
      <c r="BA99" s="352">
        <v>3.3140913579726795E-2</v>
      </c>
      <c r="BB99" s="352">
        <v>3.2531463980390592E-2</v>
      </c>
      <c r="BC99" s="352">
        <v>3.1933221942162734E-2</v>
      </c>
      <c r="BD99" s="352">
        <v>3.1345981361985416E-2</v>
      </c>
      <c r="BE99" s="352">
        <v>3.0769539926962682E-2</v>
      </c>
      <c r="BF99" s="352">
        <v>3.0203699044660689E-2</v>
      </c>
      <c r="BG99" s="352">
        <v>2.964826377468973E-2</v>
      </c>
      <c r="BH99" s="352">
        <v>2.9103042761544459E-2</v>
      </c>
      <c r="BI99" s="352">
        <v>2.8567848168679098E-2</v>
      </c>
      <c r="BJ99" s="352">
        <v>2.8042495613795113E-2</v>
      </c>
      <c r="BK99" s="352">
        <v>2.7526804105318728E-2</v>
      </c>
      <c r="BL99" s="352">
        <v>2.7020595980046799E-2</v>
      </c>
      <c r="BM99" s="352">
        <v>2.6523696841939188E-2</v>
      </c>
      <c r="BN99" s="352">
        <v>2.6035935502036867E-2</v>
      </c>
      <c r="BO99" s="352">
        <v>2.555714391948477E-2</v>
      </c>
      <c r="BP99" s="352">
        <v>2.5087157143639346E-2</v>
      </c>
      <c r="BQ99" s="352">
        <v>2.4625813257240621E-2</v>
      </c>
      <c r="BR99" s="352">
        <v>2.4172953320629385E-2</v>
      </c>
      <c r="BS99" s="352">
        <v>2.3728421316990163E-2</v>
      </c>
      <c r="BT99" s="352">
        <v>2.3292064098601149E-2</v>
      </c>
      <c r="BU99" s="352">
        <v>2.2863731334072612E-2</v>
      </c>
      <c r="BV99" s="352">
        <v>2.2443275456555549E-2</v>
      </c>
      <c r="BW99" s="352">
        <v>2.2030551612902762E-2</v>
      </c>
      <c r="BX99" s="352">
        <v>2.1625417613764835E-2</v>
      </c>
      <c r="BY99" s="352">
        <v>2.1227733884603868E-2</v>
      </c>
      <c r="BZ99" s="352">
        <v>2.0837363417608012E-2</v>
      </c>
      <c r="CA99" s="352">
        <v>2.045417172449027E-2</v>
      </c>
      <c r="CB99" s="352">
        <v>2.0078026790155384E-2</v>
      </c>
      <c r="CC99" s="352">
        <v>1.9708799027218664E-2</v>
      </c>
      <c r="CD99" s="352">
        <v>1.9346361231361284E-2</v>
      </c>
      <c r="CE99" s="352">
        <v>1.8990588537506538E-2</v>
      </c>
      <c r="CF99" s="352">
        <v>1.8641358376802038E-2</v>
      </c>
      <c r="CG99" s="352">
        <v>1.8298550434392918E-2</v>
      </c>
      <c r="CH99" s="352">
        <v>1.7962046607971668E-2</v>
      </c>
      <c r="CI99" s="352">
        <v>1.7631730967090146E-2</v>
      </c>
      <c r="CJ99" s="352">
        <v>1.7307489713219878E-2</v>
      </c>
      <c r="CK99" s="352">
        <v>1.6989211140546797E-2</v>
      </c>
      <c r="CL99" s="352">
        <v>1.6676785597486986E-2</v>
      </c>
      <c r="CM99" s="352">
        <v>1.6370105448910103E-2</v>
      </c>
      <c r="CN99" s="352">
        <v>1.6069065039057532E-2</v>
      </c>
      <c r="CO99" s="352">
        <v>1.5773560655142425E-2</v>
      </c>
      <c r="CP99" s="352">
        <v>1.5483490491619159E-2</v>
      </c>
      <c r="CQ99" s="352">
        <v>1.5198754615109836E-2</v>
      </c>
      <c r="CR99" s="352">
        <v>1.4919254929975798E-2</v>
      </c>
      <c r="CS99" s="352">
        <v>1.464489514452225E-2</v>
      </c>
      <c r="CT99" s="352">
        <v>1.4375580737824368E-2</v>
      </c>
      <c r="CU99" s="352">
        <v>1.4111218927163488E-2</v>
      </c>
      <c r="CV99" s="352">
        <v>1.3851718636062096E-2</v>
      </c>
      <c r="CW99" s="352">
        <v>1.3596990462906666E-2</v>
      </c>
      <c r="CX99" s="352">
        <v>1.3346946650147507E-2</v>
      </c>
      <c r="CY99" s="352">
        <v>1.3101501054065028E-2</v>
      </c>
      <c r="CZ99" s="352">
        <v>1.2860569115091949E-2</v>
      </c>
      <c r="DA99" s="352">
        <v>1.2624067828681335E-2</v>
      </c>
      <c r="DB99" s="352">
        <v>1.2391915716710309E-2</v>
      </c>
      <c r="DC99" s="352">
        <v>1.216403279940965E-2</v>
      </c>
      <c r="DD99" s="352">
        <v>1.1940340567809623E-2</v>
      </c>
      <c r="DE99" s="352">
        <v>1.1720761956692491E-2</v>
      </c>
      <c r="DF99" s="352">
        <v>1.1505221318042418E-2</v>
      </c>
      <c r="DG99" s="352">
        <v>1.1293644394983642E-2</v>
      </c>
      <c r="DH99" s="352">
        <v>1.1085958296197913E-2</v>
      </c>
      <c r="DI99" s="352">
        <v>1.088209147081237E-2</v>
      </c>
      <c r="DJ99" s="352">
        <v>1.0681973683749204E-2</v>
      </c>
      <c r="DK99" s="352">
        <v>1.04855359915287E-2</v>
      </c>
      <c r="DL99" s="352">
        <v>1.0292710718517162E-2</v>
      </c>
      <c r="DM99" s="352">
        <v>1.0103431433611721E-2</v>
      </c>
      <c r="DN99" s="352">
        <v>9.9176329273538196E-3</v>
      </c>
      <c r="DO99" s="352">
        <v>9.7352511894636257E-3</v>
      </c>
      <c r="DP99" s="352">
        <v>9.556223386787556E-3</v>
      </c>
      <c r="DQ99" s="352">
        <v>9.3804878416513578E-3</v>
      </c>
      <c r="DR99" s="352">
        <v>9.2079840106112348E-3</v>
      </c>
      <c r="DS99" s="352">
        <v>9.0386524635957619E-3</v>
      </c>
      <c r="DT99" s="352">
        <v>8.8724348634313752E-3</v>
      </c>
      <c r="DU99" s="352">
        <v>8.7092739457443422E-3</v>
      </c>
      <c r="DV99" s="352">
        <v>8.5491134992323903E-3</v>
      </c>
      <c r="DW99" s="352">
        <v>8.3918983462990624E-3</v>
      </c>
      <c r="DX99" s="352">
        <v>8.2375743240442646E-3</v>
      </c>
      <c r="DY99" s="352">
        <v>8.0860882656043388E-3</v>
      </c>
      <c r="DZ99" s="352">
        <v>7.9373879818353237E-3</v>
      </c>
      <c r="EA99" s="352">
        <v>7.7914222433330309E-3</v>
      </c>
      <c r="EB99" s="352">
        <v>7.6481407627837662E-3</v>
      </c>
      <c r="EC99" s="352">
        <v>7.5074941776396321E-3</v>
      </c>
      <c r="ED99" s="352">
        <v>7.3694340331124063E-3</v>
      </c>
      <c r="EE99" s="352">
        <v>7.2339127654801735E-3</v>
      </c>
      <c r="EF99" s="352">
        <v>7.1008836857009141E-3</v>
      </c>
      <c r="EG99" s="352">
        <v>6.9703009633274825E-3</v>
      </c>
      <c r="EH99" s="352">
        <v>6.8421196107183203E-3</v>
      </c>
      <c r="EI99" s="352">
        <v>6.7162954675385874E-3</v>
      </c>
      <c r="EJ99" s="352">
        <v>6.5927851855462748E-3</v>
      </c>
      <c r="EK99" s="352">
        <v>6.4715462136581033E-3</v>
      </c>
      <c r="EL99" s="352">
        <v>6.3525367832900663E-3</v>
      </c>
    </row>
    <row r="100" spans="1:142" x14ac:dyDescent="0.2">
      <c r="A100" s="351">
        <v>80</v>
      </c>
      <c r="B100" s="352">
        <v>9.4231411500884918E-2</v>
      </c>
      <c r="C100" s="352">
        <v>9.2544093783167927E-2</v>
      </c>
      <c r="D100" s="352">
        <v>9.0886989356699727E-2</v>
      </c>
      <c r="E100" s="352">
        <v>8.9259557219061897E-2</v>
      </c>
      <c r="F100" s="352">
        <v>8.7661266055080553E-2</v>
      </c>
      <c r="G100" s="352">
        <v>8.60915940633699E-2</v>
      </c>
      <c r="H100" s="352">
        <v>8.4550028785975562E-2</v>
      </c>
      <c r="I100" s="352">
        <v>8.3036066941068104E-2</v>
      </c>
      <c r="J100" s="352">
        <v>8.1549214258638716E-2</v>
      </c>
      <c r="K100" s="352">
        <v>8.0088985319127795E-2</v>
      </c>
      <c r="L100" s="352">
        <v>7.8654903394951972E-2</v>
      </c>
      <c r="M100" s="352">
        <v>7.7246500294862838E-2</v>
      </c>
      <c r="N100" s="352">
        <v>7.5863316211092865E-2</v>
      </c>
      <c r="O100" s="352">
        <v>7.4504899569243652E-2</v>
      </c>
      <c r="P100" s="352">
        <v>7.3170806880854089E-2</v>
      </c>
      <c r="Q100" s="352">
        <v>7.1860602598616902E-2</v>
      </c>
      <c r="R100" s="352">
        <v>7.0573858974179379E-2</v>
      </c>
      <c r="S100" s="352">
        <v>6.931015591849797E-2</v>
      </c>
      <c r="T100" s="352">
        <v>6.8069080864688436E-2</v>
      </c>
      <c r="U100" s="352">
        <v>6.685022863333176E-2</v>
      </c>
      <c r="V100" s="352">
        <v>6.5653201300196737E-2</v>
      </c>
      <c r="W100" s="352">
        <v>6.4477608066324132E-2</v>
      </c>
      <c r="X100" s="352">
        <v>6.3323065130443973E-2</v>
      </c>
      <c r="Y100" s="352">
        <v>6.2189195563672799E-2</v>
      </c>
      <c r="Z100" s="352">
        <v>6.107562918645465E-2</v>
      </c>
      <c r="AA100" s="352">
        <v>5.9982002447710001E-2</v>
      </c>
      <c r="AB100" s="352">
        <v>5.8907958306142046E-2</v>
      </c>
      <c r="AC100" s="352">
        <v>5.7853146113674855E-2</v>
      </c>
      <c r="AD100" s="352">
        <v>5.6817221500974388E-2</v>
      </c>
      <c r="AE100" s="352">
        <v>5.5799846265019416E-2</v>
      </c>
      <c r="AF100" s="352">
        <v>5.4800688258689785E-2</v>
      </c>
      <c r="AG100" s="352">
        <v>5.3819421282325537E-2</v>
      </c>
      <c r="AH100" s="352">
        <v>5.2855724977234217E-2</v>
      </c>
      <c r="AI100" s="352">
        <v>5.1909284721098806E-2</v>
      </c>
      <c r="AJ100" s="352">
        <v>5.0979791525264231E-2</v>
      </c>
      <c r="AK100" s="352">
        <v>5.0066941933859258E-2</v>
      </c>
      <c r="AL100" s="352">
        <v>4.9170437924724808E-2</v>
      </c>
      <c r="AM100" s="352">
        <v>4.8289986812119837E-2</v>
      </c>
      <c r="AN100" s="352">
        <v>4.7425301151164022E-2</v>
      </c>
      <c r="AO100" s="352">
        <v>4.6576098643996838E-2</v>
      </c>
      <c r="AP100" s="352">
        <v>4.5742102047613344E-2</v>
      </c>
      <c r="AQ100" s="352">
        <v>4.4923039083350505E-2</v>
      </c>
      <c r="AR100" s="352">
        <v>4.411864234799736E-2</v>
      </c>
      <c r="AS100" s="352">
        <v>4.3328649226492176E-2</v>
      </c>
      <c r="AT100" s="352">
        <v>4.2552801806187458E-2</v>
      </c>
      <c r="AU100" s="352">
        <v>4.1790846792647142E-2</v>
      </c>
      <c r="AV100" s="352">
        <v>4.1042535426951486E-2</v>
      </c>
      <c r="AW100" s="352">
        <v>4.0307623404485682E-2</v>
      </c>
      <c r="AX100" s="352">
        <v>3.9585870795178321E-2</v>
      </c>
      <c r="AY100" s="352">
        <v>3.8877041965172603E-2</v>
      </c>
      <c r="AZ100" s="352">
        <v>3.8180905499895598E-2</v>
      </c>
      <c r="BA100" s="352">
        <v>3.7497234128509395E-2</v>
      </c>
      <c r="BB100" s="352">
        <v>3.682580464971149E-2</v>
      </c>
      <c r="BC100" s="352">
        <v>3.6166397858865808E-2</v>
      </c>
      <c r="BD100" s="352">
        <v>3.5518798476437928E-2</v>
      </c>
      <c r="BE100" s="352">
        <v>3.4882795077711769E-2</v>
      </c>
      <c r="BF100" s="352">
        <v>3.425818002376476E-2</v>
      </c>
      <c r="BG100" s="352">
        <v>3.3644749393679091E-2</v>
      </c>
      <c r="BH100" s="352">
        <v>3.3042302917966657E-2</v>
      </c>
      <c r="BI100" s="352">
        <v>3.2450643913186215E-2</v>
      </c>
      <c r="BJ100" s="352">
        <v>3.1869579217731217E-2</v>
      </c>
      <c r="BK100" s="352">
        <v>3.1298919128767463E-2</v>
      </c>
      <c r="BL100" s="352">
        <v>3.0738477340299962E-2</v>
      </c>
      <c r="BM100" s="352">
        <v>3.0188070882348782E-2</v>
      </c>
      <c r="BN100" s="352">
        <v>2.9647520061213975E-2</v>
      </c>
      <c r="BO100" s="352">
        <v>2.9116648400810179E-2</v>
      </c>
      <c r="BP100" s="352">
        <v>2.859528258505168E-2</v>
      </c>
      <c r="BQ100" s="352">
        <v>2.808325240126907E-2</v>
      </c>
      <c r="BR100" s="352">
        <v>2.7580390684639196E-2</v>
      </c>
      <c r="BS100" s="352">
        <v>2.7086533263610095E-2</v>
      </c>
      <c r="BT100" s="352">
        <v>2.6601518906303124E-2</v>
      </c>
      <c r="BU100" s="352">
        <v>2.6125189267874886E-2</v>
      </c>
      <c r="BV100" s="352">
        <v>2.5657388838821661E-2</v>
      </c>
      <c r="BW100" s="352">
        <v>2.5197964894209508E-2</v>
      </c>
      <c r="BX100" s="352">
        <v>2.4746767443813454E-2</v>
      </c>
      <c r="BY100" s="352">
        <v>2.4303649183149537E-2</v>
      </c>
      <c r="BZ100" s="352">
        <v>2.3868465445383596E-2</v>
      </c>
      <c r="CA100" s="352">
        <v>2.3441074154101252E-2</v>
      </c>
      <c r="CB100" s="352">
        <v>2.3021335776923595E-2</v>
      </c>
      <c r="CC100" s="352">
        <v>2.2609113279953363E-2</v>
      </c>
      <c r="CD100" s="352">
        <v>2.2204272083036911E-2</v>
      </c>
      <c r="CE100" s="352">
        <v>2.1806680015827206E-2</v>
      </c>
      <c r="CF100" s="352">
        <v>2.1416207274633541E-2</v>
      </c>
      <c r="CG100" s="352">
        <v>2.1032726380043974E-2</v>
      </c>
      <c r="CH100" s="352">
        <v>2.0656112135306524E-2</v>
      </c>
      <c r="CI100" s="352">
        <v>2.0286241585455615E-2</v>
      </c>
      <c r="CJ100" s="352">
        <v>1.9922993977170417E-2</v>
      </c>
      <c r="CK100" s="352">
        <v>1.9566250719351971E-2</v>
      </c>
      <c r="CL100" s="352">
        <v>1.9215895344406188E-2</v>
      </c>
      <c r="CM100" s="352">
        <v>1.8871813470220159E-2</v>
      </c>
      <c r="CN100" s="352">
        <v>1.8533892762819307E-2</v>
      </c>
      <c r="CO100" s="352">
        <v>1.8202022899693197E-2</v>
      </c>
      <c r="CP100" s="352">
        <v>1.7876095533778048E-2</v>
      </c>
      <c r="CQ100" s="352">
        <v>1.7556004258084179E-2</v>
      </c>
      <c r="CR100" s="352">
        <v>1.7241644570956824E-2</v>
      </c>
      <c r="CS100" s="352">
        <v>1.693291384195901E-2</v>
      </c>
      <c r="CT100" s="352">
        <v>1.6629711278365336E-2</v>
      </c>
      <c r="CU100" s="352">
        <v>1.633193789225568E-2</v>
      </c>
      <c r="CV100" s="352">
        <v>1.6039496468198227E-2</v>
      </c>
      <c r="CW100" s="352">
        <v>1.5752291531511035E-2</v>
      </c>
      <c r="CX100" s="352">
        <v>1.5470229317092032E-2</v>
      </c>
      <c r="CY100" s="352">
        <v>1.519321773880707E-2</v>
      </c>
      <c r="CZ100" s="352">
        <v>1.4921166359426146E-2</v>
      </c>
      <c r="DA100" s="352">
        <v>1.4653986361097968E-2</v>
      </c>
      <c r="DB100" s="352">
        <v>1.439159051635317E-2</v>
      </c>
      <c r="DC100" s="352">
        <v>1.4133893159626765E-2</v>
      </c>
      <c r="DD100" s="352">
        <v>1.3880810159290527E-2</v>
      </c>
      <c r="DE100" s="352">
        <v>1.3632258890186147E-2</v>
      </c>
      <c r="DF100" s="352">
        <v>1.3388158206650215E-2</v>
      </c>
      <c r="DG100" s="352">
        <v>1.3148428416022259E-2</v>
      </c>
      <c r="DH100" s="352">
        <v>1.2912991252627069E-2</v>
      </c>
      <c r="DI100" s="352">
        <v>1.2681769852222998E-2</v>
      </c>
      <c r="DJ100" s="352">
        <v>1.2454688726907696E-2</v>
      </c>
      <c r="DK100" s="352">
        <v>1.2231673740473277E-2</v>
      </c>
      <c r="DL100" s="352">
        <v>1.2012652084202685E-2</v>
      </c>
      <c r="DM100" s="352">
        <v>1.179755225309956E-2</v>
      </c>
      <c r="DN100" s="352">
        <v>1.1586304022543613E-2</v>
      </c>
      <c r="DO100" s="352">
        <v>1.1378838425364116E-2</v>
      </c>
      <c r="DP100" s="352">
        <v>1.1175087729323869E-2</v>
      </c>
      <c r="DQ100" s="352">
        <v>1.097498541500634E-2</v>
      </c>
      <c r="DR100" s="352">
        <v>1.0778466154098783E-2</v>
      </c>
      <c r="DS100" s="352">
        <v>1.0585465788064179E-2</v>
      </c>
      <c r="DT100" s="352">
        <v>1.0395921307195145E-2</v>
      </c>
      <c r="DU100" s="352">
        <v>1.020977083004283E-2</v>
      </c>
      <c r="DV100" s="352">
        <v>1.0026953583214222E-2</v>
      </c>
      <c r="DW100" s="352">
        <v>9.8474098815311759E-3</v>
      </c>
      <c r="DX100" s="352">
        <v>9.6710811085447199E-3</v>
      </c>
      <c r="DY100" s="352">
        <v>9.4979096973982803E-3</v>
      </c>
      <c r="DZ100" s="352">
        <v>9.3278391120335553E-3</v>
      </c>
      <c r="EA100" s="352">
        <v>9.1608138287329471E-3</v>
      </c>
      <c r="EB100" s="352">
        <v>8.9967793179924795E-3</v>
      </c>
      <c r="EC100" s="352">
        <v>8.8356820267192857E-3</v>
      </c>
      <c r="ED100" s="352">
        <v>8.6774693607479143E-3</v>
      </c>
      <c r="EE100" s="352">
        <v>8.5220896676696471E-3</v>
      </c>
      <c r="EF100" s="352">
        <v>8.3694922199693076E-3</v>
      </c>
      <c r="EG100" s="352">
        <v>8.2196271984640405E-3</v>
      </c>
      <c r="EH100" s="352">
        <v>8.072445676038582E-3</v>
      </c>
      <c r="EI100" s="352">
        <v>7.9278996016718308E-3</v>
      </c>
      <c r="EJ100" s="352">
        <v>7.7859417847493907E-3</v>
      </c>
      <c r="EK100" s="352">
        <v>7.646525879657062E-3</v>
      </c>
      <c r="EL100" s="352">
        <v>7.5096063706501471E-3</v>
      </c>
    </row>
    <row r="101" spans="1:142" x14ac:dyDescent="0.2">
      <c r="A101" s="351">
        <v>81</v>
      </c>
      <c r="B101" s="352">
        <v>0.10422342771488478</v>
      </c>
      <c r="C101" s="352">
        <v>0.10241416537951642</v>
      </c>
      <c r="D101" s="352">
        <v>0.1006363108597422</v>
      </c>
      <c r="E101" s="352">
        <v>9.8889318932869036E-2</v>
      </c>
      <c r="F101" s="352">
        <v>9.7172653840977063E-2</v>
      </c>
      <c r="G101" s="352">
        <v>9.5485789126614123E-2</v>
      </c>
      <c r="H101" s="352">
        <v>9.3828207471342642E-2</v>
      </c>
      <c r="I101" s="352">
        <v>9.2199400537095327E-2</v>
      </c>
      <c r="J101" s="352">
        <v>9.0598868810278829E-2</v>
      </c>
      <c r="K101" s="352">
        <v>8.9026121448583628E-2</v>
      </c>
      <c r="L101" s="352">
        <v>8.7480676130459789E-2</v>
      </c>
      <c r="M101" s="352">
        <v>8.5962058907196146E-2</v>
      </c>
      <c r="N101" s="352">
        <v>8.446980405757662E-2</v>
      </c>
      <c r="O101" s="352">
        <v>8.300345394505361E-2</v>
      </c>
      <c r="P101" s="352">
        <v>8.1562558877400604E-2</v>
      </c>
      <c r="Q101" s="352">
        <v>8.0146676968806743E-2</v>
      </c>
      <c r="R101" s="352">
        <v>7.8755374004359835E-2</v>
      </c>
      <c r="S101" s="352">
        <v>7.7388223306881998E-2</v>
      </c>
      <c r="T101" s="352">
        <v>7.6044805606082622E-2</v>
      </c>
      <c r="U101" s="352">
        <v>7.4724708909974402E-2</v>
      </c>
      <c r="V101" s="352">
        <v>7.3427528378529727E-2</v>
      </c>
      <c r="W101" s="352">
        <v>7.2152866199524851E-2</v>
      </c>
      <c r="X101" s="352">
        <v>7.0900331466539596E-2</v>
      </c>
      <c r="Y101" s="352">
        <v>6.9669540059079271E-2</v>
      </c>
      <c r="Z101" s="352">
        <v>6.8460114524773269E-2</v>
      </c>
      <c r="AA101" s="352">
        <v>6.7271683963618475E-2</v>
      </c>
      <c r="AB101" s="352">
        <v>6.6103883914237202E-2</v>
      </c>
      <c r="AC101" s="352">
        <v>6.4956356242102206E-2</v>
      </c>
      <c r="AD101" s="352">
        <v>6.3828749029709406E-2</v>
      </c>
      <c r="AE101" s="352">
        <v>6.2720716468652182E-2</v>
      </c>
      <c r="AF101" s="352">
        <v>6.163191875356952E-2</v>
      </c>
      <c r="AG101" s="352">
        <v>6.0562021977938994E-2</v>
      </c>
      <c r="AH101" s="352">
        <v>5.9510698031674823E-2</v>
      </c>
      <c r="AI101" s="352">
        <v>5.8477624500503568E-2</v>
      </c>
      <c r="AJ101" s="352">
        <v>5.7462484567090862E-2</v>
      </c>
      <c r="AK101" s="352">
        <v>5.6464966913878284E-2</v>
      </c>
      <c r="AL101" s="352">
        <v>5.5484765627613071E-2</v>
      </c>
      <c r="AM101" s="352">
        <v>5.4521580105531035E-2</v>
      </c>
      <c r="AN101" s="352">
        <v>5.3575114963168247E-2</v>
      </c>
      <c r="AO101" s="352">
        <v>5.2645079943776478E-2</v>
      </c>
      <c r="AP101" s="352">
        <v>5.1731189829307626E-2</v>
      </c>
      <c r="AQ101" s="352">
        <v>5.083316435294355E-2</v>
      </c>
      <c r="AR101" s="352">
        <v>4.9950728113147581E-2</v>
      </c>
      <c r="AS101" s="352">
        <v>4.9083610489204767E-2</v>
      </c>
      <c r="AT101" s="352">
        <v>4.8231545558228346E-2</v>
      </c>
      <c r="AU101" s="352">
        <v>4.7394272013610433E-2</v>
      </c>
      <c r="AV101" s="352">
        <v>4.6571533084883175E-2</v>
      </c>
      <c r="AW101" s="352">
        <v>4.5763076458976155E-2</v>
      </c>
      <c r="AX101" s="352">
        <v>4.496865420283739E-2</v>
      </c>
      <c r="AY101" s="352">
        <v>4.4188022687397618E-2</v>
      </c>
      <c r="AZ101" s="352">
        <v>4.3420942512857427E-2</v>
      </c>
      <c r="BA101" s="352">
        <v>4.2667178435268363E-2</v>
      </c>
      <c r="BB101" s="352">
        <v>4.1926499294389026E-2</v>
      </c>
      <c r="BC101" s="352">
        <v>4.1198677942795345E-2</v>
      </c>
      <c r="BD101" s="352">
        <v>4.0483491176219501E-2</v>
      </c>
      <c r="BE101" s="352">
        <v>3.9780719665099079E-2</v>
      </c>
      <c r="BF101" s="352">
        <v>3.9090147887314221E-2</v>
      </c>
      <c r="BG101" s="352">
        <v>3.8411564062092493E-2</v>
      </c>
      <c r="BH101" s="352">
        <v>3.7744760085061169E-2</v>
      </c>
      <c r="BI101" s="352">
        <v>3.7089531464426839E-2</v>
      </c>
      <c r="BJ101" s="352">
        <v>3.6445677258263039E-2</v>
      </c>
      <c r="BK101" s="352">
        <v>3.5813000012886481E-2</v>
      </c>
      <c r="BL101" s="352">
        <v>3.5191305702303007E-2</v>
      </c>
      <c r="BM101" s="352">
        <v>3.4580403668704782E-2</v>
      </c>
      <c r="BN101" s="352">
        <v>3.3980106564000398E-2</v>
      </c>
      <c r="BO101" s="352">
        <v>3.3390230292359997E-2</v>
      </c>
      <c r="BP101" s="352">
        <v>3.2810593953757738E-2</v>
      </c>
      <c r="BQ101" s="352">
        <v>3.2241019788494397E-2</v>
      </c>
      <c r="BR101" s="352">
        <v>3.1681333122682988E-2</v>
      </c>
      <c r="BS101" s="352">
        <v>3.1131362314680732E-2</v>
      </c>
      <c r="BT101" s="352">
        <v>3.0590938702450939E-2</v>
      </c>
      <c r="BU101" s="352">
        <v>3.0059896551838636E-2</v>
      </c>
      <c r="BV101" s="352">
        <v>2.9538073005744164E-2</v>
      </c>
      <c r="BW101" s="352">
        <v>2.9025308034179013E-2</v>
      </c>
      <c r="BX101" s="352">
        <v>2.8521444385188732E-2</v>
      </c>
      <c r="BY101" s="352">
        <v>2.8026327536627746E-2</v>
      </c>
      <c r="BZ101" s="352">
        <v>2.7539805648771357E-2</v>
      </c>
      <c r="CA101" s="352">
        <v>2.7061729517750353E-2</v>
      </c>
      <c r="CB101" s="352">
        <v>2.6591952529794006E-2</v>
      </c>
      <c r="CC101" s="352">
        <v>2.6130330616267353E-2</v>
      </c>
      <c r="CD101" s="352">
        <v>2.5676722209489002E-2</v>
      </c>
      <c r="CE101" s="352">
        <v>2.5230988199315942E-2</v>
      </c>
      <c r="CF101" s="352">
        <v>2.4792991890482018E-2</v>
      </c>
      <c r="CG101" s="352">
        <v>2.4362598960676957E-2</v>
      </c>
      <c r="CH101" s="352">
        <v>2.3939677419353142E-2</v>
      </c>
      <c r="CI101" s="352">
        <v>2.3524097567247475E-2</v>
      </c>
      <c r="CJ101" s="352">
        <v>2.3115731956605916E-2</v>
      </c>
      <c r="CK101" s="352">
        <v>2.2714455352098518E-2</v>
      </c>
      <c r="CL101" s="352">
        <v>2.2320144692412908E-2</v>
      </c>
      <c r="CM101" s="352">
        <v>2.1932679052514548E-2</v>
      </c>
      <c r="CN101" s="352">
        <v>2.1551939606562095E-2</v>
      </c>
      <c r="CO101" s="352">
        <v>2.1177809591466541E-2</v>
      </c>
      <c r="CP101" s="352">
        <v>2.0810174271082952E-2</v>
      </c>
      <c r="CQ101" s="352">
        <v>2.0448920901023824E-2</v>
      </c>
      <c r="CR101" s="352">
        <v>2.0093938694083227E-2</v>
      </c>
      <c r="CS101" s="352">
        <v>1.9745118786261215E-2</v>
      </c>
      <c r="CT101" s="352">
        <v>1.9402354203377999E-2</v>
      </c>
      <c r="CU101" s="352">
        <v>1.9065539828267704E-2</v>
      </c>
      <c r="CV101" s="352">
        <v>1.8734572368541581E-2</v>
      </c>
      <c r="CW101" s="352">
        <v>1.8409350324910895E-2</v>
      </c>
      <c r="CX101" s="352">
        <v>1.8089773960059667E-2</v>
      </c>
      <c r="CY101" s="352">
        <v>1.7775745268057783E-2</v>
      </c>
      <c r="CZ101" s="352">
        <v>1.7467167944305063E-2</v>
      </c>
      <c r="DA101" s="352">
        <v>1.7163947355997099E-2</v>
      </c>
      <c r="DB101" s="352">
        <v>1.6865990513103789E-2</v>
      </c>
      <c r="DC101" s="352">
        <v>1.6573206039851657E-2</v>
      </c>
      <c r="DD101" s="352">
        <v>1.6285504146701237E-2</v>
      </c>
      <c r="DE101" s="352">
        <v>1.6002796602810898E-2</v>
      </c>
      <c r="DF101" s="352">
        <v>1.5724996708978711E-2</v>
      </c>
      <c r="DG101" s="352">
        <v>1.5452019271053982E-2</v>
      </c>
      <c r="DH101" s="352">
        <v>1.5183780573810417E-2</v>
      </c>
      <c r="DI101" s="352">
        <v>1.4920198355272758E-2</v>
      </c>
      <c r="DJ101" s="352">
        <v>1.466119178148915E-2</v>
      </c>
      <c r="DK101" s="352">
        <v>1.4406681421741426E-2</v>
      </c>
      <c r="DL101" s="352">
        <v>1.4156589224185719E-2</v>
      </c>
      <c r="DM101" s="352">
        <v>1.3910838491915968E-2</v>
      </c>
      <c r="DN101" s="352">
        <v>1.3669353859442899E-2</v>
      </c>
      <c r="DO101" s="352">
        <v>1.3432061269581397E-2</v>
      </c>
      <c r="DP101" s="352">
        <v>1.3198887950738996E-2</v>
      </c>
      <c r="DQ101" s="352">
        <v>1.2969762394598751E-2</v>
      </c>
      <c r="DR101" s="352">
        <v>1.2744614334189398E-2</v>
      </c>
      <c r="DS101" s="352">
        <v>1.2523374722336295E-2</v>
      </c>
      <c r="DT101" s="352">
        <v>1.2305975710486413E-2</v>
      </c>
      <c r="DU101" s="352">
        <v>1.20923506279009E-2</v>
      </c>
      <c r="DV101" s="352">
        <v>1.1882433961208876E-2</v>
      </c>
      <c r="DW101" s="352">
        <v>1.1676161334316147E-2</v>
      </c>
      <c r="DX101" s="352">
        <v>1.1473469488662694E-2</v>
      </c>
      <c r="DY101" s="352">
        <v>1.1274296263822887E-2</v>
      </c>
      <c r="DZ101" s="352">
        <v>1.1078580578442462E-2</v>
      </c>
      <c r="EA101" s="352">
        <v>1.0886262411506434E-2</v>
      </c>
      <c r="EB101" s="352">
        <v>1.0697282783932173E-2</v>
      </c>
      <c r="EC101" s="352">
        <v>1.0511583740482024E-2</v>
      </c>
      <c r="ED101" s="352">
        <v>1.0329108331989911E-2</v>
      </c>
      <c r="EE101" s="352">
        <v>1.0149800597896488E-2</v>
      </c>
      <c r="EF101" s="352">
        <v>9.9736055490874369E-3</v>
      </c>
      <c r="EG101" s="352">
        <v>9.8004691510297417E-3</v>
      </c>
      <c r="EH101" s="352">
        <v>9.6303383072006369E-3</v>
      </c>
      <c r="EI101" s="352">
        <v>9.4631608428042864E-3</v>
      </c>
      <c r="EJ101" s="352">
        <v>9.2988854887710894E-3</v>
      </c>
      <c r="EK101" s="352">
        <v>9.1374618660347642E-3</v>
      </c>
      <c r="EL101" s="352">
        <v>8.9788404700823672E-3</v>
      </c>
    </row>
    <row r="102" spans="1:142" x14ac:dyDescent="0.2">
      <c r="A102" s="351">
        <v>82</v>
      </c>
      <c r="B102" s="352">
        <v>0.11535326599612773</v>
      </c>
      <c r="C102" s="352">
        <v>0.11342268730795098</v>
      </c>
      <c r="D102" s="352">
        <v>0.11152441922701319</v>
      </c>
      <c r="E102" s="352">
        <v>0.1096579209955874</v>
      </c>
      <c r="F102" s="352">
        <v>0.10782266090619494</v>
      </c>
      <c r="G102" s="352">
        <v>0.10601811615013232</v>
      </c>
      <c r="H102" s="352">
        <v>0.10424377266854451</v>
      </c>
      <c r="I102" s="352">
        <v>0.10249912500598325</v>
      </c>
      <c r="J102" s="352">
        <v>0.10078367616641629</v>
      </c>
      <c r="K102" s="352">
        <v>9.9096937471653698E-2</v>
      </c>
      <c r="L102" s="352">
        <v>9.7438428422132878E-2</v>
      </c>
      <c r="M102" s="352">
        <v>9.5807676560044783E-2</v>
      </c>
      <c r="N102" s="352">
        <v>9.420421733473977E-2</v>
      </c>
      <c r="O102" s="352">
        <v>9.2627593970396313E-2</v>
      </c>
      <c r="P102" s="352">
        <v>9.1077357335897668E-2</v>
      </c>
      <c r="Q102" s="352">
        <v>8.9553065816886449E-2</v>
      </c>
      <c r="R102" s="352">
        <v>8.8054285189966858E-2</v>
      </c>
      <c r="S102" s="352">
        <v>8.6580588499002797E-2</v>
      </c>
      <c r="T102" s="352">
        <v>8.5131555933495834E-2</v>
      </c>
      <c r="U102" s="352">
        <v>8.3706774708992113E-2</v>
      </c>
      <c r="V102" s="352">
        <v>8.2305838949491214E-2</v>
      </c>
      <c r="W102" s="352">
        <v>8.0928349571828831E-2</v>
      </c>
      <c r="X102" s="352">
        <v>7.957391417198556E-2</v>
      </c>
      <c r="Y102" s="352">
        <v>7.82421469133079E-2</v>
      </c>
      <c r="Z102" s="352">
        <v>7.6932668416590702E-2</v>
      </c>
      <c r="AA102" s="352">
        <v>7.5645105652007827E-2</v>
      </c>
      <c r="AB102" s="352">
        <v>7.4379091832845676E-2</v>
      </c>
      <c r="AC102" s="352">
        <v>7.3134266311015592E-2</v>
      </c>
      <c r="AD102" s="352">
        <v>7.1910274474320038E-2</v>
      </c>
      <c r="AE102" s="352">
        <v>7.070676764543038E-2</v>
      </c>
      <c r="AF102" s="352">
        <v>6.9523402982563709E-2</v>
      </c>
      <c r="AG102" s="352">
        <v>6.8359843381813723E-2</v>
      </c>
      <c r="AH102" s="352">
        <v>6.72157573811238E-2</v>
      </c>
      <c r="AI102" s="352">
        <v>6.6090819065862227E-2</v>
      </c>
      <c r="AJ102" s="352">
        <v>6.4984707975977843E-2</v>
      </c>
      <c r="AK102" s="352">
        <v>6.3897109014714168E-2</v>
      </c>
      <c r="AL102" s="352">
        <v>6.2827712358844393E-2</v>
      </c>
      <c r="AM102" s="352">
        <v>6.1776213370416055E-2</v>
      </c>
      <c r="AN102" s="352">
        <v>6.0742312509965445E-2</v>
      </c>
      <c r="AO102" s="352">
        <v>5.9725715251191254E-2</v>
      </c>
      <c r="AP102" s="352">
        <v>5.8726131997051879E-2</v>
      </c>
      <c r="AQ102" s="352">
        <v>5.7743277997266813E-2</v>
      </c>
      <c r="AR102" s="352">
        <v>5.6776873267203216E-2</v>
      </c>
      <c r="AS102" s="352">
        <v>5.5826642508113519E-2</v>
      </c>
      <c r="AT102" s="352">
        <v>5.4892315028714715E-2</v>
      </c>
      <c r="AU102" s="352">
        <v>5.3973624668073525E-2</v>
      </c>
      <c r="AV102" s="352">
        <v>5.3070309719788211E-2</v>
      </c>
      <c r="AW102" s="352">
        <v>5.2182112857435306E-2</v>
      </c>
      <c r="AX102" s="352">
        <v>5.1308781061264221E-2</v>
      </c>
      <c r="AY102" s="352">
        <v>5.0450065546122351E-2</v>
      </c>
      <c r="AZ102" s="352">
        <v>4.9605721690580938E-2</v>
      </c>
      <c r="BA102" s="352">
        <v>4.8775508967252801E-2</v>
      </c>
      <c r="BB102" s="352">
        <v>4.7959190874271397E-2</v>
      </c>
      <c r="BC102" s="352">
        <v>4.715653486791991E-2</v>
      </c>
      <c r="BD102" s="352">
        <v>4.6367312296386375E-2</v>
      </c>
      <c r="BE102" s="352">
        <v>4.5591298334627994E-2</v>
      </c>
      <c r="BF102" s="352">
        <v>4.482827192032534E-2</v>
      </c>
      <c r="BG102" s="352">
        <v>4.4078015690908627E-2</v>
      </c>
      <c r="BH102" s="352">
        <v>4.3340315921637854E-2</v>
      </c>
      <c r="BI102" s="352">
        <v>4.2614962464719214E-2</v>
      </c>
      <c r="BJ102" s="352">
        <v>4.1901748689440514E-2</v>
      </c>
      <c r="BK102" s="352">
        <v>4.1200471423308557E-2</v>
      </c>
      <c r="BL102" s="352">
        <v>4.051093089417146E-2</v>
      </c>
      <c r="BM102" s="352">
        <v>3.9832930673309917E-2</v>
      </c>
      <c r="BN102" s="352">
        <v>3.9166277619480633E-2</v>
      </c>
      <c r="BO102" s="352">
        <v>3.8510781823896403E-2</v>
      </c>
      <c r="BP102" s="352">
        <v>3.7866256556127034E-2</v>
      </c>
      <c r="BQ102" s="352">
        <v>3.7232518210905549E-2</v>
      </c>
      <c r="BR102" s="352">
        <v>3.6609386255824813E-2</v>
      </c>
      <c r="BS102" s="352">
        <v>3.5996683179909429E-2</v>
      </c>
      <c r="BT102" s="352">
        <v>3.5394234443048303E-2</v>
      </c>
      <c r="BU102" s="352">
        <v>3.4801868426273697E-2</v>
      </c>
      <c r="BV102" s="352">
        <v>3.421941638287216E-2</v>
      </c>
      <c r="BW102" s="352">
        <v>3.3646712390313992E-2</v>
      </c>
      <c r="BX102" s="352">
        <v>3.3083593302986873E-2</v>
      </c>
      <c r="BY102" s="352">
        <v>3.2529898705720879E-2</v>
      </c>
      <c r="BZ102" s="352">
        <v>3.1985470868091122E-2</v>
      </c>
      <c r="CA102" s="352">
        <v>3.1450154699485228E-2</v>
      </c>
      <c r="CB102" s="352">
        <v>3.0923797704922831E-2</v>
      </c>
      <c r="CC102" s="352">
        <v>3.0406249941614536E-2</v>
      </c>
      <c r="CD102" s="352">
        <v>2.989736397624778E-2</v>
      </c>
      <c r="CE102" s="352">
        <v>2.9396994842987748E-2</v>
      </c>
      <c r="CF102" s="352">
        <v>2.8905000002180992E-2</v>
      </c>
      <c r="CG102" s="352">
        <v>2.8421239299750396E-2</v>
      </c>
      <c r="CH102" s="352">
        <v>2.7945574927269585E-2</v>
      </c>
      <c r="CI102" s="352">
        <v>2.747787138270557E-2</v>
      </c>
      <c r="CJ102" s="352">
        <v>2.7017995431818456E-2</v>
      </c>
      <c r="CK102" s="352">
        <v>2.6565816070207079E-2</v>
      </c>
      <c r="CL102" s="352">
        <v>2.6121204485989959E-2</v>
      </c>
      <c r="CM102" s="352">
        <v>2.5684034023110799E-2</v>
      </c>
      <c r="CN102" s="352">
        <v>2.5254180145258039E-2</v>
      </c>
      <c r="CO102" s="352">
        <v>2.4831520400388402E-2</v>
      </c>
      <c r="CP102" s="352">
        <v>2.4415934385844031E-2</v>
      </c>
      <c r="CQ102" s="352">
        <v>2.4007303714053543E-2</v>
      </c>
      <c r="CR102" s="352">
        <v>2.3605511978807087E-2</v>
      </c>
      <c r="CS102" s="352">
        <v>2.3210444722095793E-2</v>
      </c>
      <c r="CT102" s="352">
        <v>2.2821989401506263E-2</v>
      </c>
      <c r="CU102" s="352">
        <v>2.244003535816071E-2</v>
      </c>
      <c r="CV102" s="352">
        <v>2.2064473785193679E-2</v>
      </c>
      <c r="CW102" s="352">
        <v>2.1695197696756336E-2</v>
      </c>
      <c r="CX102" s="352">
        <v>2.1332101897539538E-2</v>
      </c>
      <c r="CY102" s="352">
        <v>2.0975082952806926E-2</v>
      </c>
      <c r="CZ102" s="352">
        <v>2.0624039158929595E-2</v>
      </c>
      <c r="DA102" s="352">
        <v>2.0278870514413867E-2</v>
      </c>
      <c r="DB102" s="352">
        <v>1.9939478691413985E-2</v>
      </c>
      <c r="DC102" s="352">
        <v>1.9605767007721528E-2</v>
      </c>
      <c r="DD102" s="352">
        <v>1.9277640399223677E-2</v>
      </c>
      <c r="DE102" s="352">
        <v>1.8955005392822393E-2</v>
      </c>
      <c r="DF102" s="352">
        <v>1.8637770079806801E-2</v>
      </c>
      <c r="DG102" s="352">
        <v>1.8325844089671292E-2</v>
      </c>
      <c r="DH102" s="352">
        <v>1.8019138564371723E-2</v>
      </c>
      <c r="DI102" s="352">
        <v>1.7717566133012546E-2</v>
      </c>
      <c r="DJ102" s="352">
        <v>1.7421040886957544E-2</v>
      </c>
      <c r="DK102" s="352">
        <v>1.7129478355357098E-2</v>
      </c>
      <c r="DL102" s="352">
        <v>1.6842795481085106E-2</v>
      </c>
      <c r="DM102" s="352">
        <v>1.6560910597078541E-2</v>
      </c>
      <c r="DN102" s="352">
        <v>1.6283743403073057E-2</v>
      </c>
      <c r="DO102" s="352">
        <v>1.6011214942727937E-2</v>
      </c>
      <c r="DP102" s="352">
        <v>1.5743247581133855E-2</v>
      </c>
      <c r="DQ102" s="352">
        <v>1.5479764982697135E-2</v>
      </c>
      <c r="DR102" s="352">
        <v>1.5220692089394066E-2</v>
      </c>
      <c r="DS102" s="352">
        <v>1.4965955099389243E-2</v>
      </c>
      <c r="DT102" s="352">
        <v>1.4715481446011662E-2</v>
      </c>
      <c r="DU102" s="352">
        <v>1.4469199777082761E-2</v>
      </c>
      <c r="DV102" s="352">
        <v>1.4227039934590392E-2</v>
      </c>
      <c r="DW102" s="352">
        <v>1.3988932934702953E-2</v>
      </c>
      <c r="DX102" s="352">
        <v>1.3754810948118082E-2</v>
      </c>
      <c r="DY102" s="352">
        <v>1.3524607280740134E-2</v>
      </c>
      <c r="DZ102" s="352">
        <v>1.3298256354681145E-2</v>
      </c>
      <c r="EA102" s="352">
        <v>1.3075693689579702E-2</v>
      </c>
      <c r="EB102" s="352">
        <v>1.2856855884232486E-2</v>
      </c>
      <c r="EC102" s="352">
        <v>1.2641680598533269E-2</v>
      </c>
      <c r="ED102" s="352">
        <v>1.2430106535714096E-2</v>
      </c>
      <c r="EE102" s="352">
        <v>1.2222073424883776E-2</v>
      </c>
      <c r="EF102" s="352">
        <v>1.2017522003858559E-2</v>
      </c>
      <c r="EG102" s="352">
        <v>1.1816394002280172E-2</v>
      </c>
      <c r="EH102" s="352">
        <v>1.1618632125016435E-2</v>
      </c>
      <c r="EI102" s="352">
        <v>1.1424180035839596E-2</v>
      </c>
      <c r="EJ102" s="352">
        <v>1.1232982341377934E-2</v>
      </c>
      <c r="EK102" s="352">
        <v>1.1044984575335889E-2</v>
      </c>
      <c r="EL102" s="352">
        <v>1.0860133182978285E-2</v>
      </c>
    </row>
    <row r="103" spans="1:142" x14ac:dyDescent="0.2">
      <c r="A103" s="351">
        <v>83</v>
      </c>
      <c r="B103" s="352">
        <v>0.12753051095019613</v>
      </c>
      <c r="C103" s="352">
        <v>0.12548598294237551</v>
      </c>
      <c r="D103" s="352">
        <v>0.12347423214797325</v>
      </c>
      <c r="E103" s="352">
        <v>0.12149473309327834</v>
      </c>
      <c r="F103" s="352">
        <v>0.1195469687288048</v>
      </c>
      <c r="G103" s="352">
        <v>0.1176304302942372</v>
      </c>
      <c r="H103" s="352">
        <v>0.11574461718554138</v>
      </c>
      <c r="I103" s="352">
        <v>0.11388903682420552</v>
      </c>
      <c r="J103" s="352">
        <v>0.1120632045285776</v>
      </c>
      <c r="K103" s="352">
        <v>0.11026664338726547</v>
      </c>
      <c r="L103" s="352">
        <v>0.10849888413456654</v>
      </c>
      <c r="M103" s="352">
        <v>0.10675946502789388</v>
      </c>
      <c r="N103" s="352">
        <v>0.10504793172717093</v>
      </c>
      <c r="O103" s="352">
        <v>0.10336383717615247</v>
      </c>
      <c r="P103" s="352">
        <v>0.10170674148565546</v>
      </c>
      <c r="Q103" s="352">
        <v>0.10007621181865839</v>
      </c>
      <c r="R103" s="352">
        <v>9.847182227724316E-2</v>
      </c>
      <c r="S103" s="352">
        <v>9.6893153791349787E-2</v>
      </c>
      <c r="T103" s="352">
        <v>9.5339794009314208E-2</v>
      </c>
      <c r="U103" s="352">
        <v>9.3811337190161243E-2</v>
      </c>
      <c r="V103" s="352">
        <v>9.2307384097624123E-2</v>
      </c>
      <c r="W103" s="352">
        <v>9.0827541895863104E-2</v>
      </c>
      <c r="X103" s="352">
        <v>8.9371424046855261E-2</v>
      </c>
      <c r="Y103" s="352">
        <v>8.7938650209432437E-2</v>
      </c>
      <c r="Z103" s="352">
        <v>8.6528846139931476E-2</v>
      </c>
      <c r="AA103" s="352">
        <v>8.5141643594443553E-2</v>
      </c>
      <c r="AB103" s="352">
        <v>8.377668023262734E-2</v>
      </c>
      <c r="AC103" s="352">
        <v>8.2433599523065004E-2</v>
      </c>
      <c r="AD103" s="352">
        <v>8.1112050650135367E-2</v>
      </c>
      <c r="AE103" s="352">
        <v>7.9811688422380095E-2</v>
      </c>
      <c r="AF103" s="352">
        <v>7.8532173182338988E-2</v>
      </c>
      <c r="AG103" s="352">
        <v>7.7273170717830603E-2</v>
      </c>
      <c r="AH103" s="352">
        <v>7.6034352174655442E-2</v>
      </c>
      <c r="AI103" s="352">
        <v>7.4815393970697849E-2</v>
      </c>
      <c r="AJ103" s="352">
        <v>7.3615977711407862E-2</v>
      </c>
      <c r="AK103" s="352">
        <v>7.2435790106632675E-2</v>
      </c>
      <c r="AL103" s="352">
        <v>7.1274522888786579E-2</v>
      </c>
      <c r="AM103" s="352">
        <v>7.013187273233043E-2</v>
      </c>
      <c r="AN103" s="352">
        <v>6.9007541174542233E-2</v>
      </c>
      <c r="AO103" s="352">
        <v>6.7901234537558058E-2</v>
      </c>
      <c r="AP103" s="352">
        <v>6.6812663851662762E-2</v>
      </c>
      <c r="AQ103" s="352">
        <v>6.5741544779810437E-2</v>
      </c>
      <c r="AR103" s="352">
        <v>6.4687597543354972E-2</v>
      </c>
      <c r="AS103" s="352">
        <v>6.3650546848971201E-2</v>
      </c>
      <c r="AT103" s="352">
        <v>6.2630121816747375E-2</v>
      </c>
      <c r="AU103" s="352">
        <v>6.1626055909432383E-2</v>
      </c>
      <c r="AV103" s="352">
        <v>6.0638086862812954E-2</v>
      </c>
      <c r="AW103" s="352">
        <v>5.9665956617211614E-2</v>
      </c>
      <c r="AX103" s="352">
        <v>5.8709411250080314E-2</v>
      </c>
      <c r="AY103" s="352">
        <v>5.7768200909675403E-2</v>
      </c>
      <c r="AZ103" s="352">
        <v>5.6842079749795771E-2</v>
      </c>
      <c r="BA103" s="352">
        <v>5.5930805865567298E-2</v>
      </c>
      <c r="BB103" s="352">
        <v>5.5034141230256697E-2</v>
      </c>
      <c r="BC103" s="352">
        <v>5.4151851633098561E-2</v>
      </c>
      <c r="BD103" s="352">
        <v>5.3283706618118917E-2</v>
      </c>
      <c r="BE103" s="352">
        <v>5.2429479423939593E-2</v>
      </c>
      <c r="BF103" s="352">
        <v>5.158894692454763E-2</v>
      </c>
      <c r="BG103" s="352">
        <v>5.0761889571014379E-2</v>
      </c>
      <c r="BH103" s="352">
        <v>4.9948091334148778E-2</v>
      </c>
      <c r="BI103" s="352">
        <v>4.9147339648070047E-2</v>
      </c>
      <c r="BJ103" s="352">
        <v>4.8359425354685022E-2</v>
      </c>
      <c r="BK103" s="352">
        <v>4.7584142649055632E-2</v>
      </c>
      <c r="BL103" s="352">
        <v>4.6821289025642164E-2</v>
      </c>
      <c r="BM103" s="352">
        <v>4.6070665225408376E-2</v>
      </c>
      <c r="BN103" s="352">
        <v>4.5332075183774641E-2</v>
      </c>
      <c r="BO103" s="352">
        <v>4.4605325979405384E-2</v>
      </c>
      <c r="BP103" s="352">
        <v>4.389022778381766E-2</v>
      </c>
      <c r="BQ103" s="352">
        <v>4.3186593811797534E-2</v>
      </c>
      <c r="BR103" s="352">
        <v>4.2494240272611311E-2</v>
      </c>
      <c r="BS103" s="352">
        <v>4.1812986321999097E-2</v>
      </c>
      <c r="BT103" s="352">
        <v>4.1142654014937809E-2</v>
      </c>
      <c r="BU103" s="352">
        <v>4.0483068259161564E-2</v>
      </c>
      <c r="BV103" s="352">
        <v>3.9834056769427195E-2</v>
      </c>
      <c r="BW103" s="352">
        <v>3.9195450022512991E-2</v>
      </c>
      <c r="BX103" s="352">
        <v>3.8567081212938795E-2</v>
      </c>
      <c r="BY103" s="352">
        <v>3.7948786209396144E-2</v>
      </c>
      <c r="BZ103" s="352">
        <v>3.734040351187673E-2</v>
      </c>
      <c r="CA103" s="352">
        <v>3.6741774209488286E-2</v>
      </c>
      <c r="CB103" s="352">
        <v>3.61527419389467E-2</v>
      </c>
      <c r="CC103" s="352">
        <v>3.5573152843733594E-2</v>
      </c>
      <c r="CD103" s="352">
        <v>3.5002855533908639E-2</v>
      </c>
      <c r="CE103" s="352">
        <v>3.4441701046566194E-2</v>
      </c>
      <c r="CF103" s="352">
        <v>3.3889542806925875E-2</v>
      </c>
      <c r="CG103" s="352">
        <v>3.3346236590046867E-2</v>
      </c>
      <c r="CH103" s="352">
        <v>3.2811640483156101E-2</v>
      </c>
      <c r="CI103" s="352">
        <v>3.2285614848580287E-2</v>
      </c>
      <c r="CJ103" s="352">
        <v>3.1768022287272261E-2</v>
      </c>
      <c r="CK103" s="352">
        <v>3.1258727602922066E-2</v>
      </c>
      <c r="CL103" s="352">
        <v>3.0757597766643354E-2</v>
      </c>
      <c r="CM103" s="352">
        <v>3.0264501882225993E-2</v>
      </c>
      <c r="CN103" s="352">
        <v>2.9779311151945639E-2</v>
      </c>
      <c r="CO103" s="352">
        <v>2.9301898842921514E-2</v>
      </c>
      <c r="CP103" s="352">
        <v>2.8832140254013514E-2</v>
      </c>
      <c r="CQ103" s="352">
        <v>2.8369912683249954E-2</v>
      </c>
      <c r="CR103" s="352">
        <v>2.7915095395777603E-2</v>
      </c>
      <c r="CS103" s="352">
        <v>2.7467569592325422E-2</v>
      </c>
      <c r="CT103" s="352">
        <v>2.7027218378173977E-2</v>
      </c>
      <c r="CU103" s="352">
        <v>2.6593926732622258E-2</v>
      </c>
      <c r="CV103" s="352">
        <v>2.6167581478944019E-2</v>
      </c>
      <c r="CW103" s="352">
        <v>2.5748071254825783E-2</v>
      </c>
      <c r="CX103" s="352">
        <v>2.5335286483278742E-2</v>
      </c>
      <c r="CY103" s="352">
        <v>2.4929119344017044E-2</v>
      </c>
      <c r="CZ103" s="352">
        <v>2.4529463745294855E-2</v>
      </c>
      <c r="DA103" s="352">
        <v>2.4136215296194998E-2</v>
      </c>
      <c r="DB103" s="352">
        <v>2.3749271279361786E-2</v>
      </c>
      <c r="DC103" s="352">
        <v>2.3368530624171061E-2</v>
      </c>
      <c r="DD103" s="352">
        <v>2.2993893880330279E-2</v>
      </c>
      <c r="DE103" s="352">
        <v>2.2625263191901914E-2</v>
      </c>
      <c r="DF103" s="352">
        <v>2.2262542271743263E-2</v>
      </c>
      <c r="DG103" s="352">
        <v>2.1905636376356032E-2</v>
      </c>
      <c r="DH103" s="352">
        <v>2.1554452281139121E-2</v>
      </c>
      <c r="DI103" s="352">
        <v>2.120889825603816E-2</v>
      </c>
      <c r="DJ103" s="352">
        <v>2.0868884041585409E-2</v>
      </c>
      <c r="DK103" s="352">
        <v>2.0534320825323804E-2</v>
      </c>
      <c r="DL103" s="352">
        <v>2.0205121218608943E-2</v>
      </c>
      <c r="DM103" s="352">
        <v>1.9881199233782967E-2</v>
      </c>
      <c r="DN103" s="352">
        <v>1.9562470261714426E-2</v>
      </c>
      <c r="DO103" s="352">
        <v>1.9248851049698146E-2</v>
      </c>
      <c r="DP103" s="352">
        <v>1.8940259679709477E-2</v>
      </c>
      <c r="DQ103" s="352">
        <v>1.8636615547007105E-2</v>
      </c>
      <c r="DR103" s="352">
        <v>1.8337839339078933E-2</v>
      </c>
      <c r="DS103" s="352">
        <v>1.8043853014925455E-2</v>
      </c>
      <c r="DT103" s="352">
        <v>1.7754579784675314E-2</v>
      </c>
      <c r="DU103" s="352">
        <v>1.7469944089527577E-2</v>
      </c>
      <c r="DV103" s="352">
        <v>1.7189871582015633E-2</v>
      </c>
      <c r="DW103" s="352">
        <v>1.6914289106587484E-2</v>
      </c>
      <c r="DX103" s="352">
        <v>1.6643124680497327E-2</v>
      </c>
      <c r="DY103" s="352">
        <v>1.6376307475003526E-2</v>
      </c>
      <c r="DZ103" s="352">
        <v>1.6113767796867972E-2</v>
      </c>
      <c r="EA103" s="352">
        <v>1.5855437070152058E-2</v>
      </c>
      <c r="EB103" s="352">
        <v>1.5601247818304527E-2</v>
      </c>
      <c r="EC103" s="352">
        <v>1.5351133646536395E-2</v>
      </c>
      <c r="ED103" s="352">
        <v>1.5105029224478534E-2</v>
      </c>
      <c r="EE103" s="352">
        <v>1.4862870269117201E-2</v>
      </c>
      <c r="EF103" s="352">
        <v>1.4624593528003211E-2</v>
      </c>
      <c r="EG103" s="352">
        <v>1.4390136762730214E-2</v>
      </c>
      <c r="EH103" s="352">
        <v>1.4159438732677925E-2</v>
      </c>
      <c r="EI103" s="352">
        <v>1.3932439179015932E-2</v>
      </c>
      <c r="EJ103" s="352">
        <v>1.3709078808963932E-2</v>
      </c>
      <c r="EK103" s="352">
        <v>1.3489299280304368E-2</v>
      </c>
      <c r="EL103" s="352">
        <v>1.3273043186143281E-2</v>
      </c>
    </row>
    <row r="104" spans="1:142" x14ac:dyDescent="0.2">
      <c r="A104" s="351">
        <v>84</v>
      </c>
      <c r="B104" s="352">
        <v>0.14061924726401198</v>
      </c>
      <c r="C104" s="352">
        <v>0.13847434287305951</v>
      </c>
      <c r="D104" s="352">
        <v>0.13636215530384971</v>
      </c>
      <c r="E104" s="352">
        <v>0.1342821855176238</v>
      </c>
      <c r="F104" s="352">
        <v>0.13223394208759973</v>
      </c>
      <c r="G104" s="352">
        <v>0.1302169410828643</v>
      </c>
      <c r="H104" s="352">
        <v>0.12823070595403696</v>
      </c>
      <c r="I104" s="352">
        <v>0.12627476742067703</v>
      </c>
      <c r="J104" s="352">
        <v>0.12434866336040853</v>
      </c>
      <c r="K104" s="352">
        <v>0.12245193869973632</v>
      </c>
      <c r="L104" s="352">
        <v>0.12058414530652758</v>
      </c>
      <c r="M104" s="352">
        <v>0.11874484188413274</v>
      </c>
      <c r="N104" s="352">
        <v>0.11693359386712378</v>
      </c>
      <c r="O104" s="352">
        <v>0.11514997331861841</v>
      </c>
      <c r="P104" s="352">
        <v>0.11339355882917482</v>
      </c>
      <c r="Q104" s="352">
        <v>0.11166393541722619</v>
      </c>
      <c r="R104" s="352">
        <v>0.10996069443103484</v>
      </c>
      <c r="S104" s="352">
        <v>0.10828343345214128</v>
      </c>
      <c r="T104" s="352">
        <v>0.1066317562002865</v>
      </c>
      <c r="U104" s="352">
        <v>0.10500527243978425</v>
      </c>
      <c r="V104" s="352">
        <v>0.10340359788732136</v>
      </c>
      <c r="W104" s="352">
        <v>0.10182635412116472</v>
      </c>
      <c r="X104" s="352">
        <v>0.10027316849175291</v>
      </c>
      <c r="Y104" s="352">
        <v>9.8743674033651641E-2</v>
      </c>
      <c r="Z104" s="352">
        <v>9.7237509378852185E-2</v>
      </c>
      <c r="AA104" s="352">
        <v>9.5754318671392308E-2</v>
      </c>
      <c r="AB104" s="352">
        <v>9.4293751483279536E-2</v>
      </c>
      <c r="AC104" s="352">
        <v>9.2855462731696745E-2</v>
      </c>
      <c r="AD104" s="352">
        <v>9.1439112597470756E-2</v>
      </c>
      <c r="AE104" s="352">
        <v>9.004436644478421E-2</v>
      </c>
      <c r="AF104" s="352">
        <v>8.8670894742113662E-2</v>
      </c>
      <c r="AG104" s="352">
        <v>8.7318372984370479E-2</v>
      </c>
      <c r="AH104" s="352">
        <v>8.5986481616232471E-2</v>
      </c>
      <c r="AI104" s="352">
        <v>8.4674905956643426E-2</v>
      </c>
      <c r="AJ104" s="352">
        <v>8.3383336124464594E-2</v>
      </c>
      <c r="AK104" s="352">
        <v>8.2111466965260227E-2</v>
      </c>
      <c r="AL104" s="352">
        <v>8.0858997979199793E-2</v>
      </c>
      <c r="AM104" s="352">
        <v>7.9625633250060113E-2</v>
      </c>
      <c r="AN104" s="352">
        <v>7.8411081375310221E-2</v>
      </c>
      <c r="AO104" s="352">
        <v>7.7215055397262769E-2</v>
      </c>
      <c r="AP104" s="352">
        <v>7.6037272735275691E-2</v>
      </c>
      <c r="AQ104" s="352">
        <v>7.4877455118987787E-2</v>
      </c>
      <c r="AR104" s="352">
        <v>7.3735328522572932E-2</v>
      </c>
      <c r="AS104" s="352">
        <v>7.2610623099996927E-2</v>
      </c>
      <c r="AT104" s="352">
        <v>7.1503073121261987E-2</v>
      </c>
      <c r="AU104" s="352">
        <v>7.0412416909623729E-2</v>
      </c>
      <c r="AV104" s="352">
        <v>6.9338396779765721E-2</v>
      </c>
      <c r="AW104" s="352">
        <v>6.8280758976917197E-2</v>
      </c>
      <c r="AX104" s="352">
        <v>6.7239253616898989E-2</v>
      </c>
      <c r="AY104" s="352">
        <v>6.6213634627085474E-2</v>
      </c>
      <c r="AZ104" s="352">
        <v>6.5203659688264234E-2</v>
      </c>
      <c r="BA104" s="352">
        <v>6.4209090177385311E-2</v>
      </c>
      <c r="BB104" s="352">
        <v>6.3229691111182332E-2</v>
      </c>
      <c r="BC104" s="352">
        <v>6.2265231090653871E-2</v>
      </c>
      <c r="BD104" s="352">
        <v>6.1315482246391668E-2</v>
      </c>
      <c r="BE104" s="352">
        <v>6.0380220184742768E-2</v>
      </c>
      <c r="BF104" s="352">
        <v>5.9459223934792853E-2</v>
      </c>
      <c r="BG104" s="352">
        <v>5.8552275896158273E-2</v>
      </c>
      <c r="BH104" s="352">
        <v>5.7659161787574409E-2</v>
      </c>
      <c r="BI104" s="352">
        <v>5.6779670596268185E-2</v>
      </c>
      <c r="BJ104" s="352">
        <v>5.591359452810294E-2</v>
      </c>
      <c r="BK104" s="352">
        <v>5.5060728958483594E-2</v>
      </c>
      <c r="BL104" s="352">
        <v>5.4220872384010785E-2</v>
      </c>
      <c r="BM104" s="352">
        <v>5.339382637487243E-2</v>
      </c>
      <c r="BN104" s="352">
        <v>5.2579395527961412E-2</v>
      </c>
      <c r="BO104" s="352">
        <v>5.1777387420708393E-2</v>
      </c>
      <c r="BP104" s="352">
        <v>5.0987612565618914E-2</v>
      </c>
      <c r="BQ104" s="352">
        <v>5.0209884365503804E-2</v>
      </c>
      <c r="BR104" s="352">
        <v>4.9444019069392608E-2</v>
      </c>
      <c r="BS104" s="352">
        <v>4.8689835729119377E-2</v>
      </c>
      <c r="BT104" s="352">
        <v>4.7947156156570754E-2</v>
      </c>
      <c r="BU104" s="352">
        <v>4.7215804881586124E-2</v>
      </c>
      <c r="BV104" s="352">
        <v>4.6495609110499887E-2</v>
      </c>
      <c r="BW104" s="352">
        <v>4.5786398685316178E-2</v>
      </c>
      <c r="BX104" s="352">
        <v>4.5088006043506247E-2</v>
      </c>
      <c r="BY104" s="352">
        <v>4.44002661784191E-2</v>
      </c>
      <c r="BZ104" s="352">
        <v>4.3723016600295921E-2</v>
      </c>
      <c r="CA104" s="352">
        <v>4.3056097297879299E-2</v>
      </c>
      <c r="CB104" s="352">
        <v>4.2399350700607935E-2</v>
      </c>
      <c r="CC104" s="352">
        <v>4.1752621641388002E-2</v>
      </c>
      <c r="CD104" s="352">
        <v>4.111575731993241E-2</v>
      </c>
      <c r="CE104" s="352">
        <v>4.0488607266659218E-2</v>
      </c>
      <c r="CF104" s="352">
        <v>3.987102330714079E-2</v>
      </c>
      <c r="CG104" s="352">
        <v>3.9262859527095136E-2</v>
      </c>
      <c r="CH104" s="352">
        <v>3.8663972237911286E-2</v>
      </c>
      <c r="CI104" s="352">
        <v>3.8074219942700514E-2</v>
      </c>
      <c r="CJ104" s="352">
        <v>3.7493463302865404E-2</v>
      </c>
      <c r="CK104" s="352">
        <v>3.692156510517882E-2</v>
      </c>
      <c r="CL104" s="352">
        <v>3.6358390229365038E-2</v>
      </c>
      <c r="CM104" s="352">
        <v>3.5803805616175403E-2</v>
      </c>
      <c r="CN104" s="352">
        <v>3.5257680235950876E-2</v>
      </c>
      <c r="CO104" s="352">
        <v>3.4719885057664192E-2</v>
      </c>
      <c r="CP104" s="352">
        <v>3.4190293018434077E-2</v>
      </c>
      <c r="CQ104" s="352">
        <v>3.3668778993504712E-2</v>
      </c>
      <c r="CR104" s="352">
        <v>3.3155219766682856E-2</v>
      </c>
      <c r="CS104" s="352">
        <v>3.2649494001226048E-2</v>
      </c>
      <c r="CT104" s="352">
        <v>3.2151482211174809E-2</v>
      </c>
      <c r="CU104" s="352">
        <v>3.1661066733122183E-2</v>
      </c>
      <c r="CV104" s="352">
        <v>3.117813169841379E-2</v>
      </c>
      <c r="CW104" s="352">
        <v>3.0702563005771968E-2</v>
      </c>
      <c r="CX104" s="352">
        <v>3.0234248294337511E-2</v>
      </c>
      <c r="CY104" s="352">
        <v>2.9773076917122568E-2</v>
      </c>
      <c r="CZ104" s="352">
        <v>2.9318939914868492E-2</v>
      </c>
      <c r="DA104" s="352">
        <v>2.8871729990302436E-2</v>
      </c>
      <c r="DB104" s="352">
        <v>2.8431341482786622E-2</v>
      </c>
      <c r="DC104" s="352">
        <v>2.7997670343354299E-2</v>
      </c>
      <c r="DD104" s="352">
        <v>2.7570614110126471E-2</v>
      </c>
      <c r="DE104" s="352">
        <v>2.7150071884103611E-2</v>
      </c>
      <c r="DF104" s="352">
        <v>2.6735944305326605E-2</v>
      </c>
      <c r="DG104" s="352">
        <v>2.6328133529401387E-2</v>
      </c>
      <c r="DH104" s="352">
        <v>2.5926543204381564E-2</v>
      </c>
      <c r="DI104" s="352">
        <v>2.5531078448003723E-2</v>
      </c>
      <c r="DJ104" s="352">
        <v>2.5141645825269929E-2</v>
      </c>
      <c r="DK104" s="352">
        <v>2.4758153326372191E-2</v>
      </c>
      <c r="DL104" s="352">
        <v>2.438051034495366E-2</v>
      </c>
      <c r="DM104" s="352">
        <v>2.4008627656701368E-2</v>
      </c>
      <c r="DN104" s="352">
        <v>2.3642417398265569E-2</v>
      </c>
      <c r="DO104" s="352">
        <v>2.3281793046500528E-2</v>
      </c>
      <c r="DP104" s="352">
        <v>2.2926669398022098E-2</v>
      </c>
      <c r="DQ104" s="352">
        <v>2.2576962549076963E-2</v>
      </c>
      <c r="DR104" s="352">
        <v>2.223258987571905E-2</v>
      </c>
      <c r="DS104" s="352">
        <v>2.1893470014288239E-2</v>
      </c>
      <c r="DT104" s="352">
        <v>2.1559522842186912E-2</v>
      </c>
      <c r="DU104" s="352">
        <v>2.1230669458949653E-2</v>
      </c>
      <c r="DV104" s="352">
        <v>2.0906832167601724E-2</v>
      </c>
      <c r="DW104" s="352">
        <v>2.0587934456301905E-2</v>
      </c>
      <c r="DX104" s="352">
        <v>2.0273900980265332E-2</v>
      </c>
      <c r="DY104" s="352">
        <v>1.9964657543962021E-2</v>
      </c>
      <c r="DZ104" s="352">
        <v>1.9660131083587017E-2</v>
      </c>
      <c r="EA104" s="352">
        <v>1.936024964979783E-2</v>
      </c>
      <c r="EB104" s="352">
        <v>1.9064942390715277E-2</v>
      </c>
      <c r="EC104" s="352">
        <v>1.8774139535183504E-2</v>
      </c>
      <c r="ED104" s="352">
        <v>1.8487772376285509E-2</v>
      </c>
      <c r="EE104" s="352">
        <v>1.820577325510991E-2</v>
      </c>
      <c r="EF104" s="352">
        <v>1.7928075544765502E-2</v>
      </c>
      <c r="EG104" s="352">
        <v>1.7654613634639504E-2</v>
      </c>
      <c r="EH104" s="352">
        <v>1.7385322914896056E-2</v>
      </c>
      <c r="EI104" s="352">
        <v>1.7120139761211014E-2</v>
      </c>
      <c r="EJ104" s="352">
        <v>1.6859001519739708E-2</v>
      </c>
      <c r="EK104" s="352">
        <v>1.6601846492313964E-2</v>
      </c>
      <c r="EL104" s="352">
        <v>1.6348613921864857E-2</v>
      </c>
    </row>
    <row r="105" spans="1:142" x14ac:dyDescent="0.2">
      <c r="A105" s="351">
        <v>85</v>
      </c>
      <c r="B105" s="352">
        <v>0.15446392097505235</v>
      </c>
      <c r="C105" s="352">
        <v>0.15223641161461932</v>
      </c>
      <c r="D105" s="352">
        <v>0.15004102495261043</v>
      </c>
      <c r="E105" s="352">
        <v>0.14787729775067823</v>
      </c>
      <c r="F105" s="352">
        <v>0.14574477345079137</v>
      </c>
      <c r="G105" s="352">
        <v>0.14364300207889807</v>
      </c>
      <c r="H105" s="352">
        <v>0.14157154014997908</v>
      </c>
      <c r="I105" s="352">
        <v>0.13952995057447001</v>
      </c>
      <c r="J105" s="352">
        <v>0.13751780256603255</v>
      </c>
      <c r="K105" s="352">
        <v>0.13553467155065829</v>
      </c>
      <c r="L105" s="352">
        <v>0.13358013907707827</v>
      </c>
      <c r="M105" s="352">
        <v>0.13165379272846961</v>
      </c>
      <c r="N105" s="352">
        <v>0.12975522603543277</v>
      </c>
      <c r="O105" s="352">
        <v>0.12788403839022439</v>
      </c>
      <c r="P105" s="352">
        <v>0.12603983496222682</v>
      </c>
      <c r="Q105" s="352">
        <v>0.12422222661463643</v>
      </c>
      <c r="R105" s="352">
        <v>0.12243082982235534</v>
      </c>
      <c r="S105" s="352">
        <v>0.12066526659106287</v>
      </c>
      <c r="T105" s="352">
        <v>0.11892516437745865</v>
      </c>
      <c r="U105" s="352">
        <v>0.11721015601065338</v>
      </c>
      <c r="V105" s="352">
        <v>0.11551987961469386</v>
      </c>
      <c r="W105" s="352">
        <v>0.11385397853220529</v>
      </c>
      <c r="X105" s="352">
        <v>0.11221210124913418</v>
      </c>
      <c r="Y105" s="352">
        <v>0.11059390132057859</v>
      </c>
      <c r="Z105" s="352">
        <v>0.10899903729768402</v>
      </c>
      <c r="AA105" s="352">
        <v>0.10742717265559756</v>
      </c>
      <c r="AB105" s="352">
        <v>0.10587797572245877</v>
      </c>
      <c r="AC105" s="352">
        <v>0.1043511196094153</v>
      </c>
      <c r="AD105" s="352">
        <v>0.10284628214164711</v>
      </c>
      <c r="AE105" s="352">
        <v>0.10136314579038744</v>
      </c>
      <c r="AF105" s="352">
        <v>9.9901397605920206E-2</v>
      </c>
      <c r="AG105" s="352">
        <v>9.8460729151547494E-2</v>
      </c>
      <c r="AH105" s="352">
        <v>9.7040836438507375E-2</v>
      </c>
      <c r="AI105" s="352">
        <v>9.5641419861830626E-2</v>
      </c>
      <c r="AJ105" s="352">
        <v>9.4262184137122521E-2</v>
      </c>
      <c r="AK105" s="352">
        <v>9.2902838238255833E-2</v>
      </c>
      <c r="AL105" s="352">
        <v>9.1563095335964198E-2</v>
      </c>
      <c r="AM105" s="352">
        <v>9.0242672737317522E-2</v>
      </c>
      <c r="AN105" s="352">
        <v>8.894129182607359E-2</v>
      </c>
      <c r="AO105" s="352">
        <v>8.7658678003888296E-2</v>
      </c>
      <c r="AP105" s="352">
        <v>8.6394560632373843E-2</v>
      </c>
      <c r="AQ105" s="352">
        <v>8.5148672975992601E-2</v>
      </c>
      <c r="AR105" s="352">
        <v>8.3920752145774186E-2</v>
      </c>
      <c r="AS105" s="352">
        <v>8.2710539043845746E-2</v>
      </c>
      <c r="AT105" s="352">
        <v>8.151777830875899E-2</v>
      </c>
      <c r="AU105" s="352">
        <v>8.034221826160888E-2</v>
      </c>
      <c r="AV105" s="352">
        <v>7.9183610852927661E-2</v>
      </c>
      <c r="AW105" s="352">
        <v>7.8041711610345121E-2</v>
      </c>
      <c r="AX105" s="352">
        <v>7.6916279587003603E-2</v>
      </c>
      <c r="AY105" s="352">
        <v>7.5807077310716647E-2</v>
      </c>
      <c r="AZ105" s="352">
        <v>7.4713870733862209E-2</v>
      </c>
      <c r="BA105" s="352">
        <v>7.3636429183995641E-2</v>
      </c>
      <c r="BB105" s="352">
        <v>7.2574525315177801E-2</v>
      </c>
      <c r="BC105" s="352">
        <v>7.1527935060003461E-2</v>
      </c>
      <c r="BD105" s="352">
        <v>7.0496437582321894E-2</v>
      </c>
      <c r="BE105" s="352">
        <v>6.9479815230639286E-2</v>
      </c>
      <c r="BF105" s="352">
        <v>6.8477853492193097E-2</v>
      </c>
      <c r="BG105" s="352">
        <v>6.7490340947688771E-2</v>
      </c>
      <c r="BH105" s="352">
        <v>6.6517069226688999E-2</v>
      </c>
      <c r="BI105" s="352">
        <v>6.5557832963646548E-2</v>
      </c>
      <c r="BJ105" s="352">
        <v>6.4612429754571044E-2</v>
      </c>
      <c r="BK105" s="352">
        <v>6.3680660114320581E-2</v>
      </c>
      <c r="BL105" s="352">
        <v>6.2762327434509324E-2</v>
      </c>
      <c r="BM105" s="352">
        <v>6.1857237942022039E-2</v>
      </c>
      <c r="BN105" s="352">
        <v>6.0965200658127015E-2</v>
      </c>
      <c r="BO105" s="352">
        <v>6.008602735817848E-2</v>
      </c>
      <c r="BP105" s="352">
        <v>5.921953253190012E-2</v>
      </c>
      <c r="BQ105" s="352">
        <v>5.8365533344241563E-2</v>
      </c>
      <c r="BR105" s="352">
        <v>5.7523849596799112E-2</v>
      </c>
      <c r="BS105" s="352">
        <v>5.6694303689792884E-2</v>
      </c>
      <c r="BT105" s="352">
        <v>5.5876720584592421E-2</v>
      </c>
      <c r="BU105" s="352">
        <v>5.5070927766782511E-2</v>
      </c>
      <c r="BV105" s="352">
        <v>5.4276755209761711E-2</v>
      </c>
      <c r="BW105" s="352">
        <v>5.349403533886591E-2</v>
      </c>
      <c r="BX105" s="352">
        <v>5.2722602996009095E-2</v>
      </c>
      <c r="BY105" s="352">
        <v>5.1962295404834123E-2</v>
      </c>
      <c r="BZ105" s="352">
        <v>5.1212952136366112E-2</v>
      </c>
      <c r="CA105" s="352">
        <v>5.0474415075160955E-2</v>
      </c>
      <c r="CB105" s="352">
        <v>4.9746528385942165E-2</v>
      </c>
      <c r="CC105" s="352">
        <v>4.9029138480718874E-2</v>
      </c>
      <c r="CD105" s="352">
        <v>4.8322093986377795E-2</v>
      </c>
      <c r="CE105" s="352">
        <v>4.7625245712742778E-2</v>
      </c>
      <c r="CF105" s="352">
        <v>4.6938446621094893E-2</v>
      </c>
      <c r="CG105" s="352">
        <v>4.6261551793146422E-2</v>
      </c>
      <c r="CH105" s="352">
        <v>4.5594418400462362E-2</v>
      </c>
      <c r="CI105" s="352">
        <v>4.4936905674322812E-2</v>
      </c>
      <c r="CJ105" s="352">
        <v>4.4288874876020096E-2</v>
      </c>
      <c r="CK105" s="352">
        <v>4.3650189267584086E-2</v>
      </c>
      <c r="CL105" s="352">
        <v>4.3020714082929797E-2</v>
      </c>
      <c r="CM105" s="352">
        <v>4.240031649942097E-2</v>
      </c>
      <c r="CN105" s="352">
        <v>4.178886560984385E-2</v>
      </c>
      <c r="CO105" s="352">
        <v>4.1186232394785048E-2</v>
      </c>
      <c r="CP105" s="352">
        <v>4.0592289695407666E-2</v>
      </c>
      <c r="CQ105" s="352">
        <v>4.000691218662026E-2</v>
      </c>
      <c r="CR105" s="352">
        <v>3.9429976350632424E-2</v>
      </c>
      <c r="CS105" s="352">
        <v>3.8861360450891946E-2</v>
      </c>
      <c r="CT105" s="352">
        <v>3.8300944506397788E-2</v>
      </c>
      <c r="CU105" s="352">
        <v>3.774861026638332E-2</v>
      </c>
      <c r="CV105" s="352">
        <v>3.7204241185364903E-2</v>
      </c>
      <c r="CW105" s="352">
        <v>3.6667722398550102E-2</v>
      </c>
      <c r="CX105" s="352">
        <v>3.6138940697600618E-2</v>
      </c>
      <c r="CY105" s="352">
        <v>3.5617784506744729E-2</v>
      </c>
      <c r="CZ105" s="352">
        <v>3.5104143859234181E-2</v>
      </c>
      <c r="DA105" s="352">
        <v>3.4597910374140624E-2</v>
      </c>
      <c r="DB105" s="352">
        <v>3.4098977233486677E-2</v>
      </c>
      <c r="DC105" s="352">
        <v>3.3607239159706738E-2</v>
      </c>
      <c r="DD105" s="352">
        <v>3.3122592393432848E-2</v>
      </c>
      <c r="DE105" s="352">
        <v>3.2644934671600956E-2</v>
      </c>
      <c r="DF105" s="352">
        <v>3.2174165205872803E-2</v>
      </c>
      <c r="DG105" s="352">
        <v>3.1710184661369073E-2</v>
      </c>
      <c r="DH105" s="352">
        <v>3.1252895135709204E-2</v>
      </c>
      <c r="DI105" s="352">
        <v>3.0802200138353449E-2</v>
      </c>
      <c r="DJ105" s="352">
        <v>3.0358004570242871E-2</v>
      </c>
      <c r="DK105" s="352">
        <v>2.9920214703732923E-2</v>
      </c>
      <c r="DL105" s="352">
        <v>2.948873816281641E-2</v>
      </c>
      <c r="DM105" s="352">
        <v>2.9063483903631646E-2</v>
      </c>
      <c r="DN105" s="352">
        <v>2.8644362195251752E-2</v>
      </c>
      <c r="DO105" s="352">
        <v>2.8231284600750896E-2</v>
      </c>
      <c r="DP105" s="352">
        <v>2.7824163958543674E-2</v>
      </c>
      <c r="DQ105" s="352">
        <v>2.7422914363993516E-2</v>
      </c>
      <c r="DR105" s="352">
        <v>2.7027451151286366E-2</v>
      </c>
      <c r="DS105" s="352">
        <v>2.6637690875565743E-2</v>
      </c>
      <c r="DT105" s="352">
        <v>2.6253551295325413E-2</v>
      </c>
      <c r="DU105" s="352">
        <v>2.5874951355055999E-2</v>
      </c>
      <c r="DV105" s="352">
        <v>2.5501811168141836E-2</v>
      </c>
      <c r="DW105" s="352">
        <v>2.5134052000004476E-2</v>
      </c>
      <c r="DX105" s="352">
        <v>2.4771596251489246E-2</v>
      </c>
      <c r="DY105" s="352">
        <v>2.4414367442491446E-2</v>
      </c>
      <c r="DZ105" s="352">
        <v>2.4062290195818587E-2</v>
      </c>
      <c r="EA105" s="352">
        <v>2.3715290221285448E-2</v>
      </c>
      <c r="EB105" s="352">
        <v>2.3373294300038438E-2</v>
      </c>
      <c r="EC105" s="352">
        <v>2.3036230269105999E-2</v>
      </c>
      <c r="ED105" s="352">
        <v>2.2704027006171853E-2</v>
      </c>
      <c r="EE105" s="352">
        <v>2.2376614414567821E-2</v>
      </c>
      <c r="EF105" s="352">
        <v>2.2053923408483035E-2</v>
      </c>
      <c r="EG105" s="352">
        <v>2.1735885898386459E-2</v>
      </c>
      <c r="EH105" s="352">
        <v>2.1422434776659657E-2</v>
      </c>
      <c r="EI105" s="352">
        <v>2.1113503903436696E-2</v>
      </c>
      <c r="EJ105" s="352">
        <v>2.0809028092648292E-2</v>
      </c>
      <c r="EK105" s="352">
        <v>2.0508943098267198E-2</v>
      </c>
      <c r="EL105" s="352">
        <v>2.0213185600751988E-2</v>
      </c>
    </row>
    <row r="106" spans="1:142" x14ac:dyDescent="0.2">
      <c r="A106" s="351">
        <v>86</v>
      </c>
      <c r="B106" s="352">
        <v>0.16890947873132742</v>
      </c>
      <c r="C106" s="352">
        <v>0.16661846060173363</v>
      </c>
      <c r="D106" s="352">
        <v>0.16435851689205724</v>
      </c>
      <c r="E106" s="352">
        <v>0.16212922612175182</v>
      </c>
      <c r="F106" s="352">
        <v>0.15993017252705821</v>
      </c>
      <c r="G106" s="352">
        <v>0.15776094598346463</v>
      </c>
      <c r="H106" s="352">
        <v>0.15562114192921797</v>
      </c>
      <c r="I106" s="352">
        <v>0.15351036128987305</v>
      </c>
      <c r="J106" s="352">
        <v>0.15142821040386503</v>
      </c>
      <c r="K106" s="352">
        <v>0.14937430094909168</v>
      </c>
      <c r="L106" s="352">
        <v>0.14734824987048931</v>
      </c>
      <c r="M106" s="352">
        <v>0.14534967930859582</v>
      </c>
      <c r="N106" s="352">
        <v>0.14337821652907759</v>
      </c>
      <c r="O106" s="352">
        <v>0.14143349385321502</v>
      </c>
      <c r="P106" s="352">
        <v>0.13951514858933015</v>
      </c>
      <c r="Q106" s="352">
        <v>0.13762282296514453</v>
      </c>
      <c r="R106" s="352">
        <v>0.13575616406105456</v>
      </c>
      <c r="S106" s="352">
        <v>0.13391482374431188</v>
      </c>
      <c r="T106" s="352">
        <v>0.13209845860409627</v>
      </c>
      <c r="U106" s="352">
        <v>0.1303067298874695</v>
      </c>
      <c r="V106" s="352">
        <v>0.12853930343619771</v>
      </c>
      <c r="W106" s="352">
        <v>0.12679584962443086</v>
      </c>
      <c r="X106" s="352">
        <v>0.12507604329722713</v>
      </c>
      <c r="Y106" s="352">
        <v>0.12337956370991159</v>
      </c>
      <c r="Z106" s="352">
        <v>0.12170609446825706</v>
      </c>
      <c r="AA106" s="352">
        <v>0.12005532346947641</v>
      </c>
      <c r="AB106" s="352">
        <v>0.11842694284401536</v>
      </c>
      <c r="AC106" s="352">
        <v>0.11682064889813459</v>
      </c>
      <c r="AD106" s="352">
        <v>0.11523614205727074</v>
      </c>
      <c r="AE106" s="352">
        <v>0.11367312681016596</v>
      </c>
      <c r="AF106" s="352">
        <v>0.11213131165375342</v>
      </c>
      <c r="AG106" s="352">
        <v>0.11061040903879417</v>
      </c>
      <c r="AH106" s="352">
        <v>0.10911013531624751</v>
      </c>
      <c r="AI106" s="352">
        <v>0.10763021068437076</v>
      </c>
      <c r="AJ106" s="352">
        <v>0.10617035913653598</v>
      </c>
      <c r="AK106" s="352">
        <v>0.10473030840975475</v>
      </c>
      <c r="AL106" s="352">
        <v>0.10330978993390089</v>
      </c>
      <c r="AM106" s="352">
        <v>0.10190853878162202</v>
      </c>
      <c r="AN106" s="352">
        <v>0.10052629361893059</v>
      </c>
      <c r="AO106" s="352">
        <v>9.9162796656464838E-2</v>
      </c>
      <c r="AP106" s="352">
        <v>9.7817793601411032E-2</v>
      </c>
      <c r="AQ106" s="352">
        <v>9.6491033610077673E-2</v>
      </c>
      <c r="AR106" s="352">
        <v>9.5182269241113157E-2</v>
      </c>
      <c r="AS106" s="352">
        <v>9.3891256409357707E-2</v>
      </c>
      <c r="AT106" s="352">
        <v>9.2617754340321476E-2</v>
      </c>
      <c r="AU106" s="352">
        <v>9.136152552527993E-2</v>
      </c>
      <c r="AV106" s="352">
        <v>9.0122335676978416E-2</v>
      </c>
      <c r="AW106" s="352">
        <v>8.8899953685937422E-2</v>
      </c>
      <c r="AX106" s="352">
        <v>8.7694151577350943E-2</v>
      </c>
      <c r="AY106" s="352">
        <v>8.6504704468567728E-2</v>
      </c>
      <c r="AZ106" s="352">
        <v>8.5331390527152523E-2</v>
      </c>
      <c r="BA106" s="352">
        <v>8.4173990929512901E-2</v>
      </c>
      <c r="BB106" s="352">
        <v>8.3032289820088964E-2</v>
      </c>
      <c r="BC106" s="352">
        <v>8.1906074271096058E-2</v>
      </c>
      <c r="BD106" s="352">
        <v>8.0795134242813732E-2</v>
      </c>
      <c r="BE106" s="352">
        <v>7.9699262544413188E-2</v>
      </c>
      <c r="BF106" s="352">
        <v>7.8618254795316173E-2</v>
      </c>
      <c r="BG106" s="352">
        <v>7.7551909387077775E-2</v>
      </c>
      <c r="BH106" s="352">
        <v>7.6500027445786503E-2</v>
      </c>
      <c r="BI106" s="352">
        <v>7.5462412794974079E-2</v>
      </c>
      <c r="BJ106" s="352">
        <v>7.4438871919028482E-2</v>
      </c>
      <c r="BK106" s="352">
        <v>7.3429213927103304E-2</v>
      </c>
      <c r="BL106" s="352">
        <v>7.2433250517516326E-2</v>
      </c>
      <c r="BM106" s="352">
        <v>7.1450795942631304E-2</v>
      </c>
      <c r="BN106" s="352">
        <v>7.0481666974215915E-2</v>
      </c>
      <c r="BO106" s="352">
        <v>6.9525682869269578E-2</v>
      </c>
      <c r="BP106" s="352">
        <v>6.858266533631488E-2</v>
      </c>
      <c r="BQ106" s="352">
        <v>6.7652438502145987E-2</v>
      </c>
      <c r="BR106" s="352">
        <v>6.6734828879028388E-2</v>
      </c>
      <c r="BS106" s="352">
        <v>6.5829665332343232E-2</v>
      </c>
      <c r="BT106" s="352">
        <v>6.4936779048670637E-2</v>
      </c>
      <c r="BU106" s="352">
        <v>6.4056003504306014E-2</v>
      </c>
      <c r="BV106" s="352">
        <v>6.3187174434203214E-2</v>
      </c>
      <c r="BW106" s="352">
        <v>6.2330129801339104E-2</v>
      </c>
      <c r="BX106" s="352">
        <v>6.1484709766493437E-2</v>
      </c>
      <c r="BY106" s="352">
        <v>6.0650756658438991E-2</v>
      </c>
      <c r="BZ106" s="352">
        <v>5.9828114944535632E-2</v>
      </c>
      <c r="CA106" s="352">
        <v>5.9016631201723457E-2</v>
      </c>
      <c r="CB106" s="352">
        <v>5.8216154087909359E-2</v>
      </c>
      <c r="CC106" s="352">
        <v>5.742653431374159E-2</v>
      </c>
      <c r="CD106" s="352">
        <v>5.6647624614767314E-2</v>
      </c>
      <c r="CE106" s="352">
        <v>5.587927972396764E-2</v>
      </c>
      <c r="CF106" s="352">
        <v>5.5121356344665251E-2</v>
      </c>
      <c r="CG106" s="352">
        <v>5.4373713123799627E-2</v>
      </c>
      <c r="CH106" s="352">
        <v>5.3636210625564437E-2</v>
      </c>
      <c r="CI106" s="352">
        <v>5.2908711305402922E-2</v>
      </c>
      <c r="CJ106" s="352">
        <v>5.2191079484355571E-2</v>
      </c>
      <c r="CK106" s="352">
        <v>5.1483181323756073E-2</v>
      </c>
      <c r="CL106" s="352">
        <v>5.0784884800270262E-2</v>
      </c>
      <c r="CM106" s="352">
        <v>5.0096059681273709E-2</v>
      </c>
      <c r="CN106" s="352">
        <v>4.9416577500563379E-2</v>
      </c>
      <c r="CO106" s="352">
        <v>4.8746311534398457E-2</v>
      </c>
      <c r="CP106" s="352">
        <v>4.8085136777866459E-2</v>
      </c>
      <c r="CQ106" s="352">
        <v>4.7432929921569673E-2</v>
      </c>
      <c r="CR106" s="352">
        <v>4.6789569328627933E-2</v>
      </c>
      <c r="CS106" s="352">
        <v>4.6154935011993276E-2</v>
      </c>
      <c r="CT106" s="352">
        <v>4.552890861207233E-2</v>
      </c>
      <c r="CU106" s="352">
        <v>4.4911373374652119E-2</v>
      </c>
      <c r="CV106" s="352">
        <v>4.4302214129125425E-2</v>
      </c>
      <c r="CW106" s="352">
        <v>4.3701317267011382E-2</v>
      </c>
      <c r="CX106" s="352">
        <v>4.3108570720767486E-2</v>
      </c>
      <c r="CY106" s="352">
        <v>4.2523863942888859E-2</v>
      </c>
      <c r="CZ106" s="352">
        <v>4.1947087885291161E-2</v>
      </c>
      <c r="DA106" s="352">
        <v>4.1378134978973059E-2</v>
      </c>
      <c r="DB106" s="352">
        <v>4.0816899113954523E-2</v>
      </c>
      <c r="DC106" s="352">
        <v>4.0263275619487338E-2</v>
      </c>
      <c r="DD106" s="352">
        <v>3.9717161244533866E-2</v>
      </c>
      <c r="DE106" s="352">
        <v>3.917845413851076E-2</v>
      </c>
      <c r="DF106" s="352">
        <v>3.8647053832293735E-2</v>
      </c>
      <c r="DG106" s="352">
        <v>3.812286121948006E-2</v>
      </c>
      <c r="DH106" s="352">
        <v>3.7605778537905137E-2</v>
      </c>
      <c r="DI106" s="352">
        <v>3.7095709351409864E-2</v>
      </c>
      <c r="DJ106" s="352">
        <v>3.6592558531855189E-2</v>
      </c>
      <c r="DK106" s="352">
        <v>3.6096232241380692E-2</v>
      </c>
      <c r="DL106" s="352">
        <v>3.5606637914903781E-2</v>
      </c>
      <c r="DM106" s="352">
        <v>3.5123684242856265E-2</v>
      </c>
      <c r="DN106" s="352">
        <v>3.4647281154155093E-2</v>
      </c>
      <c r="DO106" s="352">
        <v>3.4177339799403995E-2</v>
      </c>
      <c r="DP106" s="352">
        <v>3.3713772534323103E-2</v>
      </c>
      <c r="DQ106" s="352">
        <v>3.3256492903403205E-2</v>
      </c>
      <c r="DR106" s="352">
        <v>3.2805415623781753E-2</v>
      </c>
      <c r="DS106" s="352">
        <v>3.2360456569337621E-2</v>
      </c>
      <c r="DT106" s="352">
        <v>3.192153275500148E-2</v>
      </c>
      <c r="DU106" s="352">
        <v>3.1488562321279071E-2</v>
      </c>
      <c r="DV106" s="352">
        <v>3.1061464518984373E-2</v>
      </c>
      <c r="DW106" s="352">
        <v>3.0640159694179835E-2</v>
      </c>
      <c r="DX106" s="352">
        <v>3.0224569273320911E-2</v>
      </c>
      <c r="DY106" s="352">
        <v>2.9814615748602013E-2</v>
      </c>
      <c r="DZ106" s="352">
        <v>2.9410222663501275E-2</v>
      </c>
      <c r="EA106" s="352">
        <v>2.9011314598521413E-2</v>
      </c>
      <c r="EB106" s="352">
        <v>2.8617817157123918E-2</v>
      </c>
      <c r="EC106" s="352">
        <v>2.8229656951854101E-2</v>
      </c>
      <c r="ED106" s="352">
        <v>2.7846761590654249E-2</v>
      </c>
      <c r="EE106" s="352">
        <v>2.7469059663362522E-2</v>
      </c>
      <c r="EF106" s="352">
        <v>2.7096480728394892E-2</v>
      </c>
      <c r="EG106" s="352">
        <v>2.6728955299607761E-2</v>
      </c>
      <c r="EH106" s="352">
        <v>2.6366414833338798E-2</v>
      </c>
      <c r="EI106" s="352">
        <v>2.600879171562347E-2</v>
      </c>
      <c r="EJ106" s="352">
        <v>2.5656019249585011E-2</v>
      </c>
      <c r="EK106" s="352">
        <v>2.5308031642995447E-2</v>
      </c>
      <c r="EL106" s="352">
        <v>2.4964763996005293E-2</v>
      </c>
    </row>
    <row r="107" spans="1:142" x14ac:dyDescent="0.2">
      <c r="A107" s="351">
        <v>87</v>
      </c>
      <c r="B107" s="352">
        <v>0.18380483095643252</v>
      </c>
      <c r="C107" s="352">
        <v>0.18146799830181584</v>
      </c>
      <c r="D107" s="352">
        <v>0.17916087534975308</v>
      </c>
      <c r="E107" s="352">
        <v>0.17688308438110131</v>
      </c>
      <c r="F107" s="352">
        <v>0.17463425247891345</v>
      </c>
      <c r="G107" s="352">
        <v>0.17241401146738081</v>
      </c>
      <c r="H107" s="352">
        <v>0.17022199785155787</v>
      </c>
      <c r="I107" s="352">
        <v>0.16805785275785301</v>
      </c>
      <c r="J107" s="352">
        <v>0.16592122187527086</v>
      </c>
      <c r="K107" s="352">
        <v>0.16381175539740639</v>
      </c>
      <c r="L107" s="352">
        <v>0.1617291079651772</v>
      </c>
      <c r="M107" s="352">
        <v>0.15967293861027798</v>
      </c>
      <c r="N107" s="352">
        <v>0.15764291069936009</v>
      </c>
      <c r="O107" s="352">
        <v>0.15563869187891732</v>
      </c>
      <c r="P107" s="352">
        <v>0.15365995402087548</v>
      </c>
      <c r="Q107" s="352">
        <v>0.15170637316886845</v>
      </c>
      <c r="R107" s="352">
        <v>0.14977762948520215</v>
      </c>
      <c r="S107" s="352">
        <v>0.14787340719849273</v>
      </c>
      <c r="T107" s="352">
        <v>0.14599339455196567</v>
      </c>
      <c r="U107" s="352">
        <v>0.14413728375241744</v>
      </c>
      <c r="V107" s="352">
        <v>0.14230477091982313</v>
      </c>
      <c r="W107" s="352">
        <v>0.14049555603758748</v>
      </c>
      <c r="X107" s="352">
        <v>0.13870934290342354</v>
      </c>
      <c r="Y107" s="352">
        <v>0.1369458390808605</v>
      </c>
      <c r="Z107" s="352">
        <v>0.13520475585136751</v>
      </c>
      <c r="AA107" s="352">
        <v>0.13348580816708255</v>
      </c>
      <c r="AB107" s="352">
        <v>0.13178871460414637</v>
      </c>
      <c r="AC107" s="352">
        <v>0.13011319731662738</v>
      </c>
      <c r="AD107" s="352">
        <v>0.12845898199103484</v>
      </c>
      <c r="AE107" s="352">
        <v>0.1268257978014059</v>
      </c>
      <c r="AF107" s="352">
        <v>0.12521337736496774</v>
      </c>
      <c r="AG107" s="352">
        <v>0.12362145669836319</v>
      </c>
      <c r="AH107" s="352">
        <v>0.12204977517442933</v>
      </c>
      <c r="AI107" s="352">
        <v>0.12049807547952897</v>
      </c>
      <c r="AJ107" s="352">
        <v>0.11896610357142516</v>
      </c>
      <c r="AK107" s="352">
        <v>0.11745360863768693</v>
      </c>
      <c r="AL107" s="352">
        <v>0.11596034305462849</v>
      </c>
      <c r="AM107" s="352">
        <v>0.11448606234676773</v>
      </c>
      <c r="AN107" s="352">
        <v>0.11303052514680251</v>
      </c>
      <c r="AO107" s="352">
        <v>0.11159349315609207</v>
      </c>
      <c r="AP107" s="352">
        <v>0.1101747311056442</v>
      </c>
      <c r="AQ107" s="352">
        <v>0.10877400671759858</v>
      </c>
      <c r="AR107" s="352">
        <v>0.10739109066719604</v>
      </c>
      <c r="AS107" s="352">
        <v>0.10602575654523552</v>
      </c>
      <c r="AT107" s="352">
        <v>0.10467778082100584</v>
      </c>
      <c r="AU107" s="352">
        <v>0.10334694280569102</v>
      </c>
      <c r="AV107" s="352">
        <v>0.10203302461623723</v>
      </c>
      <c r="AW107" s="352">
        <v>0.10073581113968225</v>
      </c>
      <c r="AX107" s="352">
        <v>9.9455089997938673E-2</v>
      </c>
      <c r="AY107" s="352">
        <v>9.8190651513021421E-2</v>
      </c>
      <c r="AZ107" s="352">
        <v>9.6942288672720645E-2</v>
      </c>
      <c r="BA107" s="352">
        <v>9.5709797096710944E-2</v>
      </c>
      <c r="BB107" s="352">
        <v>9.4492975003088384E-2</v>
      </c>
      <c r="BC107" s="352">
        <v>9.3291623175336638E-2</v>
      </c>
      <c r="BD107" s="352">
        <v>9.2105544929710917E-2</v>
      </c>
      <c r="BE107" s="352">
        <v>9.0934546083037249E-2</v>
      </c>
      <c r="BF107" s="352">
        <v>8.9778434920921107E-2</v>
      </c>
      <c r="BG107" s="352">
        <v>8.8637022166360116E-2</v>
      </c>
      <c r="BH107" s="352">
        <v>8.7510120948755848E-2</v>
      </c>
      <c r="BI107" s="352">
        <v>8.6397546773319775E-2</v>
      </c>
      <c r="BJ107" s="352">
        <v>8.5299117490867785E-2</v>
      </c>
      <c r="BK107" s="352">
        <v>8.4214653267999193E-2</v>
      </c>
      <c r="BL107" s="352">
        <v>8.31439765576545E-2</v>
      </c>
      <c r="BM107" s="352">
        <v>8.208691207004766E-2</v>
      </c>
      <c r="BN107" s="352">
        <v>8.1043286743967852E-2</v>
      </c>
      <c r="BO107" s="352">
        <v>8.0012929718446188E-2</v>
      </c>
      <c r="BP107" s="352">
        <v>7.8995672304782535E-2</v>
      </c>
      <c r="BQ107" s="352">
        <v>7.7991347958927953E-2</v>
      </c>
      <c r="BR107" s="352">
        <v>7.6999792254218505E-2</v>
      </c>
      <c r="BS107" s="352">
        <v>7.6020842854455331E-2</v>
      </c>
      <c r="BT107" s="352">
        <v>7.5054339487327301E-2</v>
      </c>
      <c r="BU107" s="352">
        <v>7.4100123918171459E-2</v>
      </c>
      <c r="BV107" s="352">
        <v>7.315803992406697E-2</v>
      </c>
      <c r="BW107" s="352">
        <v>7.2227933268258521E-2</v>
      </c>
      <c r="BX107" s="352">
        <v>7.1309651674904981E-2</v>
      </c>
      <c r="BY107" s="352">
        <v>7.0403044804148843E-2</v>
      </c>
      <c r="BZ107" s="352">
        <v>6.9507964227502925E-2</v>
      </c>
      <c r="CA107" s="352">
        <v>6.8624263403549782E-2</v>
      </c>
      <c r="CB107" s="352">
        <v>6.7751797653950105E-2</v>
      </c>
      <c r="CC107" s="352">
        <v>6.6890424139756294E-2</v>
      </c>
      <c r="CD107" s="352">
        <v>6.6040001838026885E-2</v>
      </c>
      <c r="CE107" s="352">
        <v>6.5200391518738604E-2</v>
      </c>
      <c r="CF107" s="352">
        <v>6.4371455721991752E-2</v>
      </c>
      <c r="CG107" s="352">
        <v>6.355305873550543E-2</v>
      </c>
      <c r="CH107" s="352">
        <v>6.2745066572398922E-2</v>
      </c>
      <c r="CI107" s="352">
        <v>6.1947346949255577E-2</v>
      </c>
      <c r="CJ107" s="352">
        <v>6.1159769264465494E-2</v>
      </c>
      <c r="CK107" s="352">
        <v>6.0382204576843609E-2</v>
      </c>
      <c r="CL107" s="352">
        <v>5.9614525584519559E-2</v>
      </c>
      <c r="CM107" s="352">
        <v>5.8856606604096147E-2</v>
      </c>
      <c r="CN107" s="352">
        <v>5.8108323550072449E-2</v>
      </c>
      <c r="CO107" s="352">
        <v>5.7369553914528776E-2</v>
      </c>
      <c r="CP107" s="352">
        <v>5.6640176747069823E-2</v>
      </c>
      <c r="CQ107" s="352">
        <v>5.5920072635022862E-2</v>
      </c>
      <c r="CR107" s="352">
        <v>5.5209123683887626E-2</v>
      </c>
      <c r="CS107" s="352">
        <v>5.450721349803473E-2</v>
      </c>
      <c r="CT107" s="352">
        <v>5.381422716164963E-2</v>
      </c>
      <c r="CU107" s="352">
        <v>5.3130051219918699E-2</v>
      </c>
      <c r="CV107" s="352">
        <v>5.245457366045455E-2</v>
      </c>
      <c r="CW107" s="352">
        <v>5.1787683894957519E-2</v>
      </c>
      <c r="CX107" s="352">
        <v>5.1129272741110322E-2</v>
      </c>
      <c r="CY107" s="352">
        <v>5.047923240470286E-2</v>
      </c>
      <c r="CZ107" s="352">
        <v>4.9837456461984231E-2</v>
      </c>
      <c r="DA107" s="352">
        <v>4.9203839842239264E-2</v>
      </c>
      <c r="DB107" s="352">
        <v>4.8578278810586427E-2</v>
      </c>
      <c r="DC107" s="352">
        <v>4.7960670950994488E-2</v>
      </c>
      <c r="DD107" s="352">
        <v>4.7350915149515123E-2</v>
      </c>
      <c r="DE107" s="352">
        <v>4.6748911577728654E-2</v>
      </c>
      <c r="DF107" s="352">
        <v>4.6154561676400301E-2</v>
      </c>
      <c r="DG107" s="352">
        <v>4.5567768139344114E-2</v>
      </c>
      <c r="DH107" s="352">
        <v>4.498843489749222E-2</v>
      </c>
      <c r="DI107" s="352">
        <v>4.4416467103166497E-2</v>
      </c>
      <c r="DJ107" s="352">
        <v>4.3851771114550193E-2</v>
      </c>
      <c r="DK107" s="352">
        <v>4.3294254480357078E-2</v>
      </c>
      <c r="DL107" s="352">
        <v>4.2743825924695389E-2</v>
      </c>
      <c r="DM107" s="352">
        <v>4.2200395332124274E-2</v>
      </c>
      <c r="DN107" s="352">
        <v>4.1663873732900238E-2</v>
      </c>
      <c r="DO107" s="352">
        <v>4.113417328841109E-2</v>
      </c>
      <c r="DP107" s="352">
        <v>4.0611207276795153E-2</v>
      </c>
      <c r="DQ107" s="352">
        <v>4.0094890078743263E-2</v>
      </c>
      <c r="DR107" s="352">
        <v>3.9585137163481256E-2</v>
      </c>
      <c r="DS107" s="352">
        <v>3.9081865074930784E-2</v>
      </c>
      <c r="DT107" s="352">
        <v>3.8584991418045923E-2</v>
      </c>
      <c r="DU107" s="352">
        <v>3.8094434845323551E-2</v>
      </c>
      <c r="DV107" s="352">
        <v>3.7610115043485333E-2</v>
      </c>
      <c r="DW107" s="352">
        <v>3.7131952720328848E-2</v>
      </c>
      <c r="DX107" s="352">
        <v>3.6659869591746004E-2</v>
      </c>
      <c r="DY107" s="352">
        <v>3.6193788368906472E-2</v>
      </c>
      <c r="DZ107" s="352">
        <v>3.5733632745604059E-2</v>
      </c>
      <c r="EA107" s="352">
        <v>3.5279327385763941E-2</v>
      </c>
      <c r="EB107" s="352">
        <v>3.4830797911108768E-2</v>
      </c>
      <c r="EC107" s="352">
        <v>3.4387970888981517E-2</v>
      </c>
      <c r="ED107" s="352">
        <v>3.3950773820323216E-2</v>
      </c>
      <c r="EE107" s="352">
        <v>3.3519135127803509E-2</v>
      </c>
      <c r="EF107" s="352">
        <v>3.3092984144102035E-2</v>
      </c>
      <c r="EG107" s="352">
        <v>3.2672251100338973E-2</v>
      </c>
      <c r="EH107" s="352">
        <v>3.225686711465249E-2</v>
      </c>
      <c r="EI107" s="352">
        <v>3.1846764180921527E-2</v>
      </c>
      <c r="EJ107" s="352">
        <v>3.1441875157631929E-2</v>
      </c>
      <c r="EK107" s="352">
        <v>3.1042133756884104E-2</v>
      </c>
      <c r="EL107" s="352">
        <v>3.0647474533540491E-2</v>
      </c>
    </row>
    <row r="108" spans="1:142" x14ac:dyDescent="0.2">
      <c r="A108" s="351">
        <v>88</v>
      </c>
      <c r="B108" s="352">
        <v>0.19898505966573668</v>
      </c>
      <c r="C108" s="352">
        <v>0.1966171562068493</v>
      </c>
      <c r="D108" s="352">
        <v>0.19427743057598595</v>
      </c>
      <c r="E108" s="352">
        <v>0.19196554745964842</v>
      </c>
      <c r="F108" s="352">
        <v>0.18968117553453759</v>
      </c>
      <c r="G108" s="352">
        <v>0.18742398742007033</v>
      </c>
      <c r="H108" s="352">
        <v>0.18519365963146162</v>
      </c>
      <c r="I108" s="352">
        <v>0.18298987253336493</v>
      </c>
      <c r="J108" s="352">
        <v>0.18081231029406417</v>
      </c>
      <c r="K108" s="352">
        <v>0.17866066084021096</v>
      </c>
      <c r="L108" s="352">
        <v>0.17653461581210025</v>
      </c>
      <c r="M108" s="352">
        <v>0.17443387051947867</v>
      </c>
      <c r="N108" s="352">
        <v>0.17235812389787783</v>
      </c>
      <c r="O108" s="352">
        <v>0.17030707846546841</v>
      </c>
      <c r="P108" s="352">
        <v>0.16828044028042669</v>
      </c>
      <c r="Q108" s="352">
        <v>0.166277918898809</v>
      </c>
      <c r="R108" s="352">
        <v>0.16429922733292773</v>
      </c>
      <c r="S108" s="352">
        <v>0.16234408201022008</v>
      </c>
      <c r="T108" s="352">
        <v>0.16041220273261173</v>
      </c>
      <c r="U108" s="352">
        <v>0.15850331263635842</v>
      </c>
      <c r="V108" s="352">
        <v>0.15661713815236841</v>
      </c>
      <c r="W108" s="352">
        <v>0.15475340896699635</v>
      </c>
      <c r="X108" s="352">
        <v>0.15291185798330376</v>
      </c>
      <c r="Y108" s="352">
        <v>0.1510922212827806</v>
      </c>
      <c r="Z108" s="352">
        <v>0.14929423808752226</v>
      </c>
      <c r="AA108" s="352">
        <v>0.14751765072285655</v>
      </c>
      <c r="AB108" s="352">
        <v>0.14576220458041561</v>
      </c>
      <c r="AC108" s="352">
        <v>0.14402764808164722</v>
      </c>
      <c r="AD108" s="352">
        <v>0.1423137326417602</v>
      </c>
      <c r="AE108" s="352">
        <v>0.14062021263409893</v>
      </c>
      <c r="AF108" s="352">
        <v>0.13894684535494184</v>
      </c>
      <c r="AG108" s="352">
        <v>0.13729339098871932</v>
      </c>
      <c r="AH108" s="352">
        <v>0.13565961257364292</v>
      </c>
      <c r="AI108" s="352">
        <v>0.13404527596774868</v>
      </c>
      <c r="AJ108" s="352">
        <v>0.13245014981533934</v>
      </c>
      <c r="AK108" s="352">
        <v>0.13087400551382877</v>
      </c>
      <c r="AL108" s="352">
        <v>0.12931661718097995</v>
      </c>
      <c r="AM108" s="352">
        <v>0.12777776162253329</v>
      </c>
      <c r="AN108" s="352">
        <v>0.1262572183002198</v>
      </c>
      <c r="AO108" s="352">
        <v>0.12475476930015515</v>
      </c>
      <c r="AP108" s="352">
        <v>0.12327019930160966</v>
      </c>
      <c r="AQ108" s="352">
        <v>0.12180329554615008</v>
      </c>
      <c r="AR108" s="352">
        <v>0.12035384780714843</v>
      </c>
      <c r="AS108" s="352">
        <v>0.1189216483596538</v>
      </c>
      <c r="AT108" s="352">
        <v>0.11750649195062264</v>
      </c>
      <c r="AU108" s="352">
        <v>0.11610817576950326</v>
      </c>
      <c r="AV108" s="352">
        <v>0.11472649941917087</v>
      </c>
      <c r="AW108" s="352">
        <v>0.11336126488720628</v>
      </c>
      <c r="AX108" s="352">
        <v>0.11201227651752073</v>
      </c>
      <c r="AY108" s="352">
        <v>0.11067934098231402</v>
      </c>
      <c r="AZ108" s="352">
        <v>0.10936226725436857</v>
      </c>
      <c r="BA108" s="352">
        <v>0.1080608665796725</v>
      </c>
      <c r="BB108" s="352">
        <v>0.1067749524503695</v>
      </c>
      <c r="BC108" s="352">
        <v>0.10550434057802852</v>
      </c>
      <c r="BD108" s="352">
        <v>0.10424884886723371</v>
      </c>
      <c r="BE108" s="352">
        <v>0.10300829738948751</v>
      </c>
      <c r="BF108" s="352">
        <v>0.10178250835742449</v>
      </c>
      <c r="BG108" s="352">
        <v>0.10057130609933218</v>
      </c>
      <c r="BH108" s="352">
        <v>9.9374517033974846E-2</v>
      </c>
      <c r="BI108" s="352">
        <v>9.819196964571722E-2</v>
      </c>
      <c r="BJ108" s="352">
        <v>9.7023494459943807E-2</v>
      </c>
      <c r="BK108" s="352">
        <v>9.5868924018771132E-2</v>
      </c>
      <c r="BL108" s="352">
        <v>9.4728092857048779E-2</v>
      </c>
      <c r="BM108" s="352">
        <v>9.3600837478645948E-2</v>
      </c>
      <c r="BN108" s="352">
        <v>9.248699633302046E-2</v>
      </c>
      <c r="BO108" s="352">
        <v>9.1386409792066359E-2</v>
      </c>
      <c r="BP108" s="352">
        <v>9.0298920127237059E-2</v>
      </c>
      <c r="BQ108" s="352">
        <v>8.9224371486940859E-2</v>
      </c>
      <c r="BR108" s="352">
        <v>8.8162609874205294E-2</v>
      </c>
      <c r="BS108" s="352">
        <v>8.7113483124607358E-2</v>
      </c>
      <c r="BT108" s="352">
        <v>8.6076840884466335E-2</v>
      </c>
      <c r="BU108" s="352">
        <v>8.505253458929618E-2</v>
      </c>
      <c r="BV108" s="352">
        <v>8.4040417442514198E-2</v>
      </c>
      <c r="BW108" s="352">
        <v>8.3040344394403179E-2</v>
      </c>
      <c r="BX108" s="352">
        <v>8.2052172121323902E-2</v>
      </c>
      <c r="BY108" s="352">
        <v>8.1075759005174983E-2</v>
      </c>
      <c r="BZ108" s="352">
        <v>8.0110965113097024E-2</v>
      </c>
      <c r="CA108" s="352">
        <v>7.9157652177418519E-2</v>
      </c>
      <c r="CB108" s="352">
        <v>7.8215683575840217E-2</v>
      </c>
      <c r="CC108" s="352">
        <v>7.7284924311855324E-2</v>
      </c>
      <c r="CD108" s="352">
        <v>7.6365240995402789E-2</v>
      </c>
      <c r="CE108" s="352">
        <v>7.5456501823750716E-2</v>
      </c>
      <c r="CF108" s="352">
        <v>7.4558576562607295E-2</v>
      </c>
      <c r="CG108" s="352">
        <v>7.3671336527456485E-2</v>
      </c>
      <c r="CH108" s="352">
        <v>7.2794654565115871E-2</v>
      </c>
      <c r="CI108" s="352">
        <v>7.1928405035514009E-2</v>
      </c>
      <c r="CJ108" s="352">
        <v>7.1072463793684315E-2</v>
      </c>
      <c r="CK108" s="352">
        <v>7.0226708171973753E-2</v>
      </c>
      <c r="CL108" s="352">
        <v>6.9391016962462693E-2</v>
      </c>
      <c r="CM108" s="352">
        <v>6.8565270399594397E-2</v>
      </c>
      <c r="CN108" s="352">
        <v>6.7749350143010909E-2</v>
      </c>
      <c r="CO108" s="352">
        <v>6.6943139260593448E-2</v>
      </c>
      <c r="CP108" s="352">
        <v>6.6146522211704376E-2</v>
      </c>
      <c r="CQ108" s="352">
        <v>6.5359384830628753E-2</v>
      </c>
      <c r="CR108" s="352">
        <v>6.458161431021292E-2</v>
      </c>
      <c r="CS108" s="352">
        <v>6.3813099185697705E-2</v>
      </c>
      <c r="CT108" s="352">
        <v>6.3053729318744062E-2</v>
      </c>
      <c r="CU108" s="352">
        <v>6.2303395881648772E-2</v>
      </c>
      <c r="CV108" s="352">
        <v>6.1561991341748105E-2</v>
      </c>
      <c r="CW108" s="352">
        <v>6.0829409446006823E-2</v>
      </c>
      <c r="CX108" s="352">
        <v>6.0105545205790825E-2</v>
      </c>
      <c r="CY108" s="352">
        <v>5.9390294881820863E-2</v>
      </c>
      <c r="CZ108" s="352">
        <v>5.8683555969305315E-2</v>
      </c>
      <c r="DA108" s="352">
        <v>5.798522718324995E-2</v>
      </c>
      <c r="DB108" s="352">
        <v>5.7295208443942425E-2</v>
      </c>
      <c r="DC108" s="352">
        <v>5.6613400862609499E-2</v>
      </c>
      <c r="DD108" s="352">
        <v>5.5939706727245068E-2</v>
      </c>
      <c r="DE108" s="352">
        <v>5.5274029488606644E-2</v>
      </c>
      <c r="DF108" s="352">
        <v>5.4616273746378681E-2</v>
      </c>
      <c r="DG108" s="352">
        <v>5.3966345235500361E-2</v>
      </c>
      <c r="DH108" s="352">
        <v>5.3324150812656179E-2</v>
      </c>
      <c r="DI108" s="352">
        <v>5.2689598442927386E-2</v>
      </c>
      <c r="DJ108" s="352">
        <v>5.2062597186602028E-2</v>
      </c>
      <c r="DK108" s="352">
        <v>5.1443057186142185E-2</v>
      </c>
      <c r="DL108" s="352">
        <v>5.0830889653306142E-2</v>
      </c>
      <c r="DM108" s="352">
        <v>5.0226006856423935E-2</v>
      </c>
      <c r="DN108" s="352">
        <v>4.9628322107824169E-2</v>
      </c>
      <c r="DO108" s="352">
        <v>4.9037749751410578E-2</v>
      </c>
      <c r="DP108" s="352">
        <v>4.8454205150386398E-2</v>
      </c>
      <c r="DQ108" s="352">
        <v>4.7877604675124717E-2</v>
      </c>
      <c r="DR108" s="352">
        <v>4.7307865691183351E-2</v>
      </c>
      <c r="DS108" s="352">
        <v>4.6744906547462169E-2</v>
      </c>
      <c r="DT108" s="352">
        <v>4.6188646564501445E-2</v>
      </c>
      <c r="DU108" s="352">
        <v>4.5639006022919419E-2</v>
      </c>
      <c r="DV108" s="352">
        <v>4.5095906151987449E-2</v>
      </c>
      <c r="DW108" s="352">
        <v>4.4559269118341162E-2</v>
      </c>
      <c r="DX108" s="352">
        <v>4.402901801482588E-2</v>
      </c>
      <c r="DY108" s="352">
        <v>4.35050768494748E-2</v>
      </c>
      <c r="DZ108" s="352">
        <v>4.2987370534618388E-2</v>
      </c>
      <c r="EA108" s="352">
        <v>4.2475824876123301E-2</v>
      </c>
      <c r="EB108" s="352">
        <v>4.1970366562759355E-2</v>
      </c>
      <c r="EC108" s="352">
        <v>4.147092315569316E-2</v>
      </c>
      <c r="ED108" s="352">
        <v>4.0977423078106541E-2</v>
      </c>
      <c r="EE108" s="352">
        <v>4.0489795604938782E-2</v>
      </c>
      <c r="EF108" s="352">
        <v>4.0007970852750693E-2</v>
      </c>
      <c r="EG108" s="352">
        <v>3.953187976970942E-2</v>
      </c>
      <c r="EH108" s="352">
        <v>3.9061454125692431E-2</v>
      </c>
      <c r="EI108" s="352">
        <v>3.8596626502509217E-2</v>
      </c>
      <c r="EJ108" s="352">
        <v>3.8137330284239358E-2</v>
      </c>
      <c r="EK108" s="352">
        <v>3.768349964768565E-2</v>
      </c>
      <c r="EL108" s="352">
        <v>3.7235069552940696E-2</v>
      </c>
    </row>
    <row r="109" spans="1:142" x14ac:dyDescent="0.2">
      <c r="A109" s="351">
        <v>89</v>
      </c>
      <c r="B109" s="352">
        <v>0.21423673980527425</v>
      </c>
      <c r="C109" s="352">
        <v>0.2118489995155019</v>
      </c>
      <c r="D109" s="352">
        <v>0.20948787139176878</v>
      </c>
      <c r="E109" s="352">
        <v>0.20715305883256246</v>
      </c>
      <c r="F109" s="352">
        <v>0.20484426854209375</v>
      </c>
      <c r="G109" s="352">
        <v>0.2025612104934541</v>
      </c>
      <c r="H109" s="352">
        <v>0.20030359789217997</v>
      </c>
      <c r="I109" s="352">
        <v>0.19807114714023039</v>
      </c>
      <c r="J109" s="352">
        <v>0.19586357780035887</v>
      </c>
      <c r="K109" s="352">
        <v>0.19368061256088615</v>
      </c>
      <c r="L109" s="352">
        <v>0.19152197720086522</v>
      </c>
      <c r="M109" s="352">
        <v>0.18938740055563141</v>
      </c>
      <c r="N109" s="352">
        <v>0.18727661448274327</v>
      </c>
      <c r="O109" s="352">
        <v>0.18518935382829602</v>
      </c>
      <c r="P109" s="352">
        <v>0.18312535639361396</v>
      </c>
      <c r="Q109" s="352">
        <v>0.18108436290231372</v>
      </c>
      <c r="R109" s="352">
        <v>0.17906611696773464</v>
      </c>
      <c r="S109" s="352">
        <v>0.17707036506072946</v>
      </c>
      <c r="T109" s="352">
        <v>0.17509685647782022</v>
      </c>
      <c r="U109" s="352">
        <v>0.17314534330970263</v>
      </c>
      <c r="V109" s="352">
        <v>0.17121558041010465</v>
      </c>
      <c r="W109" s="352">
        <v>0.16930732536499232</v>
      </c>
      <c r="X109" s="352">
        <v>0.16742033846211546</v>
      </c>
      <c r="Y109" s="352">
        <v>0.16555438266089922</v>
      </c>
      <c r="Z109" s="352">
        <v>0.16370922356266462</v>
      </c>
      <c r="AA109" s="352">
        <v>0.16188462938118475</v>
      </c>
      <c r="AB109" s="352">
        <v>0.16008037091356833</v>
      </c>
      <c r="AC109" s="352">
        <v>0.15829622151146555</v>
      </c>
      <c r="AD109" s="352">
        <v>0.15653195705260009</v>
      </c>
      <c r="AE109" s="352">
        <v>0.15478735591261297</v>
      </c>
      <c r="AF109" s="352">
        <v>0.153062198937223</v>
      </c>
      <c r="AG109" s="352">
        <v>0.15135626941469746</v>
      </c>
      <c r="AH109" s="352">
        <v>0.14966935304862694</v>
      </c>
      <c r="AI109" s="352">
        <v>0.14800123793100894</v>
      </c>
      <c r="AJ109" s="352">
        <v>0.14635171451562623</v>
      </c>
      <c r="AK109" s="352">
        <v>0.14472057559172438</v>
      </c>
      <c r="AL109" s="352">
        <v>0.14310761625798274</v>
      </c>
      <c r="AM109" s="352">
        <v>0.14151263389677313</v>
      </c>
      <c r="AN109" s="352">
        <v>0.13993542814871027</v>
      </c>
      <c r="AO109" s="352">
        <v>0.13837580088748086</v>
      </c>
      <c r="AP109" s="352">
        <v>0.1368335561949558</v>
      </c>
      <c r="AQ109" s="352">
        <v>0.13530850033657973</v>
      </c>
      <c r="AR109" s="352">
        <v>0.13380044173703243</v>
      </c>
      <c r="AS109" s="352">
        <v>0.13230919095616622</v>
      </c>
      <c r="AT109" s="352">
        <v>0.13083456066520691</v>
      </c>
      <c r="AU109" s="352">
        <v>0.12937636562322241</v>
      </c>
      <c r="AV109" s="352">
        <v>0.12793442265385324</v>
      </c>
      <c r="AW109" s="352">
        <v>0.12650855062230054</v>
      </c>
      <c r="AX109" s="352">
        <v>0.12509857041257497</v>
      </c>
      <c r="AY109" s="352">
        <v>0.12370430490499429</v>
      </c>
      <c r="AZ109" s="352">
        <v>0.12232557895393467</v>
      </c>
      <c r="BA109" s="352">
        <v>0.12096221936582915</v>
      </c>
      <c r="BB109" s="352">
        <v>0.11961405487741052</v>
      </c>
      <c r="BC109" s="352">
        <v>0.11828091613419864</v>
      </c>
      <c r="BD109" s="352">
        <v>0.11696263566922564</v>
      </c>
      <c r="BE109" s="352">
        <v>0.11565904788199924</v>
      </c>
      <c r="BF109" s="352">
        <v>0.11436998901770011</v>
      </c>
      <c r="BG109" s="352">
        <v>0.11309529714661121</v>
      </c>
      <c r="BH109" s="352">
        <v>0.11183481214377664</v>
      </c>
      <c r="BI109" s="352">
        <v>0.1105883756688867</v>
      </c>
      <c r="BJ109" s="352">
        <v>0.10935583114638756</v>
      </c>
      <c r="BK109" s="352">
        <v>0.10813702374581242</v>
      </c>
      <c r="BL109" s="352">
        <v>0.10693180036233201</v>
      </c>
      <c r="BM109" s="352">
        <v>0.10574000959752158</v>
      </c>
      <c r="BN109" s="352">
        <v>0.10456150174034272</v>
      </c>
      <c r="BO109" s="352">
        <v>0.10339612874833663</v>
      </c>
      <c r="BP109" s="352">
        <v>0.10224374422902741</v>
      </c>
      <c r="BQ109" s="352">
        <v>0.10110420342153235</v>
      </c>
      <c r="BR109" s="352">
        <v>9.9977363178377326E-2</v>
      </c>
      <c r="BS109" s="352">
        <v>9.8863081947514767E-2</v>
      </c>
      <c r="BT109" s="352">
        <v>9.7761219754542217E-2</v>
      </c>
      <c r="BU109" s="352">
        <v>9.6671638185118758E-2</v>
      </c>
      <c r="BV109" s="352">
        <v>9.5594200367577792E-2</v>
      </c>
      <c r="BW109" s="352">
        <v>9.4528770955733282E-2</v>
      </c>
      <c r="BX109" s="352">
        <v>9.3475216111877799E-2</v>
      </c>
      <c r="BY109" s="352">
        <v>9.2433403489970076E-2</v>
      </c>
      <c r="BZ109" s="352">
        <v>9.1403202219009855E-2</v>
      </c>
      <c r="CA109" s="352">
        <v>9.0384482886597978E-2</v>
      </c>
      <c r="CB109" s="352">
        <v>8.9377117522679933E-2</v>
      </c>
      <c r="CC109" s="352">
        <v>8.838097958347034E-2</v>
      </c>
      <c r="CD109" s="352">
        <v>8.7395943935556733E-2</v>
      </c>
      <c r="CE109" s="352">
        <v>8.6421886840180498E-2</v>
      </c>
      <c r="CF109" s="352">
        <v>8.545868593769293E-2</v>
      </c>
      <c r="CG109" s="352">
        <v>8.4506220232184681E-2</v>
      </c>
      <c r="CH109" s="352">
        <v>8.3564370076286351E-2</v>
      </c>
      <c r="CI109" s="352">
        <v>8.2633017156138563E-2</v>
      </c>
      <c r="CJ109" s="352">
        <v>8.1712044476529619E-2</v>
      </c>
      <c r="CK109" s="352">
        <v>8.0801336346198627E-2</v>
      </c>
      <c r="CL109" s="352">
        <v>7.990077836330263E-2</v>
      </c>
      <c r="CM109" s="352">
        <v>7.9010257401045531E-2</v>
      </c>
      <c r="CN109" s="352">
        <v>7.812966159346732E-2</v>
      </c>
      <c r="CO109" s="352">
        <v>7.725888032139161E-2</v>
      </c>
      <c r="CP109" s="352">
        <v>7.6397804198529817E-2</v>
      </c>
      <c r="CQ109" s="352">
        <v>7.5546325057740255E-2</v>
      </c>
      <c r="CR109" s="352">
        <v>7.4704335937440206E-2</v>
      </c>
      <c r="CS109" s="352">
        <v>7.387173106816973E-2</v>
      </c>
      <c r="CT109" s="352">
        <v>7.3048405859304957E-2</v>
      </c>
      <c r="CU109" s="352">
        <v>7.2234256885919584E-2</v>
      </c>
      <c r="CV109" s="352">
        <v>7.142918187579278E-2</v>
      </c>
      <c r="CW109" s="352">
        <v>7.0633079696561893E-2</v>
      </c>
      <c r="CX109" s="352">
        <v>6.9845850343018406E-2</v>
      </c>
      <c r="CY109" s="352">
        <v>6.9067394924545319E-2</v>
      </c>
      <c r="CZ109" s="352">
        <v>6.8297615652694751E-2</v>
      </c>
      <c r="DA109" s="352">
        <v>6.7536415828903837E-2</v>
      </c>
      <c r="DB109" s="352">
        <v>6.6783699832347623E-2</v>
      </c>
      <c r="DC109" s="352">
        <v>6.6039373107927304E-2</v>
      </c>
      <c r="DD109" s="352">
        <v>6.5303342154392346E-2</v>
      </c>
      <c r="DE109" s="352">
        <v>6.4575514512595009E-2</v>
      </c>
      <c r="DF109" s="352">
        <v>6.3855798753875759E-2</v>
      </c>
      <c r="DG109" s="352">
        <v>6.3144104468578099E-2</v>
      </c>
      <c r="DH109" s="352">
        <v>6.2440342254691486E-2</v>
      </c>
      <c r="DI109" s="352">
        <v>6.1744423706620775E-2</v>
      </c>
      <c r="DJ109" s="352">
        <v>6.1056261404080756E-2</v>
      </c>
      <c r="DK109" s="352">
        <v>6.0375768901114658E-2</v>
      </c>
      <c r="DL109" s="352">
        <v>5.9702860715234882E-2</v>
      </c>
      <c r="DM109" s="352">
        <v>5.9037452316684766E-2</v>
      </c>
      <c r="DN109" s="352">
        <v>5.8379460117820192E-2</v>
      </c>
      <c r="DO109" s="352">
        <v>5.772880146260928E-2</v>
      </c>
      <c r="DP109" s="352">
        <v>5.7085394616249403E-2</v>
      </c>
      <c r="DQ109" s="352">
        <v>5.6449158754899684E-2</v>
      </c>
      <c r="DR109" s="352">
        <v>5.5820013955528047E-2</v>
      </c>
      <c r="DS109" s="352">
        <v>5.5197881185871434E-2</v>
      </c>
      <c r="DT109" s="352">
        <v>5.4582682294507807E-2</v>
      </c>
      <c r="DU109" s="352">
        <v>5.3974340001038942E-2</v>
      </c>
      <c r="DV109" s="352">
        <v>5.3372777886382602E-2</v>
      </c>
      <c r="DW109" s="352">
        <v>5.2777920383172777E-2</v>
      </c>
      <c r="DX109" s="352">
        <v>5.2189692766267129E-2</v>
      </c>
      <c r="DY109" s="352">
        <v>5.1608021143360078E-2</v>
      </c>
      <c r="DZ109" s="352">
        <v>5.1032832445700567E-2</v>
      </c>
      <c r="EA109" s="352">
        <v>5.0464054418913239E-2</v>
      </c>
      <c r="EB109" s="352">
        <v>4.9901615613922014E-2</v>
      </c>
      <c r="EC109" s="352">
        <v>4.9345445377974674E-2</v>
      </c>
      <c r="ED109" s="352">
        <v>4.8795473845767663E-2</v>
      </c>
      <c r="EE109" s="352">
        <v>4.8251631930669607E-2</v>
      </c>
      <c r="EF109" s="352">
        <v>4.7713851316042818E-2</v>
      </c>
      <c r="EG109" s="352">
        <v>4.7182064446661467E-2</v>
      </c>
      <c r="EH109" s="352">
        <v>4.6656204520225307E-2</v>
      </c>
      <c r="EI109" s="352">
        <v>4.6136205478968191E-2</v>
      </c>
      <c r="EJ109" s="352">
        <v>4.5622002001359872E-2</v>
      </c>
      <c r="EK109" s="352">
        <v>4.5113529493900469E-2</v>
      </c>
      <c r="EL109" s="352">
        <v>4.4610724083006328E-2</v>
      </c>
    </row>
    <row r="110" spans="1:142" x14ac:dyDescent="0.2">
      <c r="A110" s="351">
        <v>90</v>
      </c>
      <c r="B110" s="352">
        <v>0.22930906723564565</v>
      </c>
      <c r="C110" s="352">
        <v>0.22695603825725902</v>
      </c>
      <c r="D110" s="352">
        <v>0.22462715461878441</v>
      </c>
      <c r="E110" s="352">
        <v>0.22232216855555478</v>
      </c>
      <c r="F110" s="352">
        <v>0.22004083484531214</v>
      </c>
      <c r="G110" s="352">
        <v>0.21778291078212128</v>
      </c>
      <c r="H110" s="352">
        <v>0.2155481561505439</v>
      </c>
      <c r="I110" s="352">
        <v>0.21333633320008616</v>
      </c>
      <c r="J110" s="352">
        <v>0.21114720661990305</v>
      </c>
      <c r="K110" s="352">
        <v>0.20898054351376744</v>
      </c>
      <c r="L110" s="352">
        <v>0.20683611337528807</v>
      </c>
      <c r="M110" s="352">
        <v>0.20471368806338897</v>
      </c>
      <c r="N110" s="352">
        <v>0.20261304177804002</v>
      </c>
      <c r="O110" s="352">
        <v>0.20053395103623042</v>
      </c>
      <c r="P110" s="352">
        <v>0.19847619464819563</v>
      </c>
      <c r="Q110" s="352">
        <v>0.19643955369388405</v>
      </c>
      <c r="R110" s="352">
        <v>0.19442381149966945</v>
      </c>
      <c r="S110" s="352">
        <v>0.19242875361529535</v>
      </c>
      <c r="T110" s="352">
        <v>0.19045416779106297</v>
      </c>
      <c r="U110" s="352">
        <v>0.1884998439552491</v>
      </c>
      <c r="V110" s="352">
        <v>0.18656557419175951</v>
      </c>
      <c r="W110" s="352">
        <v>0.18465115271800561</v>
      </c>
      <c r="X110" s="352">
        <v>0.18275637586301338</v>
      </c>
      <c r="Y110" s="352">
        <v>0.18088104204575739</v>
      </c>
      <c r="Z110" s="352">
        <v>0.179024951753711</v>
      </c>
      <c r="AA110" s="352">
        <v>0.17718790752162353</v>
      </c>
      <c r="AB110" s="352">
        <v>0.17536971391051082</v>
      </c>
      <c r="AC110" s="352">
        <v>0.17357017748686557</v>
      </c>
      <c r="AD110" s="352">
        <v>0.17178910680207463</v>
      </c>
      <c r="AE110" s="352">
        <v>0.17002631237205307</v>
      </c>
      <c r="AF110" s="352">
        <v>0.16828160665708722</v>
      </c>
      <c r="AG110" s="352">
        <v>0.16655480404187911</v>
      </c>
      <c r="AH110" s="352">
        <v>0.16484572081580162</v>
      </c>
      <c r="AI110" s="352">
        <v>0.16315417515335295</v>
      </c>
      <c r="AJ110" s="352">
        <v>0.16147998709481465</v>
      </c>
      <c r="AK110" s="352">
        <v>0.15982297852710287</v>
      </c>
      <c r="AL110" s="352">
        <v>0.15818297316482147</v>
      </c>
      <c r="AM110" s="352">
        <v>0.1565597965315064</v>
      </c>
      <c r="AN110" s="352">
        <v>0.15495327594106564</v>
      </c>
      <c r="AO110" s="352">
        <v>0.15336324047940439</v>
      </c>
      <c r="AP110" s="352">
        <v>0.15178952098624338</v>
      </c>
      <c r="AQ110" s="352">
        <v>0.15023195003712386</v>
      </c>
      <c r="AR110" s="352">
        <v>0.14869036192559273</v>
      </c>
      <c r="AS110" s="352">
        <v>0.14716459264557535</v>
      </c>
      <c r="AT110" s="352">
        <v>0.14565447987392621</v>
      </c>
      <c r="AU110" s="352">
        <v>0.14415986295316197</v>
      </c>
      <c r="AV110" s="352">
        <v>0.14268058287436625</v>
      </c>
      <c r="AW110" s="352">
        <v>0.14121648226027517</v>
      </c>
      <c r="AX110" s="352">
        <v>0.13976740534853327</v>
      </c>
      <c r="AY110" s="352">
        <v>0.13833319797512428</v>
      </c>
      <c r="AZ110" s="352">
        <v>0.13691370755796714</v>
      </c>
      <c r="BA110" s="352">
        <v>0.13550878308068456</v>
      </c>
      <c r="BB110" s="352">
        <v>0.13411827507653748</v>
      </c>
      <c r="BC110" s="352">
        <v>0.13274203561252212</v>
      </c>
      <c r="BD110" s="352">
        <v>0.1313799182736328</v>
      </c>
      <c r="BE110" s="352">
        <v>0.13003177814728462</v>
      </c>
      <c r="BF110" s="352">
        <v>0.12869747180789678</v>
      </c>
      <c r="BG110" s="352">
        <v>0.12737685730163398</v>
      </c>
      <c r="BH110" s="352">
        <v>0.12606979413130376</v>
      </c>
      <c r="BI110" s="352">
        <v>0.1247761432414099</v>
      </c>
      <c r="BJ110" s="352">
        <v>0.12349576700335836</v>
      </c>
      <c r="BK110" s="352">
        <v>0.12222852920081524</v>
      </c>
      <c r="BL110" s="352">
        <v>0.12097429501521513</v>
      </c>
      <c r="BM110" s="352">
        <v>0.11973293101141802</v>
      </c>
      <c r="BN110" s="352">
        <v>0.11850430512351347</v>
      </c>
      <c r="BO110" s="352">
        <v>0.11728828664077036</v>
      </c>
      <c r="BP110" s="352">
        <v>0.11608474619373096</v>
      </c>
      <c r="BQ110" s="352">
        <v>0.11489355574044749</v>
      </c>
      <c r="BR110" s="352">
        <v>0.11371458855286015</v>
      </c>
      <c r="BS110" s="352">
        <v>0.11254771920331474</v>
      </c>
      <c r="BT110" s="352">
        <v>0.11139282355121867</v>
      </c>
      <c r="BU110" s="352">
        <v>0.11024977872983398</v>
      </c>
      <c r="BV110" s="352">
        <v>0.10911846313320578</v>
      </c>
      <c r="BW110" s="352">
        <v>0.10799875640322495</v>
      </c>
      <c r="BX110" s="352">
        <v>0.10689053941682337</v>
      </c>
      <c r="BY110" s="352">
        <v>0.10579369427330086</v>
      </c>
      <c r="BZ110" s="352">
        <v>0.1047081042817818</v>
      </c>
      <c r="CA110" s="352">
        <v>0.10363365394880081</v>
      </c>
      <c r="CB110" s="352">
        <v>0.10257022896601559</v>
      </c>
      <c r="CC110" s="352">
        <v>0.10151771619804596</v>
      </c>
      <c r="CD110" s="352">
        <v>0.10047600367043755</v>
      </c>
      <c r="CE110" s="352">
        <v>9.9444980557749182E-2</v>
      </c>
      <c r="CF110" s="352">
        <v>9.8424537171762361E-2</v>
      </c>
      <c r="CG110" s="352">
        <v>9.7414564949811835E-2</v>
      </c>
      <c r="CH110" s="352">
        <v>9.6414956443235764E-2</v>
      </c>
      <c r="CI110" s="352">
        <v>9.54256053059446E-2</v>
      </c>
      <c r="CJ110" s="352">
        <v>9.4446406283107145E-2</v>
      </c>
      <c r="CK110" s="352">
        <v>9.3477255199952647E-2</v>
      </c>
      <c r="CL110" s="352">
        <v>9.251804895068802E-2</v>
      </c>
      <c r="CM110" s="352">
        <v>9.1568685487528542E-2</v>
      </c>
      <c r="CN110" s="352">
        <v>9.0629063809841218E-2</v>
      </c>
      <c r="CO110" s="352">
        <v>8.9699083953399664E-2</v>
      </c>
      <c r="CP110" s="352">
        <v>8.8778646979749007E-2</v>
      </c>
      <c r="CQ110" s="352">
        <v>8.7867654965680164E-2</v>
      </c>
      <c r="CR110" s="352">
        <v>8.6966010992811857E-2</v>
      </c>
      <c r="CS110" s="352">
        <v>8.6073619137279886E-2</v>
      </c>
      <c r="CT110" s="352">
        <v>8.5190384459531823E-2</v>
      </c>
      <c r="CU110" s="352">
        <v>8.4316212994226758E-2</v>
      </c>
      <c r="CV110" s="352">
        <v>8.3451011740238376E-2</v>
      </c>
      <c r="CW110" s="352">
        <v>8.2594688650760958E-2</v>
      </c>
      <c r="CX110" s="352">
        <v>8.1747152623516589E-2</v>
      </c>
      <c r="CY110" s="352">
        <v>8.0908313491063047E-2</v>
      </c>
      <c r="CZ110" s="352">
        <v>8.0078082011201104E-2</v>
      </c>
      <c r="DA110" s="352">
        <v>7.9256369857480219E-2</v>
      </c>
      <c r="DB110" s="352">
        <v>7.8443089609801717E-2</v>
      </c>
      <c r="DC110" s="352">
        <v>7.7638154745118357E-2</v>
      </c>
      <c r="DD110" s="352">
        <v>7.6841479628229264E-2</v>
      </c>
      <c r="DE110" s="352">
        <v>7.6052979502669579E-2</v>
      </c>
      <c r="DF110" s="352">
        <v>7.5272570481693182E-2</v>
      </c>
      <c r="DG110" s="352">
        <v>7.4500169539348335E-2</v>
      </c>
      <c r="DH110" s="352">
        <v>7.3735694501644689E-2</v>
      </c>
      <c r="DI110" s="352">
        <v>7.2979064037810945E-2</v>
      </c>
      <c r="DJ110" s="352">
        <v>7.2230197651642319E-2</v>
      </c>
      <c r="DK110" s="352">
        <v>7.148901567293664E-2</v>
      </c>
      <c r="DL110" s="352">
        <v>7.0755439249018587E-2</v>
      </c>
      <c r="DM110" s="352">
        <v>7.0029390336350514E-2</v>
      </c>
      <c r="DN110" s="352">
        <v>6.9310791692229701E-2</v>
      </c>
      <c r="DO110" s="352">
        <v>6.8599566866570733E-2</v>
      </c>
      <c r="DP110" s="352">
        <v>6.7895640193771992E-2</v>
      </c>
      <c r="DQ110" s="352">
        <v>6.7198936784665875E-2</v>
      </c>
      <c r="DR110" s="352">
        <v>6.6509382518551499E-2</v>
      </c>
      <c r="DS110" s="352">
        <v>6.5826904035309081E-2</v>
      </c>
      <c r="DT110" s="352">
        <v>6.5151428727595495E-2</v>
      </c>
      <c r="DU110" s="352">
        <v>6.4482884733119486E-2</v>
      </c>
      <c r="DV110" s="352">
        <v>6.3821200926996668E-2</v>
      </c>
      <c r="DW110" s="352">
        <v>6.3166306914182527E-2</v>
      </c>
      <c r="DX110" s="352">
        <v>6.2518133021983321E-2</v>
      </c>
      <c r="DY110" s="352">
        <v>6.1876610292643762E-2</v>
      </c>
      <c r="DZ110" s="352">
        <v>6.1241670476010743E-2</v>
      </c>
      <c r="EA110" s="352">
        <v>6.0613246022272339E-2</v>
      </c>
      <c r="EB110" s="352">
        <v>5.9991270074771404E-2</v>
      </c>
      <c r="EC110" s="352">
        <v>5.9375676462892719E-2</v>
      </c>
      <c r="ED110" s="352">
        <v>5.8766399695023425E-2</v>
      </c>
      <c r="EE110" s="352">
        <v>5.8163374951585321E-2</v>
      </c>
      <c r="EF110" s="352">
        <v>5.7566538078139003E-2</v>
      </c>
      <c r="EG110" s="352">
        <v>5.6975825578558591E-2</v>
      </c>
      <c r="EH110" s="352">
        <v>5.6391174608276425E-2</v>
      </c>
      <c r="EI110" s="352">
        <v>5.5812522967597325E-2</v>
      </c>
      <c r="EJ110" s="352">
        <v>5.5239809095081187E-2</v>
      </c>
      <c r="EK110" s="352">
        <v>5.467297206099362E-2</v>
      </c>
      <c r="EL110" s="352">
        <v>5.4111951560823844E-2</v>
      </c>
    </row>
    <row r="111" spans="1:142" x14ac:dyDescent="0.2">
      <c r="A111" s="351">
        <v>91</v>
      </c>
      <c r="B111" s="352">
        <v>0.24378848257597227</v>
      </c>
      <c r="C111" s="352">
        <v>0.2415105732579125</v>
      </c>
      <c r="D111" s="352">
        <v>0.2392539482548724</v>
      </c>
      <c r="E111" s="352">
        <v>0.23701840869059979</v>
      </c>
      <c r="F111" s="352">
        <v>0.23480375754710389</v>
      </c>
      <c r="G111" s="352">
        <v>0.23260979964728676</v>
      </c>
      <c r="H111" s="352">
        <v>0.23043634163774501</v>
      </c>
      <c r="I111" s="352">
        <v>0.22828319197173225</v>
      </c>
      <c r="J111" s="352">
        <v>0.22615016089227188</v>
      </c>
      <c r="K111" s="352">
        <v>0.22403706041544078</v>
      </c>
      <c r="L111" s="352">
        <v>0.22194370431379634</v>
      </c>
      <c r="M111" s="352">
        <v>0.21986990809996687</v>
      </c>
      <c r="N111" s="352">
        <v>0.21781548901039491</v>
      </c>
      <c r="O111" s="352">
        <v>0.21578026598922576</v>
      </c>
      <c r="P111" s="352">
        <v>0.21376405967235318</v>
      </c>
      <c r="Q111" s="352">
        <v>0.21176669237161455</v>
      </c>
      <c r="R111" s="352">
        <v>0.20978798805912577</v>
      </c>
      <c r="S111" s="352">
        <v>0.20782777235177391</v>
      </c>
      <c r="T111" s="352">
        <v>0.20588587249584381</v>
      </c>
      <c r="U111" s="352">
        <v>0.20396211735179523</v>
      </c>
      <c r="V111" s="352">
        <v>0.20205633737918285</v>
      </c>
      <c r="W111" s="352">
        <v>0.20016836462170937</v>
      </c>
      <c r="X111" s="352">
        <v>0.19829803269242929</v>
      </c>
      <c r="Y111" s="352">
        <v>0.19644517675908046</v>
      </c>
      <c r="Z111" s="352">
        <v>0.19460963352955926</v>
      </c>
      <c r="AA111" s="352">
        <v>0.19279124123753197</v>
      </c>
      <c r="AB111" s="352">
        <v>0.19098983962817406</v>
      </c>
      <c r="AC111" s="352">
        <v>0.18920526994404904</v>
      </c>
      <c r="AD111" s="352">
        <v>0.18743737491111923</v>
      </c>
      <c r="AE111" s="352">
        <v>0.1856859987248804</v>
      </c>
      <c r="AF111" s="352">
        <v>0.18395098703663615</v>
      </c>
      <c r="AG111" s="352">
        <v>0.18223218693989057</v>
      </c>
      <c r="AH111" s="352">
        <v>0.18052944695687442</v>
      </c>
      <c r="AI111" s="352">
        <v>0.17884261702519755</v>
      </c>
      <c r="AJ111" s="352">
        <v>0.17717154848461983</v>
      </c>
      <c r="AK111" s="352">
        <v>0.1755160940639518</v>
      </c>
      <c r="AL111" s="352">
        <v>0.17387610786807756</v>
      </c>
      <c r="AM111" s="352">
        <v>0.17225144536509251</v>
      </c>
      <c r="AN111" s="352">
        <v>0.1706419633735709</v>
      </c>
      <c r="AO111" s="352">
        <v>0.16904752004994289</v>
      </c>
      <c r="AP111" s="352">
        <v>0.1674679748759956</v>
      </c>
      <c r="AQ111" s="352">
        <v>0.16590318864649134</v>
      </c>
      <c r="AR111" s="352">
        <v>0.16435302345689487</v>
      </c>
      <c r="AS111" s="352">
        <v>0.16281734269122508</v>
      </c>
      <c r="AT111" s="352">
        <v>0.16129601101001043</v>
      </c>
      <c r="AU111" s="352">
        <v>0.15978889433836369</v>
      </c>
      <c r="AV111" s="352">
        <v>0.15829585985416733</v>
      </c>
      <c r="AW111" s="352">
        <v>0.15681677597636473</v>
      </c>
      <c r="AX111" s="352">
        <v>0.15535151235336536</v>
      </c>
      <c r="AY111" s="352">
        <v>0.15389993985155892</v>
      </c>
      <c r="AZ111" s="352">
        <v>0.15246193054393059</v>
      </c>
      <c r="BA111" s="352">
        <v>0.15103735769879145</v>
      </c>
      <c r="BB111" s="352">
        <v>0.14962609576860561</v>
      </c>
      <c r="BC111" s="352">
        <v>0.14822802037892824</v>
      </c>
      <c r="BD111" s="352">
        <v>0.1468430083174436</v>
      </c>
      <c r="BE111" s="352">
        <v>0.14547093752310636</v>
      </c>
      <c r="BF111" s="352">
        <v>0.14411168707538452</v>
      </c>
      <c r="BG111" s="352">
        <v>0.14276513718360251</v>
      </c>
      <c r="BH111" s="352">
        <v>0.14143116917638418</v>
      </c>
      <c r="BI111" s="352">
        <v>0.14010966549119422</v>
      </c>
      <c r="BJ111" s="352">
        <v>0.13880050966397744</v>
      </c>
      <c r="BK111" s="352">
        <v>0.13750358631889473</v>
      </c>
      <c r="BL111" s="352">
        <v>0.13621878115815511</v>
      </c>
      <c r="BM111" s="352">
        <v>0.13494598095194255</v>
      </c>
      <c r="BN111" s="352">
        <v>0.13368507352843703</v>
      </c>
      <c r="BO111" s="352">
        <v>0.13243594776392897</v>
      </c>
      <c r="BP111" s="352">
        <v>0.13119849357302577</v>
      </c>
      <c r="BQ111" s="352">
        <v>0.12997260189895002</v>
      </c>
      <c r="BR111" s="352">
        <v>0.12875816470392845</v>
      </c>
      <c r="BS111" s="352">
        <v>0.12755507495967036</v>
      </c>
      <c r="BT111" s="352">
        <v>0.12636322663793542</v>
      </c>
      <c r="BU111" s="352">
        <v>0.12518251470118921</v>
      </c>
      <c r="BV111" s="352">
        <v>0.1240128350933465</v>
      </c>
      <c r="BW111" s="352">
        <v>0.1228540847306006</v>
      </c>
      <c r="BX111" s="352">
        <v>0.12170616149233866</v>
      </c>
      <c r="BY111" s="352">
        <v>0.12056896421214176</v>
      </c>
      <c r="BZ111" s="352">
        <v>0.11944239266886922</v>
      </c>
      <c r="CA111" s="352">
        <v>0.11832634757782591</v>
      </c>
      <c r="CB111" s="352">
        <v>0.11722073058201252</v>
      </c>
      <c r="CC111" s="352">
        <v>0.11612544424345729</v>
      </c>
      <c r="CD111" s="352">
        <v>0.11504039203462867</v>
      </c>
      <c r="CE111" s="352">
        <v>0.11396547832992854</v>
      </c>
      <c r="CF111" s="352">
        <v>0.11290060839726458</v>
      </c>
      <c r="CG111" s="352">
        <v>0.11184568838970176</v>
      </c>
      <c r="CH111" s="352">
        <v>0.11080062533719125</v>
      </c>
      <c r="CI111" s="352">
        <v>0.10976532713837739</v>
      </c>
      <c r="CJ111" s="352">
        <v>0.10873970255248046</v>
      </c>
      <c r="CK111" s="352">
        <v>0.10772366119125582</v>
      </c>
      <c r="CL111" s="352">
        <v>0.106717113511028</v>
      </c>
      <c r="CM111" s="352">
        <v>0.10571997080479908</v>
      </c>
      <c r="CN111" s="352">
        <v>0.10473214519443109</v>
      </c>
      <c r="CO111" s="352">
        <v>0.1037535496229013</v>
      </c>
      <c r="CP111" s="352">
        <v>0.10278409784662978</v>
      </c>
      <c r="CQ111" s="352">
        <v>0.10182370442787887</v>
      </c>
      <c r="CR111" s="352">
        <v>0.1008722847272235</v>
      </c>
      <c r="CS111" s="352">
        <v>9.9929754896091919E-2</v>
      </c>
      <c r="CT111" s="352">
        <v>9.8996031869376222E-2</v>
      </c>
      <c r="CU111" s="352">
        <v>9.8071033358111639E-2</v>
      </c>
      <c r="CV111" s="352">
        <v>9.715467784222459E-2</v>
      </c>
      <c r="CW111" s="352">
        <v>9.6246884563348276E-2</v>
      </c>
      <c r="CX111" s="352">
        <v>9.5347573517705328E-2</v>
      </c>
      <c r="CY111" s="352">
        <v>9.4456665449057259E-2</v>
      </c>
      <c r="CZ111" s="352">
        <v>9.3574081841719545E-2</v>
      </c>
      <c r="DA111" s="352">
        <v>9.2699744913641968E-2</v>
      </c>
      <c r="DB111" s="352">
        <v>9.1833577609553782E-2</v>
      </c>
      <c r="DC111" s="352">
        <v>9.0975503594172835E-2</v>
      </c>
      <c r="DD111" s="352">
        <v>9.0125447245478038E-2</v>
      </c>
      <c r="DE111" s="352">
        <v>8.9283333648044971E-2</v>
      </c>
      <c r="DF111" s="352">
        <v>8.8449088586443375E-2</v>
      </c>
      <c r="DG111" s="352">
        <v>8.7622638538696798E-2</v>
      </c>
      <c r="DH111" s="352">
        <v>8.680391066980285E-2</v>
      </c>
      <c r="DI111" s="352">
        <v>8.5992832825314544E-2</v>
      </c>
      <c r="DJ111" s="352">
        <v>8.5189333524981009E-2</v>
      </c>
      <c r="DK111" s="352">
        <v>8.4393341956448209E-2</v>
      </c>
      <c r="DL111" s="352">
        <v>8.3604787969018074E-2</v>
      </c>
      <c r="DM111" s="352">
        <v>8.2823602067466237E-2</v>
      </c>
      <c r="DN111" s="352">
        <v>8.2049715405917378E-2</v>
      </c>
      <c r="DO111" s="352">
        <v>8.1283059781777842E-2</v>
      </c>
      <c r="DP111" s="352">
        <v>8.0523567629724901E-2</v>
      </c>
      <c r="DQ111" s="352">
        <v>7.9771172015752331E-2</v>
      </c>
      <c r="DR111" s="352">
        <v>7.9025806631271414E-2</v>
      </c>
      <c r="DS111" s="352">
        <v>7.8287405787267283E-2</v>
      </c>
      <c r="DT111" s="352">
        <v>7.7555904408509582E-2</v>
      </c>
      <c r="DU111" s="352">
        <v>7.6831238027817605E-2</v>
      </c>
      <c r="DV111" s="352">
        <v>7.6113342780378596E-2</v>
      </c>
      <c r="DW111" s="352">
        <v>7.5402155398119494E-2</v>
      </c>
      <c r="DX111" s="352">
        <v>7.4697613204131041E-2</v>
      </c>
      <c r="DY111" s="352">
        <v>7.3999654107144125E-2</v>
      </c>
      <c r="DZ111" s="352">
        <v>7.3308216596057615E-2</v>
      </c>
      <c r="EA111" s="352">
        <v>7.2623239734517467E-2</v>
      </c>
      <c r="EB111" s="352">
        <v>7.1944663155546332E-2</v>
      </c>
      <c r="EC111" s="352">
        <v>7.127242705622347E-2</v>
      </c>
      <c r="ED111" s="352">
        <v>7.0606472192414282E-2</v>
      </c>
      <c r="EE111" s="352">
        <v>6.9946739873549171E-2</v>
      </c>
      <c r="EF111" s="352">
        <v>6.9293171957451119E-2</v>
      </c>
      <c r="EG111" s="352">
        <v>6.8645710845211635E-2</v>
      </c>
      <c r="EH111" s="352">
        <v>6.8004299476114499E-2</v>
      </c>
      <c r="EI111" s="352">
        <v>6.7368881322607141E-2</v>
      </c>
      <c r="EJ111" s="352">
        <v>6.6739400385318698E-2</v>
      </c>
      <c r="EK111" s="352">
        <v>6.6115801188124934E-2</v>
      </c>
      <c r="EL111" s="352">
        <v>6.5498028773259095E-2</v>
      </c>
    </row>
    <row r="112" spans="1:142" x14ac:dyDescent="0.2">
      <c r="A112" s="351">
        <v>92</v>
      </c>
      <c r="B112" s="352">
        <v>0.25719493351398465</v>
      </c>
      <c r="C112" s="352">
        <v>0.25503738904785572</v>
      </c>
      <c r="D112" s="352">
        <v>0.25289794368678969</v>
      </c>
      <c r="E112" s="352">
        <v>0.25077644560188611</v>
      </c>
      <c r="F112" s="352">
        <v>0.24867274423789859</v>
      </c>
      <c r="G112" s="352">
        <v>0.24658669030255381</v>
      </c>
      <c r="H112" s="352">
        <v>0.24451813575595194</v>
      </c>
      <c r="I112" s="352">
        <v>0.24246693380006376</v>
      </c>
      <c r="J112" s="352">
        <v>0.24043293886831238</v>
      </c>
      <c r="K112" s="352">
        <v>0.23841600661524281</v>
      </c>
      <c r="L112" s="352">
        <v>0.23641599390627815</v>
      </c>
      <c r="M112" s="352">
        <v>0.2344327588075622</v>
      </c>
      <c r="N112" s="352">
        <v>0.23246616057588632</v>
      </c>
      <c r="O112" s="352">
        <v>0.23051605964870195</v>
      </c>
      <c r="P112" s="352">
        <v>0.22858231763421522</v>
      </c>
      <c r="Q112" s="352">
        <v>0.2266647973015691</v>
      </c>
      <c r="R112" s="352">
        <v>0.2247633625710998</v>
      </c>
      <c r="S112" s="352">
        <v>0.22287787850468277</v>
      </c>
      <c r="T112" s="352">
        <v>0.22100821129615592</v>
      </c>
      <c r="U112" s="352">
        <v>0.21915422826182393</v>
      </c>
      <c r="V112" s="352">
        <v>0.21731579783104193</v>
      </c>
      <c r="W112" s="352">
        <v>0.2154927895368787</v>
      </c>
      <c r="X112" s="352">
        <v>0.2136850740068576</v>
      </c>
      <c r="Y112" s="352">
        <v>0.21189252295377556</v>
      </c>
      <c r="Z112" s="352">
        <v>0.21011500916659848</v>
      </c>
      <c r="AA112" s="352">
        <v>0.20835240650143602</v>
      </c>
      <c r="AB112" s="352">
        <v>0.20660458987258562</v>
      </c>
      <c r="AC112" s="352">
        <v>0.20487143524365822</v>
      </c>
      <c r="AD112" s="352">
        <v>0.20315281961877532</v>
      </c>
      <c r="AE112" s="352">
        <v>0.20144862103384037</v>
      </c>
      <c r="AF112" s="352">
        <v>0.19975871854788321</v>
      </c>
      <c r="AG112" s="352">
        <v>0.19808299223447756</v>
      </c>
      <c r="AH112" s="352">
        <v>0.19642132317323024</v>
      </c>
      <c r="AI112" s="352">
        <v>0.19477359344134154</v>
      </c>
      <c r="AJ112" s="352">
        <v>0.19313968610523635</v>
      </c>
      <c r="AK112" s="352">
        <v>0.19151948521226825</v>
      </c>
      <c r="AL112" s="352">
        <v>0.18991287578248672</v>
      </c>
      <c r="AM112" s="352">
        <v>0.18831974380048036</v>
      </c>
      <c r="AN112" s="352">
        <v>0.18673997620728452</v>
      </c>
      <c r="AO112" s="352">
        <v>0.18517346089235837</v>
      </c>
      <c r="AP112" s="352">
        <v>0.18362008668562843</v>
      </c>
      <c r="AQ112" s="352">
        <v>0.18207974334959939</v>
      </c>
      <c r="AR112" s="352">
        <v>0.18055232157153103</v>
      </c>
      <c r="AS112" s="352">
        <v>0.17903771295567986</v>
      </c>
      <c r="AT112" s="352">
        <v>0.17753581001560925</v>
      </c>
      <c r="AU112" s="352">
        <v>0.17604650616655787</v>
      </c>
      <c r="AV112" s="352">
        <v>0.17456969571787798</v>
      </c>
      <c r="AW112" s="352">
        <v>0.17310527386553443</v>
      </c>
      <c r="AX112" s="352">
        <v>0.17165313668466725</v>
      </c>
      <c r="AY112" s="352">
        <v>0.17021318112221626</v>
      </c>
      <c r="AZ112" s="352">
        <v>0.16878530498960778</v>
      </c>
      <c r="BA112" s="352">
        <v>0.16736940695550256</v>
      </c>
      <c r="BB112" s="352">
        <v>0.16596538653860538</v>
      </c>
      <c r="BC112" s="352">
        <v>0.16457314410053317</v>
      </c>
      <c r="BD112" s="352">
        <v>0.16319258083874461</v>
      </c>
      <c r="BE112" s="352">
        <v>0.1618235987795284</v>
      </c>
      <c r="BF112" s="352">
        <v>0.16046610077105042</v>
      </c>
      <c r="BG112" s="352">
        <v>0.15911999047645922</v>
      </c>
      <c r="BH112" s="352">
        <v>0.15778517236704911</v>
      </c>
      <c r="BI112" s="352">
        <v>0.15646155171548123</v>
      </c>
      <c r="BJ112" s="352">
        <v>0.15514903458906071</v>
      </c>
      <c r="BK112" s="352">
        <v>0.15384752784307074</v>
      </c>
      <c r="BL112" s="352">
        <v>0.15255693911416252</v>
      </c>
      <c r="BM112" s="352">
        <v>0.15127717681380035</v>
      </c>
      <c r="BN112" s="352">
        <v>0.15000815012176216</v>
      </c>
      <c r="BO112" s="352">
        <v>0.14874976897969405</v>
      </c>
      <c r="BP112" s="352">
        <v>0.14750194408471937</v>
      </c>
      <c r="BQ112" s="352">
        <v>0.14626458688310112</v>
      </c>
      <c r="BR112" s="352">
        <v>0.14503760956395761</v>
      </c>
      <c r="BS112" s="352">
        <v>0.14382092505303082</v>
      </c>
      <c r="BT112" s="352">
        <v>0.14261444700650722</v>
      </c>
      <c r="BU112" s="352">
        <v>0.1414180898048899</v>
      </c>
      <c r="BV112" s="352">
        <v>0.14023176854692279</v>
      </c>
      <c r="BW112" s="352">
        <v>0.13905539904356534</v>
      </c>
      <c r="BX112" s="352">
        <v>0.13788889781201796</v>
      </c>
      <c r="BY112" s="352">
        <v>0.13673218206979759</v>
      </c>
      <c r="BZ112" s="352">
        <v>0.13558516972886281</v>
      </c>
      <c r="CA112" s="352">
        <v>0.13444777938978847</v>
      </c>
      <c r="CB112" s="352">
        <v>0.13331993033598896</v>
      </c>
      <c r="CC112" s="352">
        <v>0.1322015425279901</v>
      </c>
      <c r="CD112" s="352">
        <v>0.13109253659774894</v>
      </c>
      <c r="CE112" s="352">
        <v>0.12999283384302143</v>
      </c>
      <c r="CF112" s="352">
        <v>0.12890235622177704</v>
      </c>
      <c r="CG112" s="352">
        <v>0.12782102634666045</v>
      </c>
      <c r="CH112" s="352">
        <v>0.12674876747949981</v>
      </c>
      <c r="CI112" s="352">
        <v>0.12568550352586055</v>
      </c>
      <c r="CJ112" s="352">
        <v>0.1246311590296455</v>
      </c>
      <c r="CK112" s="352">
        <v>0.12358565916774003</v>
      </c>
      <c r="CL112" s="352">
        <v>0.12254892974470195</v>
      </c>
      <c r="CM112" s="352">
        <v>0.12152089718749631</v>
      </c>
      <c r="CN112" s="352">
        <v>0.12050148854027402</v>
      </c>
      <c r="CO112" s="352">
        <v>0.11949063145919457</v>
      </c>
      <c r="CP112" s="352">
        <v>0.11848825420729184</v>
      </c>
      <c r="CQ112" s="352">
        <v>0.11749428564938348</v>
      </c>
      <c r="CR112" s="352">
        <v>0.11650865524702243</v>
      </c>
      <c r="CS112" s="352">
        <v>0.1155312930534912</v>
      </c>
      <c r="CT112" s="352">
        <v>0.1145621297088379</v>
      </c>
      <c r="CU112" s="352">
        <v>0.11360109643495415</v>
      </c>
      <c r="CV112" s="352">
        <v>0.11264812503069399</v>
      </c>
      <c r="CW112" s="352">
        <v>0.11170314786703392</v>
      </c>
      <c r="CX112" s="352">
        <v>0.11076609788227361</v>
      </c>
      <c r="CY112" s="352">
        <v>0.1098369085772766</v>
      </c>
      <c r="CZ112" s="352">
        <v>0.10891551401075129</v>
      </c>
      <c r="DA112" s="352">
        <v>0.10800184879457117</v>
      </c>
      <c r="DB112" s="352">
        <v>0.10709584808913437</v>
      </c>
      <c r="DC112" s="352">
        <v>0.10619744759876258</v>
      </c>
      <c r="DD112" s="352">
        <v>0.10530658356713779</v>
      </c>
      <c r="DE112" s="352">
        <v>0.10442319277277801</v>
      </c>
      <c r="DF112" s="352">
        <v>0.10354721252455053</v>
      </c>
      <c r="DG112" s="352">
        <v>0.102678580657223</v>
      </c>
      <c r="DH112" s="352">
        <v>0.10181723552705181</v>
      </c>
      <c r="DI112" s="352">
        <v>0.10096311600740737</v>
      </c>
      <c r="DJ112" s="352">
        <v>0.10011616148443624</v>
      </c>
      <c r="DK112" s="352">
        <v>9.9276311852759591E-2</v>
      </c>
      <c r="DL112" s="352">
        <v>9.8443507511207604E-2</v>
      </c>
      <c r="DM112" s="352">
        <v>9.7617689358589943E-2</v>
      </c>
      <c r="DN112" s="352">
        <v>9.6798798789501511E-2</v>
      </c>
      <c r="DO112" s="352">
        <v>9.598677769016338E-2</v>
      </c>
      <c r="DP112" s="352">
        <v>9.5181568434298675E-2</v>
      </c>
      <c r="DQ112" s="352">
        <v>9.4383113879043079E-2</v>
      </c>
      <c r="DR112" s="352">
        <v>9.3591357360889554E-2</v>
      </c>
      <c r="DS112" s="352">
        <v>9.2806242691667248E-2</v>
      </c>
      <c r="DT112" s="352">
        <v>9.2027714154553769E-2</v>
      </c>
      <c r="DU112" s="352">
        <v>9.1255716500121514E-2</v>
      </c>
      <c r="DV112" s="352">
        <v>9.0490194942416446E-2</v>
      </c>
      <c r="DW112" s="352">
        <v>8.9731095155070384E-2</v>
      </c>
      <c r="DX112" s="352">
        <v>8.8978363267445584E-2</v>
      </c>
      <c r="DY112" s="352">
        <v>8.823194586081165E-2</v>
      </c>
      <c r="DZ112" s="352">
        <v>8.7491789964554686E-2</v>
      </c>
      <c r="EA112" s="352">
        <v>8.6757843052418168E-2</v>
      </c>
      <c r="EB112" s="352">
        <v>8.6030053038775242E-2</v>
      </c>
      <c r="EC112" s="352">
        <v>8.5308368274932461E-2</v>
      </c>
      <c r="ED112" s="352">
        <v>8.4592737545464508E-2</v>
      </c>
      <c r="EE112" s="352">
        <v>8.3883110064579464E-2</v>
      </c>
      <c r="EF112" s="352">
        <v>8.3179435472514912E-2</v>
      </c>
      <c r="EG112" s="352">
        <v>8.2481663831963911E-2</v>
      </c>
      <c r="EH112" s="352">
        <v>8.1789745624531188E-2</v>
      </c>
      <c r="EI112" s="352">
        <v>8.1103631747219088E-2</v>
      </c>
      <c r="EJ112" s="352">
        <v>8.0423273508942739E-2</v>
      </c>
      <c r="EK112" s="352">
        <v>7.9748622627074689E-2</v>
      </c>
      <c r="EL112" s="352">
        <v>7.9079631224018551E-2</v>
      </c>
    </row>
    <row r="113" spans="1:142" x14ac:dyDescent="0.2">
      <c r="A113" s="351">
        <v>93</v>
      </c>
      <c r="B113" s="352">
        <v>0.2690230238318827</v>
      </c>
      <c r="C113" s="352">
        <v>0.26703404019166643</v>
      </c>
      <c r="D113" s="352">
        <v>0.26505976182040714</v>
      </c>
      <c r="E113" s="352">
        <v>0.26310007999678059</v>
      </c>
      <c r="F113" s="352">
        <v>0.26115488680327831</v>
      </c>
      <c r="G113" s="352">
        <v>0.25922407512026469</v>
      </c>
      <c r="H113" s="352">
        <v>0.2573075386200781</v>
      </c>
      <c r="I113" s="352">
        <v>0.25540517176117511</v>
      </c>
      <c r="J113" s="352">
        <v>0.25351686978231947</v>
      </c>
      <c r="K113" s="352">
        <v>0.25164252869681086</v>
      </c>
      <c r="L113" s="352">
        <v>0.24978204528676123</v>
      </c>
      <c r="M113" s="352">
        <v>0.24793531709740904</v>
      </c>
      <c r="N113" s="352">
        <v>0.2461022424314773</v>
      </c>
      <c r="O113" s="352">
        <v>0.24428272034357371</v>
      </c>
      <c r="P113" s="352">
        <v>0.2424766506346312</v>
      </c>
      <c r="Q113" s="352">
        <v>0.24068393384639042</v>
      </c>
      <c r="R113" s="352">
        <v>0.23890447125592268</v>
      </c>
      <c r="S113" s="352">
        <v>0.2371381648701931</v>
      </c>
      <c r="T113" s="352">
        <v>0.2353849174206645</v>
      </c>
      <c r="U113" s="352">
        <v>0.23364463235794097</v>
      </c>
      <c r="V113" s="352">
        <v>0.23191721384645114</v>
      </c>
      <c r="W113" s="352">
        <v>0.23020256675916917</v>
      </c>
      <c r="X113" s="352">
        <v>0.22850059667237876</v>
      </c>
      <c r="Y113" s="352">
        <v>0.22681120986047146</v>
      </c>
      <c r="Z113" s="352">
        <v>0.22513431329078587</v>
      </c>
      <c r="AA113" s="352">
        <v>0.22346981461848442</v>
      </c>
      <c r="AB113" s="352">
        <v>0.22181762218146805</v>
      </c>
      <c r="AC113" s="352">
        <v>0.22017764499532838</v>
      </c>
      <c r="AD113" s="352">
        <v>0.21854979274833738</v>
      </c>
      <c r="AE113" s="352">
        <v>0.21693397579647403</v>
      </c>
      <c r="AF113" s="352">
        <v>0.21533010515848772</v>
      </c>
      <c r="AG113" s="352">
        <v>0.21373809251099807</v>
      </c>
      <c r="AH113" s="352">
        <v>0.21215785018363145</v>
      </c>
      <c r="AI113" s="352">
        <v>0.2105892911541917</v>
      </c>
      <c r="AJ113" s="352">
        <v>0.20903232904386998</v>
      </c>
      <c r="AK113" s="352">
        <v>0.20748687811248659</v>
      </c>
      <c r="AL113" s="352">
        <v>0.2059528532537698</v>
      </c>
      <c r="AM113" s="352">
        <v>0.20443016999066893</v>
      </c>
      <c r="AN113" s="352">
        <v>0.20291874447070243</v>
      </c>
      <c r="AO113" s="352">
        <v>0.20141849346134025</v>
      </c>
      <c r="AP113" s="352">
        <v>0.19992933434542032</v>
      </c>
      <c r="AQ113" s="352">
        <v>0.19845118511659865</v>
      </c>
      <c r="AR113" s="352">
        <v>0.19698396437483384</v>
      </c>
      <c r="AS113" s="352">
        <v>0.19552759132190389</v>
      </c>
      <c r="AT113" s="352">
        <v>0.1940819857569572</v>
      </c>
      <c r="AU113" s="352">
        <v>0.19264706807209614</v>
      </c>
      <c r="AV113" s="352">
        <v>0.19122275924799165</v>
      </c>
      <c r="AW113" s="352">
        <v>0.18980898084953404</v>
      </c>
      <c r="AX113" s="352">
        <v>0.18840565502151216</v>
      </c>
      <c r="AY113" s="352">
        <v>0.18701270448432619</v>
      </c>
      <c r="AZ113" s="352">
        <v>0.1856300525297323</v>
      </c>
      <c r="BA113" s="352">
        <v>0.18425762301661808</v>
      </c>
      <c r="BB113" s="352">
        <v>0.18289534036680966</v>
      </c>
      <c r="BC113" s="352">
        <v>0.18154312956090968</v>
      </c>
      <c r="BD113" s="352">
        <v>0.18020091613416614</v>
      </c>
      <c r="BE113" s="352">
        <v>0.17886862617237162</v>
      </c>
      <c r="BF113" s="352">
        <v>0.17754618630779292</v>
      </c>
      <c r="BG113" s="352">
        <v>0.17623352371513076</v>
      </c>
      <c r="BH113" s="352">
        <v>0.17493056610750946</v>
      </c>
      <c r="BI113" s="352">
        <v>0.17363724173249601</v>
      </c>
      <c r="BJ113" s="352">
        <v>0.17235347936814902</v>
      </c>
      <c r="BK113" s="352">
        <v>0.17107920831909629</v>
      </c>
      <c r="BL113" s="352">
        <v>0.16981435841264197</v>
      </c>
      <c r="BM113" s="352">
        <v>0.16855885999490203</v>
      </c>
      <c r="BN113" s="352">
        <v>0.16731264392696851</v>
      </c>
      <c r="BO113" s="352">
        <v>0.1660756415811023</v>
      </c>
      <c r="BP113" s="352">
        <v>0.16484778483695373</v>
      </c>
      <c r="BQ113" s="352">
        <v>0.16362900607781125</v>
      </c>
      <c r="BR113" s="352">
        <v>0.16241923818687795</v>
      </c>
      <c r="BS113" s="352">
        <v>0.16121841454357538</v>
      </c>
      <c r="BT113" s="352">
        <v>0.16002646901987497</v>
      </c>
      <c r="BU113" s="352">
        <v>0.15884333597665637</v>
      </c>
      <c r="BV113" s="352">
        <v>0.15766895026009264</v>
      </c>
      <c r="BW113" s="352">
        <v>0.15650324719806272</v>
      </c>
      <c r="BX113" s="352">
        <v>0.15534616259658943</v>
      </c>
      <c r="BY113" s="352">
        <v>0.1541976327363048</v>
      </c>
      <c r="BZ113" s="352">
        <v>0.15305759436894098</v>
      </c>
      <c r="CA113" s="352">
        <v>0.15192598471384727</v>
      </c>
      <c r="CB113" s="352">
        <v>0.15080274145453271</v>
      </c>
      <c r="CC113" s="352">
        <v>0.14968780273523463</v>
      </c>
      <c r="CD113" s="352">
        <v>0.14858110715751213</v>
      </c>
      <c r="CE113" s="352">
        <v>0.1474825937768649</v>
      </c>
      <c r="CF113" s="352">
        <v>0.14639220209937728</v>
      </c>
      <c r="CG113" s="352">
        <v>0.14530987207838683</v>
      </c>
      <c r="CH113" s="352">
        <v>0.14423554411117748</v>
      </c>
      <c r="CI113" s="352">
        <v>0.14316915903569752</v>
      </c>
      <c r="CJ113" s="352">
        <v>0.14211065812730142</v>
      </c>
      <c r="CK113" s="352">
        <v>0.14105998309551604</v>
      </c>
      <c r="CL113" s="352">
        <v>0.14001707608083064</v>
      </c>
      <c r="CM113" s="352">
        <v>0.13898187965151049</v>
      </c>
      <c r="CN113" s="352">
        <v>0.13795433680043431</v>
      </c>
      <c r="CO113" s="352">
        <v>0.13693439094195489</v>
      </c>
      <c r="CP113" s="352">
        <v>0.13592198590878299</v>
      </c>
      <c r="CQ113" s="352">
        <v>0.13491706594889433</v>
      </c>
      <c r="CR113" s="352">
        <v>0.13391957572245927</v>
      </c>
      <c r="CS113" s="352">
        <v>0.13292946029879529</v>
      </c>
      <c r="CT113" s="352">
        <v>0.13194666515334225</v>
      </c>
      <c r="CU113" s="352">
        <v>0.13097113616465958</v>
      </c>
      <c r="CV113" s="352">
        <v>0.13000281961144577</v>
      </c>
      <c r="CW113" s="352">
        <v>0.12904166216958041</v>
      </c>
      <c r="CX113" s="352">
        <v>0.12808761090918722</v>
      </c>
      <c r="CY113" s="352">
        <v>0.1271406132917195</v>
      </c>
      <c r="CZ113" s="352">
        <v>0.12620061716706696</v>
      </c>
      <c r="DA113" s="352">
        <v>0.12526757077068365</v>
      </c>
      <c r="DB113" s="352">
        <v>0.12434142272073748</v>
      </c>
      <c r="DC113" s="352">
        <v>0.12342212201528074</v>
      </c>
      <c r="DD113" s="352">
        <v>0.12250961802944137</v>
      </c>
      <c r="DE113" s="352">
        <v>0.12160386051263505</v>
      </c>
      <c r="DF113" s="352">
        <v>0.12070479958579813</v>
      </c>
      <c r="DG113" s="352">
        <v>0.11981238573864075</v>
      </c>
      <c r="DH113" s="352">
        <v>0.11892656982692031</v>
      </c>
      <c r="DI113" s="352">
        <v>0.11804730306973527</v>
      </c>
      <c r="DJ113" s="352">
        <v>0.11717453704683878</v>
      </c>
      <c r="DK113" s="352">
        <v>0.11630822369597216</v>
      </c>
      <c r="DL113" s="352">
        <v>0.11544831531021832</v>
      </c>
      <c r="DM113" s="352">
        <v>0.11459476453537445</v>
      </c>
      <c r="DN113" s="352">
        <v>0.11374752436734437</v>
      </c>
      <c r="DO113" s="352">
        <v>0.11290654814954999</v>
      </c>
      <c r="DP113" s="352">
        <v>0.11207178957036212</v>
      </c>
      <c r="DQ113" s="352">
        <v>0.11124320266054988</v>
      </c>
      <c r="DR113" s="352">
        <v>0.11042074179074955</v>
      </c>
      <c r="DS113" s="352">
        <v>0.10960436166895156</v>
      </c>
      <c r="DT113" s="352">
        <v>0.10879401733800642</v>
      </c>
      <c r="DU113" s="352">
        <v>0.10798966417314901</v>
      </c>
      <c r="DV113" s="352">
        <v>0.10719125787954098</v>
      </c>
      <c r="DW113" s="352">
        <v>0.10639875448983172</v>
      </c>
      <c r="DX113" s="352">
        <v>0.10561211036173695</v>
      </c>
      <c r="DY113" s="352">
        <v>0.10483128217563539</v>
      </c>
      <c r="DZ113" s="352">
        <v>0.10405622693218336</v>
      </c>
      <c r="EA113" s="352">
        <v>0.10328690194994664</v>
      </c>
      <c r="EB113" s="352">
        <v>0.10252326486305016</v>
      </c>
      <c r="EC113" s="352">
        <v>0.10176527361884502</v>
      </c>
      <c r="ED113" s="352">
        <v>0.10101288647559259</v>
      </c>
      <c r="EE113" s="352">
        <v>0.10026606200016581</v>
      </c>
      <c r="EF113" s="352">
        <v>9.9524759065767701E-2</v>
      </c>
      <c r="EG113" s="352">
        <v>9.8788936849666303E-2</v>
      </c>
      <c r="EH113" s="352">
        <v>9.8058554830946887E-2</v>
      </c>
      <c r="EI113" s="352">
        <v>9.733357278828024E-2</v>
      </c>
      <c r="EJ113" s="352">
        <v>9.6613950797707931E-2</v>
      </c>
      <c r="EK113" s="352">
        <v>9.589964923044364E-2</v>
      </c>
      <c r="EL113" s="352">
        <v>9.519062875069087E-2</v>
      </c>
    </row>
    <row r="114" spans="1:142" x14ac:dyDescent="0.2">
      <c r="A114" s="351">
        <v>94</v>
      </c>
      <c r="B114" s="352">
        <v>0.27883830808835602</v>
      </c>
      <c r="C114" s="352">
        <v>0.27706561146484932</v>
      </c>
      <c r="D114" s="352">
        <v>0.27530418464619966</v>
      </c>
      <c r="E114" s="352">
        <v>0.2735539559853481</v>
      </c>
      <c r="F114" s="352">
        <v>0.27181485429072511</v>
      </c>
      <c r="G114" s="352">
        <v>0.27008680882335884</v>
      </c>
      <c r="H114" s="352">
        <v>0.26836974929399476</v>
      </c>
      <c r="I114" s="352">
        <v>0.26666360586023741</v>
      </c>
      <c r="J114" s="352">
        <v>0.26496830912371155</v>
      </c>
      <c r="K114" s="352">
        <v>0.26328379012723568</v>
      </c>
      <c r="L114" s="352">
        <v>0.26160998035202099</v>
      </c>
      <c r="M114" s="352">
        <v>0.25994681171488065</v>
      </c>
      <c r="N114" s="352">
        <v>0.2582942165654642</v>
      </c>
      <c r="O114" s="352">
        <v>0.25665212768350237</v>
      </c>
      <c r="P114" s="352">
        <v>0.25502047827607471</v>
      </c>
      <c r="Q114" s="352">
        <v>0.25339920197489368</v>
      </c>
      <c r="R114" s="352">
        <v>0.25178823283360197</v>
      </c>
      <c r="S114" s="352">
        <v>0.25018750532509398</v>
      </c>
      <c r="T114" s="352">
        <v>0.24859695433884657</v>
      </c>
      <c r="U114" s="352">
        <v>0.24701651517827436</v>
      </c>
      <c r="V114" s="352">
        <v>0.24544612355809503</v>
      </c>
      <c r="W114" s="352">
        <v>0.24388571560171587</v>
      </c>
      <c r="X114" s="352">
        <v>0.24233522783863673</v>
      </c>
      <c r="Y114" s="352">
        <v>0.24079459720186533</v>
      </c>
      <c r="Z114" s="352">
        <v>0.23926376102535563</v>
      </c>
      <c r="AA114" s="352">
        <v>0.23774265704145506</v>
      </c>
      <c r="AB114" s="352">
        <v>0.2362312233783754</v>
      </c>
      <c r="AC114" s="352">
        <v>0.23472939855767316</v>
      </c>
      <c r="AD114" s="352">
        <v>0.23323712149174999</v>
      </c>
      <c r="AE114" s="352">
        <v>0.23175433148136929</v>
      </c>
      <c r="AF114" s="352">
        <v>0.23028096821318442</v>
      </c>
      <c r="AG114" s="352">
        <v>0.22881697175728846</v>
      </c>
      <c r="AH114" s="352">
        <v>0.22736228256477387</v>
      </c>
      <c r="AI114" s="352">
        <v>0.22591684146531144</v>
      </c>
      <c r="AJ114" s="352">
        <v>0.22448058966474477</v>
      </c>
      <c r="AK114" s="352">
        <v>0.22305346874269585</v>
      </c>
      <c r="AL114" s="352">
        <v>0.22163542065019215</v>
      </c>
      <c r="AM114" s="352">
        <v>0.22022638770730216</v>
      </c>
      <c r="AN114" s="352">
        <v>0.21882631260079233</v>
      </c>
      <c r="AO114" s="352">
        <v>0.21743513838179318</v>
      </c>
      <c r="AP114" s="352">
        <v>0.21605280846348407</v>
      </c>
      <c r="AQ114" s="352">
        <v>0.21467926661879241</v>
      </c>
      <c r="AR114" s="352">
        <v>0.21331445697810431</v>
      </c>
      <c r="AS114" s="352">
        <v>0.21195832402699474</v>
      </c>
      <c r="AT114" s="352">
        <v>0.21061081260396658</v>
      </c>
      <c r="AU114" s="352">
        <v>0.20927186789820987</v>
      </c>
      <c r="AV114" s="352">
        <v>0.20794143544736973</v>
      </c>
      <c r="AW114" s="352">
        <v>0.20661946113533225</v>
      </c>
      <c r="AX114" s="352">
        <v>0.20530589119002424</v>
      </c>
      <c r="AY114" s="352">
        <v>0.20400067218122372</v>
      </c>
      <c r="AZ114" s="352">
        <v>0.20270375101838917</v>
      </c>
      <c r="BA114" s="352">
        <v>0.20141507494849772</v>
      </c>
      <c r="BB114" s="352">
        <v>0.20013459155390093</v>
      </c>
      <c r="BC114" s="352">
        <v>0.19886224875019215</v>
      </c>
      <c r="BD114" s="352">
        <v>0.19759799478408802</v>
      </c>
      <c r="BE114" s="352">
        <v>0.19634177823132332</v>
      </c>
      <c r="BF114" s="352">
        <v>0.19509354799455925</v>
      </c>
      <c r="BG114" s="352">
        <v>0.1938532533013051</v>
      </c>
      <c r="BH114" s="352">
        <v>0.19262084370185303</v>
      </c>
      <c r="BI114" s="352">
        <v>0.19139626906722593</v>
      </c>
      <c r="BJ114" s="352">
        <v>0.19017947958713846</v>
      </c>
      <c r="BK114" s="352">
        <v>0.18897042576797091</v>
      </c>
      <c r="BL114" s="352">
        <v>0.18776905843075625</v>
      </c>
      <c r="BM114" s="352">
        <v>0.18657532870917937</v>
      </c>
      <c r="BN114" s="352">
        <v>0.18538918804758969</v>
      </c>
      <c r="BO114" s="352">
        <v>0.18421058819902611</v>
      </c>
      <c r="BP114" s="352">
        <v>0.18303948122325445</v>
      </c>
      <c r="BQ114" s="352">
        <v>0.18187581948481743</v>
      </c>
      <c r="BR114" s="352">
        <v>0.18071955565109724</v>
      </c>
      <c r="BS114" s="352">
        <v>0.17957064269039003</v>
      </c>
      <c r="BT114" s="352">
        <v>0.17842903386999309</v>
      </c>
      <c r="BU114" s="352">
        <v>0.17729468275430377</v>
      </c>
      <c r="BV114" s="352">
        <v>0.17616754320293085</v>
      </c>
      <c r="BW114" s="352">
        <v>0.17504756936881763</v>
      </c>
      <c r="BX114" s="352">
        <v>0.1739347156963772</v>
      </c>
      <c r="BY114" s="352">
        <v>0.1728289369196393</v>
      </c>
      <c r="BZ114" s="352">
        <v>0.17173018806040918</v>
      </c>
      <c r="CA114" s="352">
        <v>0.17063842442643801</v>
      </c>
      <c r="CB114" s="352">
        <v>0.16955360160960525</v>
      </c>
      <c r="CC114" s="352">
        <v>0.16847567548411194</v>
      </c>
      <c r="CD114" s="352">
        <v>0.16740460220468611</v>
      </c>
      <c r="CE114" s="352">
        <v>0.16634033820479935</v>
      </c>
      <c r="CF114" s="352">
        <v>0.16528284019489456</v>
      </c>
      <c r="CG114" s="352">
        <v>0.16423206516062527</v>
      </c>
      <c r="CH114" s="352">
        <v>0.16318797036110597</v>
      </c>
      <c r="CI114" s="352">
        <v>0.16215051332717353</v>
      </c>
      <c r="CJ114" s="352">
        <v>0.16111965185965982</v>
      </c>
      <c r="CK114" s="352">
        <v>0.16009534402767517</v>
      </c>
      <c r="CL114" s="352">
        <v>0.15907754816690303</v>
      </c>
      <c r="CM114" s="352">
        <v>0.15806622287790481</v>
      </c>
      <c r="CN114" s="352">
        <v>0.15706132702443629</v>
      </c>
      <c r="CO114" s="352">
        <v>0.15606281973177435</v>
      </c>
      <c r="CP114" s="352">
        <v>0.15507066038505421</v>
      </c>
      <c r="CQ114" s="352">
        <v>0.15408480862761748</v>
      </c>
      <c r="CR114" s="352">
        <v>0.15310522435937074</v>
      </c>
      <c r="CS114" s="352">
        <v>0.15213186773515422</v>
      </c>
      <c r="CT114" s="352">
        <v>0.1511646991631212</v>
      </c>
      <c r="CU114" s="352">
        <v>0.15020367930312764</v>
      </c>
      <c r="CV114" s="352">
        <v>0.1492487690651319</v>
      </c>
      <c r="CW114" s="352">
        <v>0.14829992960760482</v>
      </c>
      <c r="CX114" s="352">
        <v>0.14735712233594966</v>
      </c>
      <c r="CY114" s="352">
        <v>0.14642030890093244</v>
      </c>
      <c r="CZ114" s="352">
        <v>0.14548945119712195</v>
      </c>
      <c r="DA114" s="352">
        <v>0.1445645113613398</v>
      </c>
      <c r="DB114" s="352">
        <v>0.14364545177112029</v>
      </c>
      <c r="DC114" s="352">
        <v>0.14273223504318019</v>
      </c>
      <c r="DD114" s="352">
        <v>0.14182482403189808</v>
      </c>
      <c r="DE114" s="352">
        <v>0.14092318182780342</v>
      </c>
      <c r="DF114" s="352">
        <v>0.14002727175607524</v>
      </c>
      <c r="DG114" s="352">
        <v>0.13913705737505039</v>
      </c>
      <c r="DH114" s="352">
        <v>0.13825250247474133</v>
      </c>
      <c r="DI114" s="352">
        <v>0.13737357107536305</v>
      </c>
      <c r="DJ114" s="352">
        <v>0.13650022742586987</v>
      </c>
      <c r="DK114" s="352">
        <v>0.13563243600250099</v>
      </c>
      <c r="DL114" s="352">
        <v>0.13477016150733559</v>
      </c>
      <c r="DM114" s="352">
        <v>0.13391336886685723</v>
      </c>
      <c r="DN114" s="352">
        <v>0.13306202323052699</v>
      </c>
      <c r="DO114" s="352">
        <v>0.13221608996936612</v>
      </c>
      <c r="DP114" s="352">
        <v>0.13137553467454732</v>
      </c>
      <c r="DQ114" s="352">
        <v>0.13054032315599515</v>
      </c>
      <c r="DR114" s="352">
        <v>0.12971042144099545</v>
      </c>
      <c r="DS114" s="352">
        <v>0.12888579577281339</v>
      </c>
      <c r="DT114" s="352">
        <v>0.12806641260932036</v>
      </c>
      <c r="DU114" s="352">
        <v>0.12725223862162979</v>
      </c>
      <c r="DV114" s="352">
        <v>0.12644324069274124</v>
      </c>
      <c r="DW114" s="352">
        <v>0.12563938591619356</v>
      </c>
      <c r="DX114" s="352">
        <v>0.12484064159472627</v>
      </c>
      <c r="DY114" s="352">
        <v>0.1240469752389496</v>
      </c>
      <c r="DZ114" s="352">
        <v>0.12325835456602305</v>
      </c>
      <c r="EA114" s="352">
        <v>0.12247474749834217</v>
      </c>
      <c r="EB114" s="352">
        <v>0.12169612216223384</v>
      </c>
      <c r="EC114" s="352">
        <v>0.12092244688665969</v>
      </c>
      <c r="ED114" s="352">
        <v>0.12015369020192805</v>
      </c>
      <c r="EE114" s="352">
        <v>0.11938982083841373</v>
      </c>
      <c r="EF114" s="352">
        <v>0.1186308077252862</v>
      </c>
      <c r="EG114" s="352">
        <v>0.11787661998924572</v>
      </c>
      <c r="EH114" s="352">
        <v>0.11712722695326755</v>
      </c>
      <c r="EI114" s="352">
        <v>0.11638259813535418</v>
      </c>
      <c r="EJ114" s="352">
        <v>0.11564270324729548</v>
      </c>
      <c r="EK114" s="352">
        <v>0.11490751219343665</v>
      </c>
      <c r="EL114" s="352">
        <v>0.114176995069454</v>
      </c>
    </row>
    <row r="115" spans="1:142" x14ac:dyDescent="0.2">
      <c r="A115" s="351">
        <v>95</v>
      </c>
      <c r="B115" s="352">
        <v>0.28638222762045068</v>
      </c>
      <c r="C115" s="352">
        <v>0.28486864925645444</v>
      </c>
      <c r="D115" s="352">
        <v>0.28336307040933761</v>
      </c>
      <c r="E115" s="352">
        <v>0.28186544880030501</v>
      </c>
      <c r="F115" s="352">
        <v>0.28037574237401219</v>
      </c>
      <c r="G115" s="352">
        <v>0.27889390929738261</v>
      </c>
      <c r="H115" s="352">
        <v>0.27741990795843624</v>
      </c>
      <c r="I115" s="352">
        <v>0.27595369696511918</v>
      </c>
      <c r="J115" s="352">
        <v>0.27449523514414026</v>
      </c>
      <c r="K115" s="352">
        <v>0.27304448153981742</v>
      </c>
      <c r="L115" s="352">
        <v>0.27160139541292627</v>
      </c>
      <c r="M115" s="352">
        <v>0.27016593623955476</v>
      </c>
      <c r="N115" s="352">
        <v>0.268738063709968</v>
      </c>
      <c r="O115" s="352">
        <v>0.26731773772747458</v>
      </c>
      <c r="P115" s="352">
        <v>0.26590491840729974</v>
      </c>
      <c r="Q115" s="352">
        <v>0.26449956607546787</v>
      </c>
      <c r="R115" s="352">
        <v>0.26310164126768681</v>
      </c>
      <c r="S115" s="352">
        <v>0.26171110472823855</v>
      </c>
      <c r="T115" s="352">
        <v>0.26032791740887973</v>
      </c>
      <c r="U115" s="352">
        <v>0.25895204046774317</v>
      </c>
      <c r="V115" s="352">
        <v>0.25758343526824651</v>
      </c>
      <c r="W115" s="352">
        <v>0.25622206337800935</v>
      </c>
      <c r="X115" s="352">
        <v>0.25486788656777298</v>
      </c>
      <c r="Y115" s="352">
        <v>0.25352086681032554</v>
      </c>
      <c r="Z115" s="352">
        <v>0.25218096627943654</v>
      </c>
      <c r="AA115" s="352">
        <v>0.25084814734879357</v>
      </c>
      <c r="AB115" s="352">
        <v>0.24952237259094442</v>
      </c>
      <c r="AC115" s="352">
        <v>0.24820360477624842</v>
      </c>
      <c r="AD115" s="352">
        <v>0.24689180687182991</v>
      </c>
      <c r="AE115" s="352">
        <v>0.24558694204053691</v>
      </c>
      <c r="AF115" s="352">
        <v>0.24428897363990928</v>
      </c>
      <c r="AG115" s="352">
        <v>0.24299786522114855</v>
      </c>
      <c r="AH115" s="352">
        <v>0.24171358052809286</v>
      </c>
      <c r="AI115" s="352">
        <v>0.24043608349620166</v>
      </c>
      <c r="AJ115" s="352">
        <v>0.23916533825154154</v>
      </c>
      <c r="AK115" s="352">
        <v>0.23790130910977772</v>
      </c>
      <c r="AL115" s="352">
        <v>0.23664396057517417</v>
      </c>
      <c r="AM115" s="352">
        <v>0.23539325733959601</v>
      </c>
      <c r="AN115" s="352">
        <v>0.23414916428151658</v>
      </c>
      <c r="AO115" s="352">
        <v>0.23291164646503346</v>
      </c>
      <c r="AP115" s="352">
        <v>0.23168066913888652</v>
      </c>
      <c r="AQ115" s="352">
        <v>0.23045619773548062</v>
      </c>
      <c r="AR115" s="352">
        <v>0.22923819786991748</v>
      </c>
      <c r="AS115" s="352">
        <v>0.2280266353390287</v>
      </c>
      <c r="AT115" s="352">
        <v>0.2268214761204142</v>
      </c>
      <c r="AU115" s="352">
        <v>0.22562268637148933</v>
      </c>
      <c r="AV115" s="352">
        <v>0.22443023242853308</v>
      </c>
      <c r="AW115" s="352">
        <v>0.22324408080574171</v>
      </c>
      <c r="AX115" s="352">
        <v>0.22206419819429091</v>
      </c>
      <c r="AY115" s="352">
        <v>0.22089055146139894</v>
      </c>
      <c r="AZ115" s="352">
        <v>0.21972310764939543</v>
      </c>
      <c r="BA115" s="352">
        <v>0.21856183397479795</v>
      </c>
      <c r="BB115" s="352">
        <v>0.21740669782738967</v>
      </c>
      <c r="BC115" s="352">
        <v>0.21625766676930464</v>
      </c>
      <c r="BD115" s="352">
        <v>0.21511470853411616</v>
      </c>
      <c r="BE115" s="352">
        <v>0.21397779102593131</v>
      </c>
      <c r="BF115" s="352">
        <v>0.21284688231848919</v>
      </c>
      <c r="BG115" s="352">
        <v>0.21172195065426469</v>
      </c>
      <c r="BH115" s="352">
        <v>0.21060296444357651</v>
      </c>
      <c r="BI115" s="352">
        <v>0.2094898922637001</v>
      </c>
      <c r="BJ115" s="352">
        <v>0.20838270285798546</v>
      </c>
      <c r="BK115" s="352">
        <v>0.20728136513497919</v>
      </c>
      <c r="BL115" s="352">
        <v>0.20618584816755134</v>
      </c>
      <c r="BM115" s="352">
        <v>0.20509612119202719</v>
      </c>
      <c r="BN115" s="352">
        <v>0.20401215360732325</v>
      </c>
      <c r="BO115" s="352">
        <v>0.2029339149740878</v>
      </c>
      <c r="BP115" s="352">
        <v>0.20186137501384635</v>
      </c>
      <c r="BQ115" s="352">
        <v>0.2007945036081511</v>
      </c>
      <c r="BR115" s="352">
        <v>0.19973327079773545</v>
      </c>
      <c r="BS115" s="352">
        <v>0.19867764678167263</v>
      </c>
      <c r="BT115" s="352">
        <v>0.19762760191653858</v>
      </c>
      <c r="BU115" s="352">
        <v>0.19658310671557994</v>
      </c>
      <c r="BV115" s="352">
        <v>0.19554413184788572</v>
      </c>
      <c r="BW115" s="352">
        <v>0.19451064813756372</v>
      </c>
      <c r="BX115" s="352">
        <v>0.19348262656292128</v>
      </c>
      <c r="BY115" s="352">
        <v>0.19246003825565039</v>
      </c>
      <c r="BZ115" s="352">
        <v>0.19144285450001669</v>
      </c>
      <c r="CA115" s="352">
        <v>0.19043104673205349</v>
      </c>
      <c r="CB115" s="352">
        <v>0.18942458653875943</v>
      </c>
      <c r="CC115" s="352">
        <v>0.18842344565730063</v>
      </c>
      <c r="CD115" s="352">
        <v>0.1874275959742171</v>
      </c>
      <c r="CE115" s="352">
        <v>0.18643700952463321</v>
      </c>
      <c r="CF115" s="352">
        <v>0.18545165849147238</v>
      </c>
      <c r="CG115" s="352">
        <v>0.18447151520467597</v>
      </c>
      <c r="CH115" s="352">
        <v>0.18349655214042632</v>
      </c>
      <c r="CI115" s="352">
        <v>0.1825267419203738</v>
      </c>
      <c r="CJ115" s="352">
        <v>0.18156205731086789</v>
      </c>
      <c r="CK115" s="352">
        <v>0.1806024712221925</v>
      </c>
      <c r="CL115" s="352">
        <v>0.17964795670780542</v>
      </c>
      <c r="CM115" s="352">
        <v>0.17869848696358129</v>
      </c>
      <c r="CN115" s="352">
        <v>0.17775403532705905</v>
      </c>
      <c r="CO115" s="352">
        <v>0.17681457527669345</v>
      </c>
      <c r="CP115" s="352">
        <v>0.17588008043110989</v>
      </c>
      <c r="CQ115" s="352">
        <v>0.17495052454836382</v>
      </c>
      <c r="CR115" s="352">
        <v>0.17402588152520385</v>
      </c>
      <c r="CS115" s="352">
        <v>0.1731061253963386</v>
      </c>
      <c r="CT115" s="352">
        <v>0.17219123033370776</v>
      </c>
      <c r="CU115" s="352">
        <v>0.17128117064575646</v>
      </c>
      <c r="CV115" s="352">
        <v>0.17037592077671426</v>
      </c>
      <c r="CW115" s="352">
        <v>0.16947545530587718</v>
      </c>
      <c r="CX115" s="352">
        <v>0.16857974894689381</v>
      </c>
      <c r="CY115" s="352">
        <v>0.16768877654705561</v>
      </c>
      <c r="CZ115" s="352">
        <v>0.16680251308659028</v>
      </c>
      <c r="DA115" s="352">
        <v>0.16592093367795904</v>
      </c>
      <c r="DB115" s="352">
        <v>0.16504401356515822</v>
      </c>
      <c r="DC115" s="352">
        <v>0.16417172812302369</v>
      </c>
      <c r="DD115" s="352">
        <v>0.16330405285653937</v>
      </c>
      <c r="DE115" s="352">
        <v>0.16244096340014963</v>
      </c>
      <c r="DF115" s="352">
        <v>0.16158243551707482</v>
      </c>
      <c r="DG115" s="352">
        <v>0.16072844509863082</v>
      </c>
      <c r="DH115" s="352">
        <v>0.15987896816355182</v>
      </c>
      <c r="DI115" s="352">
        <v>0.15903398085731729</v>
      </c>
      <c r="DJ115" s="352">
        <v>0.15819345945148164</v>
      </c>
      <c r="DK115" s="352">
        <v>0.1573573803430082</v>
      </c>
      <c r="DL115" s="352">
        <v>0.1565257200536064</v>
      </c>
      <c r="DM115" s="352">
        <v>0.15569845522907227</v>
      </c>
      <c r="DN115" s="352">
        <v>0.15487556263863278</v>
      </c>
      <c r="DO115" s="352">
        <v>0.15405701917429354</v>
      </c>
      <c r="DP115" s="352">
        <v>0.15324280185018971</v>
      </c>
      <c r="DQ115" s="352">
        <v>0.15243288780194061</v>
      </c>
      <c r="DR115" s="352">
        <v>0.15162725428600779</v>
      </c>
      <c r="DS115" s="352">
        <v>0.15082587867905611</v>
      </c>
      <c r="DT115" s="352">
        <v>0.15002873847731862</v>
      </c>
      <c r="DU115" s="352">
        <v>0.14923581129596458</v>
      </c>
      <c r="DV115" s="352">
        <v>0.14844707486847084</v>
      </c>
      <c r="DW115" s="352">
        <v>0.14766250704599659</v>
      </c>
      <c r="DX115" s="352">
        <v>0.14688208579676137</v>
      </c>
      <c r="DY115" s="352">
        <v>0.14610578920542641</v>
      </c>
      <c r="DZ115" s="352">
        <v>0.14533359547247915</v>
      </c>
      <c r="EA115" s="352">
        <v>0.14456548291362123</v>
      </c>
      <c r="EB115" s="352">
        <v>0.14380142995915934</v>
      </c>
      <c r="EC115" s="352">
        <v>0.14304141515339974</v>
      </c>
      <c r="ED115" s="352">
        <v>0.14228541715404561</v>
      </c>
      <c r="EE115" s="352">
        <v>0.14153341473159772</v>
      </c>
      <c r="EF115" s="352">
        <v>0.14078538676875843</v>
      </c>
      <c r="EG115" s="352">
        <v>0.14004131225983851</v>
      </c>
      <c r="EH115" s="352">
        <v>0.13930117031016731</v>
      </c>
      <c r="EI115" s="352">
        <v>0.13856494013550605</v>
      </c>
      <c r="EJ115" s="352">
        <v>0.13783260106146428</v>
      </c>
      <c r="EK115" s="352">
        <v>0.137104132522919</v>
      </c>
      <c r="EL115" s="352">
        <v>0.13637951406343748</v>
      </c>
    </row>
    <row r="116" spans="1:142" x14ac:dyDescent="0.2">
      <c r="A116" s="351">
        <v>96</v>
      </c>
      <c r="B116" s="352">
        <v>0.2916491074725116</v>
      </c>
      <c r="C116" s="352">
        <v>0.29042824312992316</v>
      </c>
      <c r="D116" s="352">
        <v>0.28921248941412847</v>
      </c>
      <c r="E116" s="352">
        <v>0.28800182493167253</v>
      </c>
      <c r="F116" s="352">
        <v>0.28679622837865509</v>
      </c>
      <c r="G116" s="352">
        <v>0.285595678540355</v>
      </c>
      <c r="H116" s="352">
        <v>0.28440015429085896</v>
      </c>
      <c r="I116" s="352">
        <v>0.28320963459268683</v>
      </c>
      <c r="J116" s="352">
        <v>0.28202409849642329</v>
      </c>
      <c r="K116" s="352">
        <v>0.28084352514034888</v>
      </c>
      <c r="L116" s="352">
        <v>0.27966789375007284</v>
      </c>
      <c r="M116" s="352">
        <v>0.27849718363816689</v>
      </c>
      <c r="N116" s="352">
        <v>0.27733137420380344</v>
      </c>
      <c r="O116" s="352">
        <v>0.2761704449323899</v>
      </c>
      <c r="P116" s="352">
        <v>0.27501437539520984</v>
      </c>
      <c r="Q116" s="352">
        <v>0.2738631452490628</v>
      </c>
      <c r="R116" s="352">
        <v>0.27271673423590598</v>
      </c>
      <c r="S116" s="352">
        <v>0.27157512218249985</v>
      </c>
      <c r="T116" s="352">
        <v>0.27043828900004968</v>
      </c>
      <c r="U116" s="352">
        <v>0.26930621468385485</v>
      </c>
      <c r="V116" s="352">
        <v>0.26817887931295553</v>
      </c>
      <c r="W116" s="352">
        <v>0.26705626304978219</v>
      </c>
      <c r="X116" s="352">
        <v>0.26593834613980805</v>
      </c>
      <c r="Y116" s="352">
        <v>0.26482510891119887</v>
      </c>
      <c r="Z116" s="352">
        <v>0.26371653177446874</v>
      </c>
      <c r="AA116" s="352">
        <v>0.26261259522213465</v>
      </c>
      <c r="AB116" s="352">
        <v>0.26151327982837275</v>
      </c>
      <c r="AC116" s="352">
        <v>0.26041856624867871</v>
      </c>
      <c r="AD116" s="352">
        <v>0.25932843521952414</v>
      </c>
      <c r="AE116" s="352">
        <v>0.25824286755801984</v>
      </c>
      <c r="AF116" s="352">
        <v>0.25716184416157728</v>
      </c>
      <c r="AG116" s="352">
        <v>0.25608534600757255</v>
      </c>
      <c r="AH116" s="352">
        <v>0.25501335415301318</v>
      </c>
      <c r="AI116" s="352">
        <v>0.25394584973420181</v>
      </c>
      <c r="AJ116" s="352">
        <v>0.25288281396640672</v>
      </c>
      <c r="AK116" s="352">
        <v>0.25182422814353012</v>
      </c>
      <c r="AL116" s="352">
        <v>0.25077007363777909</v>
      </c>
      <c r="AM116" s="352">
        <v>0.2497203318993392</v>
      </c>
      <c r="AN116" s="352">
        <v>0.24867498445604563</v>
      </c>
      <c r="AO116" s="352">
        <v>0.24763401291305978</v>
      </c>
      <c r="AP116" s="352">
        <v>0.24659739895254515</v>
      </c>
      <c r="AQ116" s="352">
        <v>0.24556512433334471</v>
      </c>
      <c r="AR116" s="352">
        <v>0.24453717089066143</v>
      </c>
      <c r="AS116" s="352">
        <v>0.24351352053573624</v>
      </c>
      <c r="AT116" s="352">
        <v>0.24249415525553125</v>
      </c>
      <c r="AU116" s="352">
        <v>0.24147905711241252</v>
      </c>
      <c r="AV116" s="352">
        <v>0.24046820824383394</v>
      </c>
      <c r="AW116" s="352">
        <v>0.23946159086202456</v>
      </c>
      <c r="AX116" s="352">
        <v>0.23845918725367307</v>
      </c>
      <c r="AY116" s="352">
        <v>0.23746097977961775</v>
      </c>
      <c r="AZ116" s="352">
        <v>0.23646695087453576</v>
      </c>
      <c r="BA116" s="352">
        <v>0.23547708304663365</v>
      </c>
      <c r="BB116" s="352">
        <v>0.23449135887734066</v>
      </c>
      <c r="BC116" s="352">
        <v>0.23350976102100071</v>
      </c>
      <c r="BD116" s="352">
        <v>0.23253227220456821</v>
      </c>
      <c r="BE116" s="352">
        <v>0.23155887522730367</v>
      </c>
      <c r="BF116" s="352">
        <v>0.23058955296047123</v>
      </c>
      <c r="BG116" s="352">
        <v>0.2296242883470371</v>
      </c>
      <c r="BH116" s="352">
        <v>0.22866306440136949</v>
      </c>
      <c r="BI116" s="352">
        <v>0.22770586420893973</v>
      </c>
      <c r="BJ116" s="352">
        <v>0.22675267092602461</v>
      </c>
      <c r="BK116" s="352">
        <v>0.22580346777940982</v>
      </c>
      <c r="BL116" s="352">
        <v>0.2248582380660952</v>
      </c>
      <c r="BM116" s="352">
        <v>0.22391696515300033</v>
      </c>
      <c r="BN116" s="352">
        <v>0.22297963247667216</v>
      </c>
      <c r="BO116" s="352">
        <v>0.22204622354299342</v>
      </c>
      <c r="BP116" s="352">
        <v>0.22111672192689258</v>
      </c>
      <c r="BQ116" s="352">
        <v>0.22019111127205437</v>
      </c>
      <c r="BR116" s="352">
        <v>0.21926937529063253</v>
      </c>
      <c r="BS116" s="352">
        <v>0.21835149776296264</v>
      </c>
      <c r="BT116" s="352">
        <v>0.21743746253727719</v>
      </c>
      <c r="BU116" s="352">
        <v>0.21652725352942104</v>
      </c>
      <c r="BV116" s="352">
        <v>0.21562085472256851</v>
      </c>
      <c r="BW116" s="352">
        <v>0.21471825016694149</v>
      </c>
      <c r="BX116" s="352">
        <v>0.21381942397952886</v>
      </c>
      <c r="BY116" s="352">
        <v>0.21292436034380685</v>
      </c>
      <c r="BZ116" s="352">
        <v>0.21203304350946089</v>
      </c>
      <c r="CA116" s="352">
        <v>0.21114545779210833</v>
      </c>
      <c r="CB116" s="352">
        <v>0.21026158757302257</v>
      </c>
      <c r="CC116" s="352">
        <v>0.2093814172988579</v>
      </c>
      <c r="CD116" s="352">
        <v>0.20850493148137628</v>
      </c>
      <c r="CE116" s="352">
        <v>0.20763211469717455</v>
      </c>
      <c r="CF116" s="352">
        <v>0.20676295158741284</v>
      </c>
      <c r="CG116" s="352">
        <v>0.20589742685754472</v>
      </c>
      <c r="CH116" s="352">
        <v>0.20503552527704771</v>
      </c>
      <c r="CI116" s="352">
        <v>0.20417723167915541</v>
      </c>
      <c r="CJ116" s="352">
        <v>0.20332253096059069</v>
      </c>
      <c r="CK116" s="352">
        <v>0.20247140808129979</v>
      </c>
      <c r="CL116" s="352">
        <v>0.20162384806418762</v>
      </c>
      <c r="CM116" s="352">
        <v>0.20077983599485447</v>
      </c>
      <c r="CN116" s="352">
        <v>0.1999393570213332</v>
      </c>
      <c r="CO116" s="352">
        <v>0.19910239635382823</v>
      </c>
      <c r="CP116" s="352">
        <v>0.19826893926445507</v>
      </c>
      <c r="CQ116" s="352">
        <v>0.19743897108698127</v>
      </c>
      <c r="CR116" s="352">
        <v>0.19661247721656827</v>
      </c>
      <c r="CS116" s="352">
        <v>0.19578944310951438</v>
      </c>
      <c r="CT116" s="352">
        <v>0.19496985428299896</v>
      </c>
      <c r="CU116" s="352">
        <v>0.19415369631482746</v>
      </c>
      <c r="CV116" s="352">
        <v>0.19334095484317776</v>
      </c>
      <c r="CW116" s="352">
        <v>0.19253161556634729</v>
      </c>
      <c r="CX116" s="352">
        <v>0.19172566424250151</v>
      </c>
      <c r="CY116" s="352">
        <v>0.1909230866894232</v>
      </c>
      <c r="CZ116" s="352">
        <v>0.19012386878426288</v>
      </c>
      <c r="DA116" s="352">
        <v>0.18932799646329043</v>
      </c>
      <c r="DB116" s="352">
        <v>0.18853545572164757</v>
      </c>
      <c r="DC116" s="352">
        <v>0.18774623261310117</v>
      </c>
      <c r="DD116" s="352">
        <v>0.18696031324979825</v>
      </c>
      <c r="DE116" s="352">
        <v>0.18617768380202129</v>
      </c>
      <c r="DF116" s="352">
        <v>0.18539833049794499</v>
      </c>
      <c r="DG116" s="352">
        <v>0.18462223962339391</v>
      </c>
      <c r="DH116" s="352">
        <v>0.18384939752160118</v>
      </c>
      <c r="DI116" s="352">
        <v>0.18307979059296808</v>
      </c>
      <c r="DJ116" s="352">
        <v>0.18231340529482482</v>
      </c>
      <c r="DK116" s="352">
        <v>0.18155022814119232</v>
      </c>
      <c r="DL116" s="352">
        <v>0.18079024570254457</v>
      </c>
      <c r="DM116" s="352">
        <v>0.18003344460557275</v>
      </c>
      <c r="DN116" s="352">
        <v>0.17927981153294956</v>
      </c>
      <c r="DO116" s="352">
        <v>0.17852933322309494</v>
      </c>
      <c r="DP116" s="352">
        <v>0.17778199646994297</v>
      </c>
      <c r="DQ116" s="352">
        <v>0.17703778812270912</v>
      </c>
      <c r="DR116" s="352">
        <v>0.17629669508565901</v>
      </c>
      <c r="DS116" s="352">
        <v>0.17555870431787804</v>
      </c>
      <c r="DT116" s="352">
        <v>0.17482380283304169</v>
      </c>
      <c r="DU116" s="352">
        <v>0.1740919776991873</v>
      </c>
      <c r="DV116" s="352">
        <v>0.17336321603848623</v>
      </c>
      <c r="DW116" s="352">
        <v>0.17263750502701741</v>
      </c>
      <c r="DX116" s="352">
        <v>0.17191483189454163</v>
      </c>
      <c r="DY116" s="352">
        <v>0.17119518392427679</v>
      </c>
      <c r="DZ116" s="352">
        <v>0.17047854845267418</v>
      </c>
      <c r="EA116" s="352">
        <v>0.16976491286919576</v>
      </c>
      <c r="EB116" s="352">
        <v>0.16905426461609188</v>
      </c>
      <c r="EC116" s="352">
        <v>0.16834659118818068</v>
      </c>
      <c r="ED116" s="352">
        <v>0.1676418801326279</v>
      </c>
      <c r="EE116" s="352">
        <v>0.16694011904872774</v>
      </c>
      <c r="EF116" s="352">
        <v>0.16624129558768463</v>
      </c>
      <c r="EG116" s="352">
        <v>0.16554539745239599</v>
      </c>
      <c r="EH116" s="352">
        <v>0.16485241239723575</v>
      </c>
      <c r="EI116" s="352">
        <v>0.16416232822783899</v>
      </c>
      <c r="EJ116" s="352">
        <v>0.16347513280088721</v>
      </c>
      <c r="EK116" s="352">
        <v>0.16279081402389478</v>
      </c>
      <c r="EL116" s="352">
        <v>0.16210935985499608</v>
      </c>
    </row>
    <row r="117" spans="1:142" x14ac:dyDescent="0.2">
      <c r="A117" s="351">
        <v>97</v>
      </c>
      <c r="B117" s="352">
        <v>0.2949037626243371</v>
      </c>
      <c r="C117" s="352">
        <v>0.29399695425146172</v>
      </c>
      <c r="D117" s="352">
        <v>0.2930929342506905</v>
      </c>
      <c r="E117" s="352">
        <v>0.29219169404797496</v>
      </c>
      <c r="F117" s="352">
        <v>0.29129322509563105</v>
      </c>
      <c r="G117" s="352">
        <v>0.29039751887225856</v>
      </c>
      <c r="H117" s="352">
        <v>0.28950456688265969</v>
      </c>
      <c r="I117" s="352">
        <v>0.28861436065775886</v>
      </c>
      <c r="J117" s="352">
        <v>0.28772689175452243</v>
      </c>
      <c r="K117" s="352">
        <v>0.28684215175587829</v>
      </c>
      <c r="L117" s="352">
        <v>0.28596013227063632</v>
      </c>
      <c r="M117" s="352">
        <v>0.28508082493340886</v>
      </c>
      <c r="N117" s="352">
        <v>0.28420422140453111</v>
      </c>
      <c r="O117" s="352">
        <v>0.28333031336998199</v>
      </c>
      <c r="P117" s="352">
        <v>0.2824590925413058</v>
      </c>
      <c r="Q117" s="352">
        <v>0.28159055065553301</v>
      </c>
      <c r="R117" s="352">
        <v>0.28072467947510221</v>
      </c>
      <c r="S117" s="352">
        <v>0.27986147078778184</v>
      </c>
      <c r="T117" s="352">
        <v>0.27900091640659258</v>
      </c>
      <c r="U117" s="352">
        <v>0.27814300816972926</v>
      </c>
      <c r="V117" s="352">
        <v>0.27728773794048384</v>
      </c>
      <c r="W117" s="352">
        <v>0.276435097607168</v>
      </c>
      <c r="X117" s="352">
        <v>0.27558507908303637</v>
      </c>
      <c r="Y117" s="352">
        <v>0.27473767430620971</v>
      </c>
      <c r="Z117" s="352">
        <v>0.27389287523959871</v>
      </c>
      <c r="AA117" s="352">
        <v>0.27305067387082688</v>
      </c>
      <c r="AB117" s="352">
        <v>0.27221106221215591</v>
      </c>
      <c r="AC117" s="352">
        <v>0.27137403230040896</v>
      </c>
      <c r="AD117" s="352">
        <v>0.2705395761968955</v>
      </c>
      <c r="AE117" s="352">
        <v>0.2697076859873358</v>
      </c>
      <c r="AF117" s="352">
        <v>0.26887835378178604</v>
      </c>
      <c r="AG117" s="352">
        <v>0.26805157171456345</v>
      </c>
      <c r="AH117" s="352">
        <v>0.26722733194417164</v>
      </c>
      <c r="AI117" s="352">
        <v>0.26640562665322626</v>
      </c>
      <c r="AJ117" s="352">
        <v>0.26558644804838083</v>
      </c>
      <c r="AK117" s="352">
        <v>0.26476978836025306</v>
      </c>
      <c r="AL117" s="352">
        <v>0.26395563984335074</v>
      </c>
      <c r="AM117" s="352">
        <v>0.26314399477599859</v>
      </c>
      <c r="AN117" s="352">
        <v>0.26233484546026498</v>
      </c>
      <c r="AO117" s="352">
        <v>0.26152818422188878</v>
      </c>
      <c r="AP117" s="352">
        <v>0.26072400341020685</v>
      </c>
      <c r="AQ117" s="352">
        <v>0.25992229539808109</v>
      </c>
      <c r="AR117" s="352">
        <v>0.25912305258182644</v>
      </c>
      <c r="AS117" s="352">
        <v>0.25832626738113862</v>
      </c>
      <c r="AT117" s="352">
        <v>0.25753193223902221</v>
      </c>
      <c r="AU117" s="352">
        <v>0.25674003962171915</v>
      </c>
      <c r="AV117" s="352">
        <v>0.25595058201863691</v>
      </c>
      <c r="AW117" s="352">
        <v>0.2551635519422778</v>
      </c>
      <c r="AX117" s="352">
        <v>0.2543789419281674</v>
      </c>
      <c r="AY117" s="352">
        <v>0.25359674453478426</v>
      </c>
      <c r="AZ117" s="352">
        <v>0.25281695234348889</v>
      </c>
      <c r="BA117" s="352">
        <v>0.25203955795845379</v>
      </c>
      <c r="BB117" s="352">
        <v>0.25126455400659281</v>
      </c>
      <c r="BC117" s="352">
        <v>0.25049193313749174</v>
      </c>
      <c r="BD117" s="352">
        <v>0.24972168802333852</v>
      </c>
      <c r="BE117" s="352">
        <v>0.24895381135885322</v>
      </c>
      <c r="BF117" s="352">
        <v>0.24818829586121943</v>
      </c>
      <c r="BG117" s="352">
        <v>0.24742513427001475</v>
      </c>
      <c r="BH117" s="352">
        <v>0.24666431934714222</v>
      </c>
      <c r="BI117" s="352">
        <v>0.24590584387676132</v>
      </c>
      <c r="BJ117" s="352">
        <v>0.24514970066521988</v>
      </c>
      <c r="BK117" s="352">
        <v>0.24439588254098552</v>
      </c>
      <c r="BL117" s="352">
        <v>0.24364438235457814</v>
      </c>
      <c r="BM117" s="352">
        <v>0.24289519297850151</v>
      </c>
      <c r="BN117" s="352">
        <v>0.24214830730717607</v>
      </c>
      <c r="BO117" s="352">
        <v>0.24140371825687135</v>
      </c>
      <c r="BP117" s="352">
        <v>0.2406614187656389</v>
      </c>
      <c r="BQ117" s="352">
        <v>0.23992140179324528</v>
      </c>
      <c r="BR117" s="352">
        <v>0.23918366032110525</v>
      </c>
      <c r="BS117" s="352">
        <v>0.23844818735221521</v>
      </c>
      <c r="BT117" s="352">
        <v>0.23771497591108692</v>
      </c>
      <c r="BU117" s="352">
        <v>0.23698401904368124</v>
      </c>
      <c r="BV117" s="352">
        <v>0.23625530981734216</v>
      </c>
      <c r="BW117" s="352">
        <v>0.23552884132073112</v>
      </c>
      <c r="BX117" s="352">
        <v>0.23480460666376157</v>
      </c>
      <c r="BY117" s="352">
        <v>0.23408259897753328</v>
      </c>
      <c r="BZ117" s="352">
        <v>0.23336281141426762</v>
      </c>
      <c r="CA117" s="352">
        <v>0.2326452371472422</v>
      </c>
      <c r="CB117" s="352">
        <v>0.23192986937072646</v>
      </c>
      <c r="CC117" s="352">
        <v>0.23121670129991695</v>
      </c>
      <c r="CD117" s="352">
        <v>0.230505726170873</v>
      </c>
      <c r="CE117" s="352">
        <v>0.22979693724045253</v>
      </c>
      <c r="CF117" s="352">
        <v>0.2290903277862483</v>
      </c>
      <c r="CG117" s="352">
        <v>0.22838589110652385</v>
      </c>
      <c r="CH117" s="352">
        <v>0.22768362052015018</v>
      </c>
      <c r="CI117" s="352">
        <v>0.22698350936654221</v>
      </c>
      <c r="CJ117" s="352">
        <v>0.22628555100559578</v>
      </c>
      <c r="CK117" s="352">
        <v>0.22558973881762456</v>
      </c>
      <c r="CL117" s="352">
        <v>0.22489606620329722</v>
      </c>
      <c r="CM117" s="352">
        <v>0.22420452658357498</v>
      </c>
      <c r="CN117" s="352">
        <v>0.22351511339964919</v>
      </c>
      <c r="CO117" s="352">
        <v>0.22282782011287897</v>
      </c>
      <c r="CP117" s="352">
        <v>0.22214264020472929</v>
      </c>
      <c r="CQ117" s="352">
        <v>0.22145956717670937</v>
      </c>
      <c r="CR117" s="352">
        <v>0.22077859455031051</v>
      </c>
      <c r="CS117" s="352">
        <v>0.22009971586694521</v>
      </c>
      <c r="CT117" s="352">
        <v>0.21942292468788563</v>
      </c>
      <c r="CU117" s="352">
        <v>0.21874821459420243</v>
      </c>
      <c r="CV117" s="352">
        <v>0.21807557918670431</v>
      </c>
      <c r="CW117" s="352">
        <v>0.21740501208587673</v>
      </c>
      <c r="CX117" s="352">
        <v>0.21673650693182184</v>
      </c>
      <c r="CY117" s="352">
        <v>0.21607005738419804</v>
      </c>
      <c r="CZ117" s="352">
        <v>0.21540565712215989</v>
      </c>
      <c r="DA117" s="352">
        <v>0.21474329984429796</v>
      </c>
      <c r="DB117" s="352">
        <v>0.21408297926857933</v>
      </c>
      <c r="DC117" s="352">
        <v>0.21342468913228779</v>
      </c>
      <c r="DD117" s="352">
        <v>0.21276842319196468</v>
      </c>
      <c r="DE117" s="352">
        <v>0.21211417522334949</v>
      </c>
      <c r="DF117" s="352">
        <v>0.21146193902132068</v>
      </c>
      <c r="DG117" s="352">
        <v>0.21081170839983737</v>
      </c>
      <c r="DH117" s="352">
        <v>0.21016347719188005</v>
      </c>
      <c r="DI117" s="352">
        <v>0.20951723924939247</v>
      </c>
      <c r="DJ117" s="352">
        <v>0.20887298844322322</v>
      </c>
      <c r="DK117" s="352">
        <v>0.20823071866306753</v>
      </c>
      <c r="DL117" s="352">
        <v>0.20759042381740944</v>
      </c>
      <c r="DM117" s="352">
        <v>0.2069520978334641</v>
      </c>
      <c r="DN117" s="352">
        <v>0.20631573465711978</v>
      </c>
      <c r="DO117" s="352">
        <v>0.20568132825288094</v>
      </c>
      <c r="DP117" s="352">
        <v>0.20504887260381069</v>
      </c>
      <c r="DQ117" s="352">
        <v>0.20441836171147373</v>
      </c>
      <c r="DR117" s="352">
        <v>0.20378978959587965</v>
      </c>
      <c r="DS117" s="352">
        <v>0.20316315029542603</v>
      </c>
      <c r="DT117" s="352">
        <v>0.20253843786684197</v>
      </c>
      <c r="DU117" s="352">
        <v>0.20191564638513168</v>
      </c>
      <c r="DV117" s="352">
        <v>0.20129476994351836</v>
      </c>
      <c r="DW117" s="352">
        <v>0.20067580265338808</v>
      </c>
      <c r="DX117" s="352">
        <v>0.20005873864423407</v>
      </c>
      <c r="DY117" s="352">
        <v>0.19944357206360089</v>
      </c>
      <c r="DZ117" s="352">
        <v>0.19883029707702896</v>
      </c>
      <c r="EA117" s="352">
        <v>0.19821890786799937</v>
      </c>
      <c r="EB117" s="352">
        <v>0.19760939863787846</v>
      </c>
      <c r="EC117" s="352">
        <v>0.19700176360586308</v>
      </c>
      <c r="ED117" s="352">
        <v>0.19639599700892557</v>
      </c>
      <c r="EE117" s="352">
        <v>0.19579209310175921</v>
      </c>
      <c r="EF117" s="352">
        <v>0.19519004615672364</v>
      </c>
      <c r="EG117" s="352">
        <v>0.19458985046379074</v>
      </c>
      <c r="EH117" s="352">
        <v>0.19399150033049006</v>
      </c>
      <c r="EI117" s="352">
        <v>0.1933949900818554</v>
      </c>
      <c r="EJ117" s="352">
        <v>0.19280031406037046</v>
      </c>
      <c r="EK117" s="352">
        <v>0.19220746662591554</v>
      </c>
      <c r="EL117" s="352">
        <v>0.1916164421557138</v>
      </c>
    </row>
    <row r="118" spans="1:142" x14ac:dyDescent="0.2">
      <c r="A118" s="351">
        <v>98</v>
      </c>
      <c r="B118" s="352">
        <v>0.29662760338567395</v>
      </c>
      <c r="C118" s="352">
        <v>0.29604308880267266</v>
      </c>
      <c r="D118" s="352">
        <v>0.2954597260251467</v>
      </c>
      <c r="E118" s="352">
        <v>0.29487751278342511</v>
      </c>
      <c r="F118" s="352">
        <v>0.29429644681230926</v>
      </c>
      <c r="G118" s="352">
        <v>0.29371652585106411</v>
      </c>
      <c r="H118" s="352">
        <v>0.2931377476434095</v>
      </c>
      <c r="I118" s="352">
        <v>0.29256010993751141</v>
      </c>
      <c r="J118" s="352">
        <v>0.29198361048597327</v>
      </c>
      <c r="K118" s="352">
        <v>0.29140824704582668</v>
      </c>
      <c r="L118" s="352">
        <v>0.29083401737852321</v>
      </c>
      <c r="M118" s="352">
        <v>0.29026091924992603</v>
      </c>
      <c r="N118" s="352">
        <v>0.28968895043030024</v>
      </c>
      <c r="O118" s="352">
        <v>0.28911810869430465</v>
      </c>
      <c r="P118" s="352">
        <v>0.28854839182098363</v>
      </c>
      <c r="Q118" s="352">
        <v>0.2879797975937578</v>
      </c>
      <c r="R118" s="352">
        <v>0.28741232380041548</v>
      </c>
      <c r="S118" s="352">
        <v>0.28684596823310426</v>
      </c>
      <c r="T118" s="352">
        <v>0.28628072868832272</v>
      </c>
      <c r="U118" s="352">
        <v>0.28571660296691082</v>
      </c>
      <c r="V118" s="352">
        <v>0.28515358887404296</v>
      </c>
      <c r="W118" s="352">
        <v>0.28459168421921788</v>
      </c>
      <c r="X118" s="352">
        <v>0.28403088681625077</v>
      </c>
      <c r="Y118" s="352">
        <v>0.28347119448326508</v>
      </c>
      <c r="Z118" s="352">
        <v>0.28291260504268345</v>
      </c>
      <c r="AA118" s="352">
        <v>0.28235511632121973</v>
      </c>
      <c r="AB118" s="352">
        <v>0.28179872614987012</v>
      </c>
      <c r="AC118" s="352">
        <v>0.28124343236390476</v>
      </c>
      <c r="AD118" s="352">
        <v>0.28068923280286018</v>
      </c>
      <c r="AE118" s="352">
        <v>0.2801361253105295</v>
      </c>
      <c r="AF118" s="352">
        <v>0.27958410773495485</v>
      </c>
      <c r="AG118" s="352">
        <v>0.27903317792841892</v>
      </c>
      <c r="AH118" s="352">
        <v>0.27848333374743656</v>
      </c>
      <c r="AI118" s="352">
        <v>0.27793457305274638</v>
      </c>
      <c r="AJ118" s="352">
        <v>0.27738689370930264</v>
      </c>
      <c r="AK118" s="352">
        <v>0.27684029358626627</v>
      </c>
      <c r="AL118" s="352">
        <v>0.27629477055699803</v>
      </c>
      <c r="AM118" s="352">
        <v>0.27575032249904841</v>
      </c>
      <c r="AN118" s="352">
        <v>0.27520694729415079</v>
      </c>
      <c r="AO118" s="352">
        <v>0.27466464282821218</v>
      </c>
      <c r="AP118" s="352">
        <v>0.274123406991306</v>
      </c>
      <c r="AQ118" s="352">
        <v>0.27358323767766296</v>
      </c>
      <c r="AR118" s="352">
        <v>0.2730441327856632</v>
      </c>
      <c r="AS118" s="352">
        <v>0.2725060902178289</v>
      </c>
      <c r="AT118" s="352">
        <v>0.27196910788081463</v>
      </c>
      <c r="AU118" s="352">
        <v>0.2714331836854002</v>
      </c>
      <c r="AV118" s="352">
        <v>0.27089831554648219</v>
      </c>
      <c r="AW118" s="352">
        <v>0.27036450138306622</v>
      </c>
      <c r="AX118" s="352">
        <v>0.26983173911825842</v>
      </c>
      <c r="AY118" s="352">
        <v>0.2693000266792574</v>
      </c>
      <c r="AZ118" s="352">
        <v>0.26876936199734619</v>
      </c>
      <c r="BA118" s="352">
        <v>0.26823974300788522</v>
      </c>
      <c r="BB118" s="352">
        <v>0.26771116765030195</v>
      </c>
      <c r="BC118" s="352">
        <v>0.2671836338680853</v>
      </c>
      <c r="BD118" s="352">
        <v>0.26665713960877624</v>
      </c>
      <c r="BE118" s="352">
        <v>0.2661316828239601</v>
      </c>
      <c r="BF118" s="352">
        <v>0.26560726146925884</v>
      </c>
      <c r="BG118" s="352">
        <v>0.26508387350432294</v>
      </c>
      <c r="BH118" s="352">
        <v>0.26456151689282353</v>
      </c>
      <c r="BI118" s="352">
        <v>0.26404018960244402</v>
      </c>
      <c r="BJ118" s="352">
        <v>0.26351988960487299</v>
      </c>
      <c r="BK118" s="352">
        <v>0.26300061487579568</v>
      </c>
      <c r="BL118" s="352">
        <v>0.26248236339488634</v>
      </c>
      <c r="BM118" s="352">
        <v>0.26196513314580028</v>
      </c>
      <c r="BN118" s="352">
        <v>0.26144892211616627</v>
      </c>
      <c r="BO118" s="352">
        <v>0.26093372829757822</v>
      </c>
      <c r="BP118" s="352">
        <v>0.26041954968558795</v>
      </c>
      <c r="BQ118" s="352">
        <v>0.25990638427969703</v>
      </c>
      <c r="BR118" s="352">
        <v>0.259394230083349</v>
      </c>
      <c r="BS118" s="352">
        <v>0.25888308510392177</v>
      </c>
      <c r="BT118" s="352">
        <v>0.25837294735271976</v>
      </c>
      <c r="BU118" s="352">
        <v>0.25786381484496612</v>
      </c>
      <c r="BV118" s="352">
        <v>0.2573556855997951</v>
      </c>
      <c r="BW118" s="352">
        <v>0.25684855764024445</v>
      </c>
      <c r="BX118" s="352">
        <v>0.25634242899324738</v>
      </c>
      <c r="BY118" s="352">
        <v>0.25583729768962515</v>
      </c>
      <c r="BZ118" s="352">
        <v>0.2553331617640795</v>
      </c>
      <c r="CA118" s="352">
        <v>0.25483001925518461</v>
      </c>
      <c r="CB118" s="352">
        <v>0.25432786820537989</v>
      </c>
      <c r="CC118" s="352">
        <v>0.25382670666096219</v>
      </c>
      <c r="CD118" s="352">
        <v>0.25332653267207811</v>
      </c>
      <c r="CE118" s="352">
        <v>0.25282734429271664</v>
      </c>
      <c r="CF118" s="352">
        <v>0.25232913958070113</v>
      </c>
      <c r="CG118" s="352">
        <v>0.25183191659768256</v>
      </c>
      <c r="CH118" s="352">
        <v>0.25133567340913099</v>
      </c>
      <c r="CI118" s="352">
        <v>0.25084040808432878</v>
      </c>
      <c r="CJ118" s="352">
        <v>0.25034611869636286</v>
      </c>
      <c r="CK118" s="352">
        <v>0.24985280332211718</v>
      </c>
      <c r="CL118" s="352">
        <v>0.2493604600422652</v>
      </c>
      <c r="CM118" s="352">
        <v>0.24886908694126247</v>
      </c>
      <c r="CN118" s="352">
        <v>0.24837868210733927</v>
      </c>
      <c r="CO118" s="352">
        <v>0.24788924363249298</v>
      </c>
      <c r="CP118" s="352">
        <v>0.24740076961248086</v>
      </c>
      <c r="CQ118" s="352">
        <v>0.24691325814681248</v>
      </c>
      <c r="CR118" s="352">
        <v>0.24642670733874245</v>
      </c>
      <c r="CS118" s="352">
        <v>0.24594111529526286</v>
      </c>
      <c r="CT118" s="352">
        <v>0.2454564801270962</v>
      </c>
      <c r="CU118" s="352">
        <v>0.2449727999486877</v>
      </c>
      <c r="CV118" s="352">
        <v>0.24449007287819824</v>
      </c>
      <c r="CW118" s="352">
        <v>0.24400829703749691</v>
      </c>
      <c r="CX118" s="352">
        <v>0.2435274705521536</v>
      </c>
      <c r="CY118" s="352">
        <v>0.24304759155143202</v>
      </c>
      <c r="CZ118" s="352">
        <v>0.24256865816828205</v>
      </c>
      <c r="DA118" s="352">
        <v>0.24209066853933284</v>
      </c>
      <c r="DB118" s="352">
        <v>0.2416136208048851</v>
      </c>
      <c r="DC118" s="352">
        <v>0.24113751310890447</v>
      </c>
      <c r="DD118" s="352">
        <v>0.24066234359901378</v>
      </c>
      <c r="DE118" s="352">
        <v>0.240188110426486</v>
      </c>
      <c r="DF118" s="352">
        <v>0.23971481174623713</v>
      </c>
      <c r="DG118" s="352">
        <v>0.23924244571681907</v>
      </c>
      <c r="DH118" s="352">
        <v>0.23877101050041216</v>
      </c>
      <c r="DI118" s="352">
        <v>0.23830050426281843</v>
      </c>
      <c r="DJ118" s="352">
        <v>0.23783092517345403</v>
      </c>
      <c r="DK118" s="352">
        <v>0.2373622714053425</v>
      </c>
      <c r="DL118" s="352">
        <v>0.23689454113510747</v>
      </c>
      <c r="DM118" s="352">
        <v>0.23642773254296562</v>
      </c>
      <c r="DN118" s="352">
        <v>0.23596184381271951</v>
      </c>
      <c r="DO118" s="352">
        <v>0.23549687313175061</v>
      </c>
      <c r="DP118" s="352">
        <v>0.23503281869101217</v>
      </c>
      <c r="DQ118" s="352">
        <v>0.23456967868502229</v>
      </c>
      <c r="DR118" s="352">
        <v>0.23410745131185681</v>
      </c>
      <c r="DS118" s="352">
        <v>0.23364613477314231</v>
      </c>
      <c r="DT118" s="352">
        <v>0.23318572727404918</v>
      </c>
      <c r="DU118" s="352">
        <v>0.23272622702328444</v>
      </c>
      <c r="DV118" s="352">
        <v>0.23226763223308514</v>
      </c>
      <c r="DW118" s="352">
        <v>0.23180994111921091</v>
      </c>
      <c r="DX118" s="352">
        <v>0.23135315190093747</v>
      </c>
      <c r="DY118" s="352">
        <v>0.2308972628010495</v>
      </c>
      <c r="DZ118" s="352">
        <v>0.2304422720458337</v>
      </c>
      <c r="EA118" s="352">
        <v>0.22998817786507192</v>
      </c>
      <c r="EB118" s="352">
        <v>0.22953497849203433</v>
      </c>
      <c r="EC118" s="352">
        <v>0.22908267216347242</v>
      </c>
      <c r="ED118" s="352">
        <v>0.22863125711961235</v>
      </c>
      <c r="EE118" s="352">
        <v>0.22818073160414776</v>
      </c>
      <c r="EF118" s="352">
        <v>0.22773109386423346</v>
      </c>
      <c r="EG118" s="352">
        <v>0.22728234215047802</v>
      </c>
      <c r="EH118" s="352">
        <v>0.22683447471693738</v>
      </c>
      <c r="EI118" s="352">
        <v>0.2263874898211079</v>
      </c>
      <c r="EJ118" s="352">
        <v>0.22594138572391956</v>
      </c>
      <c r="EK118" s="352">
        <v>0.2254961606897293</v>
      </c>
      <c r="EL118" s="352">
        <v>0.22505181298631419</v>
      </c>
    </row>
    <row r="119" spans="1:142" x14ac:dyDescent="0.2">
      <c r="A119" s="351">
        <v>99</v>
      </c>
      <c r="B119" s="352">
        <v>0.29740441807184953</v>
      </c>
      <c r="C119" s="352">
        <v>0.29713874557369135</v>
      </c>
      <c r="D119" s="352">
        <v>0.29687331040178655</v>
      </c>
      <c r="E119" s="352">
        <v>0.29660811234413076</v>
      </c>
      <c r="F119" s="352">
        <v>0.29634315118890875</v>
      </c>
      <c r="G119" s="352">
        <v>0.2960784267244948</v>
      </c>
      <c r="H119" s="352">
        <v>0.29581393873945205</v>
      </c>
      <c r="I119" s="352">
        <v>0.29554968702253265</v>
      </c>
      <c r="J119" s="352">
        <v>0.29528567136267725</v>
      </c>
      <c r="K119" s="352">
        <v>0.29502189154901537</v>
      </c>
      <c r="L119" s="352">
        <v>0.29475834737086448</v>
      </c>
      <c r="M119" s="352">
        <v>0.29449503861773074</v>
      </c>
      <c r="N119" s="352">
        <v>0.29423196507930782</v>
      </c>
      <c r="O119" s="352">
        <v>0.29396912654547769</v>
      </c>
      <c r="P119" s="352">
        <v>0.29370652280630988</v>
      </c>
      <c r="Q119" s="352">
        <v>0.29344415365206122</v>
      </c>
      <c r="R119" s="352">
        <v>0.29318201887317641</v>
      </c>
      <c r="S119" s="352">
        <v>0.2929201182602868</v>
      </c>
      <c r="T119" s="352">
        <v>0.29265845160421117</v>
      </c>
      <c r="U119" s="352">
        <v>0.29239701869595491</v>
      </c>
      <c r="V119" s="352">
        <v>0.29213581932671023</v>
      </c>
      <c r="W119" s="352">
        <v>0.29187485328785578</v>
      </c>
      <c r="X119" s="352">
        <v>0.29161412037095685</v>
      </c>
      <c r="Y119" s="352">
        <v>0.29135362036776441</v>
      </c>
      <c r="Z119" s="352">
        <v>0.291093353070216</v>
      </c>
      <c r="AA119" s="352">
        <v>0.29083331827043463</v>
      </c>
      <c r="AB119" s="352">
        <v>0.29057351576072921</v>
      </c>
      <c r="AC119" s="352">
        <v>0.29031394533359423</v>
      </c>
      <c r="AD119" s="352">
        <v>0.2900546067817093</v>
      </c>
      <c r="AE119" s="352">
        <v>0.28979549989793951</v>
      </c>
      <c r="AF119" s="352">
        <v>0.28953662447533474</v>
      </c>
      <c r="AG119" s="352">
        <v>0.28927798030712992</v>
      </c>
      <c r="AH119" s="352">
        <v>0.28901956718674454</v>
      </c>
      <c r="AI119" s="352">
        <v>0.28876138490778275</v>
      </c>
      <c r="AJ119" s="352">
        <v>0.28850343326403305</v>
      </c>
      <c r="AK119" s="352">
        <v>0.28824571204946814</v>
      </c>
      <c r="AL119" s="352">
        <v>0.28798822105824468</v>
      </c>
      <c r="AM119" s="352">
        <v>0.28773096008470334</v>
      </c>
      <c r="AN119" s="352">
        <v>0.28747392892336832</v>
      </c>
      <c r="AO119" s="352">
        <v>0.28721712736894767</v>
      </c>
      <c r="AP119" s="352">
        <v>0.28696055521633268</v>
      </c>
      <c r="AQ119" s="352">
        <v>0.28670421226059772</v>
      </c>
      <c r="AR119" s="352">
        <v>0.28644809829700046</v>
      </c>
      <c r="AS119" s="352">
        <v>0.28619221312098114</v>
      </c>
      <c r="AT119" s="352">
        <v>0.28593655652816319</v>
      </c>
      <c r="AU119" s="352">
        <v>0.28568112831435222</v>
      </c>
      <c r="AV119" s="352">
        <v>0.28542592827553648</v>
      </c>
      <c r="AW119" s="352">
        <v>0.28517095620788635</v>
      </c>
      <c r="AX119" s="352">
        <v>0.28491621190775429</v>
      </c>
      <c r="AY119" s="352">
        <v>0.28466169517167467</v>
      </c>
      <c r="AZ119" s="352">
        <v>0.28440740579636381</v>
      </c>
      <c r="BA119" s="352">
        <v>0.28415334357871935</v>
      </c>
      <c r="BB119" s="352">
        <v>0.28389950831582045</v>
      </c>
      <c r="BC119" s="352">
        <v>0.28364589980492771</v>
      </c>
      <c r="BD119" s="352">
        <v>0.28339251784348257</v>
      </c>
      <c r="BE119" s="352">
        <v>0.28313936222910763</v>
      </c>
      <c r="BF119" s="352">
        <v>0.28288643275960612</v>
      </c>
      <c r="BG119" s="352">
        <v>0.28263372923296204</v>
      </c>
      <c r="BH119" s="352">
        <v>0.28238125144733967</v>
      </c>
      <c r="BI119" s="352">
        <v>0.28212899920108386</v>
      </c>
      <c r="BJ119" s="352">
        <v>0.28187697229271924</v>
      </c>
      <c r="BK119" s="352">
        <v>0.28162517052095076</v>
      </c>
      <c r="BL119" s="352">
        <v>0.28137359368466308</v>
      </c>
      <c r="BM119" s="352">
        <v>0.28112224158292026</v>
      </c>
      <c r="BN119" s="352">
        <v>0.28087111401496634</v>
      </c>
      <c r="BO119" s="352">
        <v>0.2806202107802242</v>
      </c>
      <c r="BP119" s="352">
        <v>0.28036953167829626</v>
      </c>
      <c r="BQ119" s="352">
        <v>0.28011907650896384</v>
      </c>
      <c r="BR119" s="352">
        <v>0.27986884507218701</v>
      </c>
      <c r="BS119" s="352">
        <v>0.27961883716810465</v>
      </c>
      <c r="BT119" s="352">
        <v>0.27936905259703426</v>
      </c>
      <c r="BU119" s="352">
        <v>0.27911949115947149</v>
      </c>
      <c r="BV119" s="352">
        <v>0.27887015265609033</v>
      </c>
      <c r="BW119" s="352">
        <v>0.27862103688774292</v>
      </c>
      <c r="BX119" s="352">
        <v>0.27837214365545909</v>
      </c>
      <c r="BY119" s="352">
        <v>0.27812347276044669</v>
      </c>
      <c r="BZ119" s="352">
        <v>0.27787502400409081</v>
      </c>
      <c r="CA119" s="352">
        <v>0.2776267971879543</v>
      </c>
      <c r="CB119" s="352">
        <v>0.27737879211377692</v>
      </c>
      <c r="CC119" s="352">
        <v>0.27713100858347595</v>
      </c>
      <c r="CD119" s="352">
        <v>0.27688344639914531</v>
      </c>
      <c r="CE119" s="352">
        <v>0.27663610536305572</v>
      </c>
      <c r="CF119" s="352">
        <v>0.27638898527765476</v>
      </c>
      <c r="CG119" s="352">
        <v>0.27614208594556622</v>
      </c>
      <c r="CH119" s="352">
        <v>0.27589540716959043</v>
      </c>
      <c r="CI119" s="352">
        <v>0.27564894875270368</v>
      </c>
      <c r="CJ119" s="352">
        <v>0.27540271049805848</v>
      </c>
      <c r="CK119" s="352">
        <v>0.27515669220898287</v>
      </c>
      <c r="CL119" s="352">
        <v>0.27491089368898097</v>
      </c>
      <c r="CM119" s="352">
        <v>0.27466531474173211</v>
      </c>
      <c r="CN119" s="352">
        <v>0.27441995517109119</v>
      </c>
      <c r="CO119" s="352">
        <v>0.27417481478108813</v>
      </c>
      <c r="CP119" s="352">
        <v>0.27392989337592816</v>
      </c>
      <c r="CQ119" s="352">
        <v>0.27368519075999126</v>
      </c>
      <c r="CR119" s="352">
        <v>0.27344070673783211</v>
      </c>
      <c r="CS119" s="352">
        <v>0.27319644111418018</v>
      </c>
      <c r="CT119" s="352">
        <v>0.27295239369393914</v>
      </c>
      <c r="CU119" s="352">
        <v>0.27270856428218709</v>
      </c>
      <c r="CV119" s="352">
        <v>0.27246495268417625</v>
      </c>
      <c r="CW119" s="352">
        <v>0.27222155870533271</v>
      </c>
      <c r="CX119" s="352">
        <v>0.27197838215125653</v>
      </c>
      <c r="CY119" s="352">
        <v>0.27173542282772123</v>
      </c>
      <c r="CZ119" s="352">
        <v>0.27149268054067405</v>
      </c>
      <c r="DA119" s="352">
        <v>0.2712501550962354</v>
      </c>
      <c r="DB119" s="352">
        <v>0.27100784630069896</v>
      </c>
      <c r="DC119" s="352">
        <v>0.27076575396053149</v>
      </c>
      <c r="DD119" s="352">
        <v>0.27052387788237248</v>
      </c>
      <c r="DE119" s="352">
        <v>0.27028221787303441</v>
      </c>
      <c r="DF119" s="352">
        <v>0.27004077373950203</v>
      </c>
      <c r="DG119" s="352">
        <v>0.26979954528893269</v>
      </c>
      <c r="DH119" s="352">
        <v>0.26955853232865606</v>
      </c>
      <c r="DI119" s="352">
        <v>0.26931773466617381</v>
      </c>
      <c r="DJ119" s="352">
        <v>0.26907715210915961</v>
      </c>
      <c r="DK119" s="352">
        <v>0.26883678446545883</v>
      </c>
      <c r="DL119" s="352">
        <v>0.26859663154308872</v>
      </c>
      <c r="DM119" s="352">
        <v>0.2683566931502378</v>
      </c>
      <c r="DN119" s="352">
        <v>0.26811696909526611</v>
      </c>
      <c r="DO119" s="352">
        <v>0.26787745918670475</v>
      </c>
      <c r="DP119" s="352">
        <v>0.26763816323325595</v>
      </c>
      <c r="DQ119" s="352">
        <v>0.26739908104379279</v>
      </c>
      <c r="DR119" s="352">
        <v>0.26716021242735905</v>
      </c>
      <c r="DS119" s="352">
        <v>0.26692155719316918</v>
      </c>
      <c r="DT119" s="352">
        <v>0.266683115150608</v>
      </c>
      <c r="DU119" s="352">
        <v>0.26644488610923056</v>
      </c>
      <c r="DV119" s="352">
        <v>0.26620686987876224</v>
      </c>
      <c r="DW119" s="352">
        <v>0.26596906626909805</v>
      </c>
      <c r="DX119" s="352">
        <v>0.26573147509030315</v>
      </c>
      <c r="DY119" s="352">
        <v>0.26549409615261221</v>
      </c>
      <c r="DZ119" s="352">
        <v>0.26525692926642946</v>
      </c>
      <c r="EA119" s="352">
        <v>0.26501997424232837</v>
      </c>
      <c r="EB119" s="352">
        <v>0.26478323089105188</v>
      </c>
      <c r="EC119" s="352">
        <v>0.26454669902351174</v>
      </c>
      <c r="ED119" s="352">
        <v>0.26431037845078886</v>
      </c>
      <c r="EE119" s="352">
        <v>0.26407426898413267</v>
      </c>
      <c r="EF119" s="352">
        <v>0.26383837043496122</v>
      </c>
      <c r="EG119" s="352">
        <v>0.26360268261486136</v>
      </c>
      <c r="EH119" s="352">
        <v>0.26336720533558783</v>
      </c>
      <c r="EI119" s="352">
        <v>0.26313193840906379</v>
      </c>
      <c r="EJ119" s="352">
        <v>0.26289688164738029</v>
      </c>
      <c r="EK119" s="352">
        <v>0.26266203486279627</v>
      </c>
      <c r="EL119" s="352">
        <v>0.2624273978677385</v>
      </c>
    </row>
    <row r="120" spans="1:142" x14ac:dyDescent="0.2">
      <c r="A120" s="351">
        <v>100</v>
      </c>
      <c r="B120" s="352">
        <v>0.30357855178119925</v>
      </c>
      <c r="C120" s="352">
        <v>0.30357855178119925</v>
      </c>
      <c r="D120" s="352">
        <v>0.30357855178119925</v>
      </c>
      <c r="E120" s="352">
        <v>0.30357855178119925</v>
      </c>
      <c r="F120" s="352">
        <v>0.30357855178119925</v>
      </c>
      <c r="G120" s="352">
        <v>0.30357855178119925</v>
      </c>
      <c r="H120" s="352">
        <v>0.30357855178119925</v>
      </c>
      <c r="I120" s="352">
        <v>0.30357855178119925</v>
      </c>
      <c r="J120" s="352">
        <v>0.30357855178119925</v>
      </c>
      <c r="K120" s="352">
        <v>0.30357855178119925</v>
      </c>
      <c r="L120" s="352">
        <v>0.30357855178119925</v>
      </c>
      <c r="M120" s="352">
        <v>0.30357855178119925</v>
      </c>
      <c r="N120" s="352">
        <v>0.30357855178119925</v>
      </c>
      <c r="O120" s="352">
        <v>0.30357855178119925</v>
      </c>
      <c r="P120" s="352">
        <v>0.30357855178119925</v>
      </c>
      <c r="Q120" s="352">
        <v>0.30357855178119925</v>
      </c>
      <c r="R120" s="352">
        <v>0.30357855178119925</v>
      </c>
      <c r="S120" s="352">
        <v>0.30357855178119925</v>
      </c>
      <c r="T120" s="352">
        <v>0.30357855178119925</v>
      </c>
      <c r="U120" s="352">
        <v>0.30357855178119925</v>
      </c>
      <c r="V120" s="352">
        <v>0.30357855178119925</v>
      </c>
      <c r="W120" s="352">
        <v>0.30357855178119925</v>
      </c>
      <c r="X120" s="352">
        <v>0.30357855178119925</v>
      </c>
      <c r="Y120" s="352">
        <v>0.30357855178119925</v>
      </c>
      <c r="Z120" s="352">
        <v>0.30357855178119925</v>
      </c>
      <c r="AA120" s="352">
        <v>0.30357855178119925</v>
      </c>
      <c r="AB120" s="352">
        <v>0.30357855178119925</v>
      </c>
      <c r="AC120" s="352">
        <v>0.30357855178119925</v>
      </c>
      <c r="AD120" s="352">
        <v>0.30357855178119925</v>
      </c>
      <c r="AE120" s="352">
        <v>0.30357855178119925</v>
      </c>
      <c r="AF120" s="352">
        <v>0.30357855178119925</v>
      </c>
      <c r="AG120" s="352">
        <v>0.30357855178119925</v>
      </c>
      <c r="AH120" s="352">
        <v>0.30357855178119925</v>
      </c>
      <c r="AI120" s="352">
        <v>0.30357855178119925</v>
      </c>
      <c r="AJ120" s="352">
        <v>0.30357855178119925</v>
      </c>
      <c r="AK120" s="352">
        <v>0.30357855178119925</v>
      </c>
      <c r="AL120" s="352">
        <v>0.30357855178119925</v>
      </c>
      <c r="AM120" s="352">
        <v>0.30357855178119925</v>
      </c>
      <c r="AN120" s="352">
        <v>0.30357855178119925</v>
      </c>
      <c r="AO120" s="352">
        <v>0.30357855178119925</v>
      </c>
      <c r="AP120" s="352">
        <v>0.30357855178119925</v>
      </c>
      <c r="AQ120" s="352">
        <v>0.30357855178119925</v>
      </c>
      <c r="AR120" s="352">
        <v>0.30357855178119925</v>
      </c>
      <c r="AS120" s="352">
        <v>0.30357855178119925</v>
      </c>
      <c r="AT120" s="352">
        <v>0.30357855178119925</v>
      </c>
      <c r="AU120" s="352">
        <v>0.30357855178119925</v>
      </c>
      <c r="AV120" s="352">
        <v>0.30357855178119925</v>
      </c>
      <c r="AW120" s="352">
        <v>0.30357855178119925</v>
      </c>
      <c r="AX120" s="352">
        <v>0.30357855178119925</v>
      </c>
      <c r="AY120" s="352">
        <v>0.30357855178119925</v>
      </c>
      <c r="AZ120" s="352">
        <v>0.30357855178119925</v>
      </c>
      <c r="BA120" s="352">
        <v>0.30357855178119969</v>
      </c>
      <c r="BB120" s="352">
        <v>0.30357855178119969</v>
      </c>
      <c r="BC120" s="352">
        <v>0.30357855178119969</v>
      </c>
      <c r="BD120" s="352">
        <v>0.30357855178119969</v>
      </c>
      <c r="BE120" s="352">
        <v>0.30357855178119969</v>
      </c>
      <c r="BF120" s="352">
        <v>0.30357855178119969</v>
      </c>
      <c r="BG120" s="352">
        <v>0.30357855178119969</v>
      </c>
      <c r="BH120" s="352">
        <v>0.30357855178119969</v>
      </c>
      <c r="BI120" s="352">
        <v>0.30357855178119969</v>
      </c>
      <c r="BJ120" s="352">
        <v>0.30357855178119969</v>
      </c>
      <c r="BK120" s="352">
        <v>0.30357855178119969</v>
      </c>
      <c r="BL120" s="352">
        <v>0.30357855178119969</v>
      </c>
      <c r="BM120" s="352">
        <v>0.30357855178119969</v>
      </c>
      <c r="BN120" s="352">
        <v>0.30357855178119969</v>
      </c>
      <c r="BO120" s="352">
        <v>0.30357855178119969</v>
      </c>
      <c r="BP120" s="352">
        <v>0.30357855178119969</v>
      </c>
      <c r="BQ120" s="352">
        <v>0.30357855178119969</v>
      </c>
      <c r="BR120" s="352">
        <v>0.30357855178119969</v>
      </c>
      <c r="BS120" s="352">
        <v>0.30357855178119969</v>
      </c>
      <c r="BT120" s="352">
        <v>0.30357855178119969</v>
      </c>
      <c r="BU120" s="352">
        <v>0.30357855178119969</v>
      </c>
      <c r="BV120" s="352">
        <v>0.30357855178119969</v>
      </c>
      <c r="BW120" s="352">
        <v>0.30357855178119969</v>
      </c>
      <c r="BX120" s="352">
        <v>0.30357855178119969</v>
      </c>
      <c r="BY120" s="352">
        <v>0.30357855178119969</v>
      </c>
      <c r="BZ120" s="352">
        <v>0.30357855178119969</v>
      </c>
      <c r="CA120" s="352">
        <v>0.30357855178119969</v>
      </c>
      <c r="CB120" s="352">
        <v>0.30357855178119969</v>
      </c>
      <c r="CC120" s="352">
        <v>0.30357855178119969</v>
      </c>
      <c r="CD120" s="352">
        <v>0.30357855178119969</v>
      </c>
      <c r="CE120" s="352">
        <v>0.30357855178119969</v>
      </c>
      <c r="CF120" s="352">
        <v>0.30357855178119969</v>
      </c>
      <c r="CG120" s="352">
        <v>0.30357855178119969</v>
      </c>
      <c r="CH120" s="352">
        <v>0.30357855178119969</v>
      </c>
      <c r="CI120" s="352">
        <v>0.30357855178119969</v>
      </c>
      <c r="CJ120" s="352">
        <v>0.30357855178119969</v>
      </c>
      <c r="CK120" s="352">
        <v>0.30357855178119969</v>
      </c>
      <c r="CL120" s="352">
        <v>0.30357855178119969</v>
      </c>
      <c r="CM120" s="352">
        <v>0.30357855178119969</v>
      </c>
      <c r="CN120" s="352">
        <v>0.30357855178119969</v>
      </c>
      <c r="CO120" s="352">
        <v>0.30357855178119969</v>
      </c>
      <c r="CP120" s="352">
        <v>0.30357855178119969</v>
      </c>
      <c r="CQ120" s="352">
        <v>0.30357855178119969</v>
      </c>
      <c r="CR120" s="352">
        <v>0.30357855178119969</v>
      </c>
      <c r="CS120" s="352">
        <v>0.30357855178119969</v>
      </c>
      <c r="CT120" s="352">
        <v>0.30357855178119969</v>
      </c>
      <c r="CU120" s="352">
        <v>0.30357855178119969</v>
      </c>
      <c r="CV120" s="352">
        <v>0.30357855178119969</v>
      </c>
      <c r="CW120" s="352">
        <v>0.30357855178119969</v>
      </c>
      <c r="CX120" s="352">
        <v>0.30357855178119969</v>
      </c>
      <c r="CY120" s="352">
        <v>0.30357855178119969</v>
      </c>
      <c r="CZ120" s="352">
        <v>0.30357855178119969</v>
      </c>
      <c r="DA120" s="352">
        <v>0.30357855178119969</v>
      </c>
      <c r="DB120" s="352">
        <v>0.30357855178119969</v>
      </c>
      <c r="DC120" s="352">
        <v>0.30357855178119969</v>
      </c>
      <c r="DD120" s="352">
        <v>0.30357855178119969</v>
      </c>
      <c r="DE120" s="352">
        <v>0.30357855178119969</v>
      </c>
      <c r="DF120" s="352">
        <v>0.30357855178119969</v>
      </c>
      <c r="DG120" s="352">
        <v>0.30357855178119969</v>
      </c>
      <c r="DH120" s="352">
        <v>0.30357855178119969</v>
      </c>
      <c r="DI120" s="352">
        <v>0.30357855178119969</v>
      </c>
      <c r="DJ120" s="352">
        <v>0.30357855178119969</v>
      </c>
      <c r="DK120" s="352">
        <v>0.30357855178119969</v>
      </c>
      <c r="DL120" s="352">
        <v>0.30357855178119969</v>
      </c>
      <c r="DM120" s="352">
        <v>0.30357855178119969</v>
      </c>
      <c r="DN120" s="352">
        <v>0.30357855178119969</v>
      </c>
      <c r="DO120" s="352">
        <v>0.30357855178119969</v>
      </c>
      <c r="DP120" s="352">
        <v>0.30357855178119969</v>
      </c>
      <c r="DQ120" s="352">
        <v>0.30357855178119969</v>
      </c>
      <c r="DR120" s="352">
        <v>0.30357855178119969</v>
      </c>
      <c r="DS120" s="352">
        <v>0.30357855178119969</v>
      </c>
      <c r="DT120" s="352">
        <v>0.30357855178119969</v>
      </c>
      <c r="DU120" s="352">
        <v>0.30357855178119969</v>
      </c>
      <c r="DV120" s="352">
        <v>0.30357855178119969</v>
      </c>
      <c r="DW120" s="352">
        <v>0.30357855178119969</v>
      </c>
      <c r="DX120" s="352">
        <v>0.30357855178119969</v>
      </c>
      <c r="DY120" s="352">
        <v>0.30357855178119969</v>
      </c>
      <c r="DZ120" s="352">
        <v>0.30357855178119969</v>
      </c>
      <c r="EA120" s="352">
        <v>0.30357855178119969</v>
      </c>
      <c r="EB120" s="352">
        <v>0.30357855178119969</v>
      </c>
      <c r="EC120" s="352">
        <v>0.30357855178119969</v>
      </c>
      <c r="ED120" s="352">
        <v>0.30357855178119969</v>
      </c>
      <c r="EE120" s="352">
        <v>0.30357855178119969</v>
      </c>
      <c r="EF120" s="352">
        <v>0.30357855178119969</v>
      </c>
      <c r="EG120" s="352">
        <v>0.30357855178119969</v>
      </c>
      <c r="EH120" s="352">
        <v>0.30357855178119969</v>
      </c>
      <c r="EI120" s="352">
        <v>0.30357855178119969</v>
      </c>
      <c r="EJ120" s="352">
        <v>0.30357855178119969</v>
      </c>
      <c r="EK120" s="352">
        <v>0.30357855178119969</v>
      </c>
      <c r="EL120" s="352">
        <v>0.30357855178119969</v>
      </c>
    </row>
    <row r="122" spans="1:142" x14ac:dyDescent="0.2">
      <c r="B122" s="353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3"/>
      <c r="AH122" s="353"/>
      <c r="AI122" s="353"/>
      <c r="AJ122" s="353"/>
      <c r="AK122" s="353"/>
      <c r="AL122" s="353"/>
      <c r="AM122" s="353"/>
      <c r="AN122" s="353"/>
      <c r="AO122" s="353"/>
      <c r="AP122" s="353"/>
      <c r="AQ122" s="353"/>
      <c r="AR122" s="353"/>
      <c r="AS122" s="353"/>
      <c r="AT122" s="353"/>
      <c r="AU122" s="353"/>
      <c r="AV122" s="353"/>
      <c r="AW122" s="353"/>
      <c r="AX122" s="353"/>
      <c r="AY122" s="353"/>
      <c r="AZ122" s="353"/>
    </row>
  </sheetData>
  <mergeCells count="1">
    <mergeCell ref="A18:H1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sqref="A1:C1"/>
    </sheetView>
  </sheetViews>
  <sheetFormatPr defaultRowHeight="15" x14ac:dyDescent="0.25"/>
  <cols>
    <col min="1" max="1" width="55.28515625" style="149" bestFit="1" customWidth="1"/>
    <col min="2" max="3" width="9.140625" style="149"/>
    <col min="4" max="4" width="9.28515625" style="149" customWidth="1"/>
    <col min="5" max="16384" width="9.140625" style="149"/>
  </cols>
  <sheetData>
    <row r="1" spans="1:7" x14ac:dyDescent="0.25">
      <c r="A1" s="633" t="s">
        <v>424</v>
      </c>
      <c r="B1" s="633"/>
      <c r="C1" s="633"/>
      <c r="E1" s="191"/>
      <c r="F1" s="191"/>
      <c r="G1" s="191"/>
    </row>
    <row r="2" spans="1:7" x14ac:dyDescent="0.25">
      <c r="A2" s="209"/>
      <c r="B2" s="155" t="s">
        <v>386</v>
      </c>
      <c r="C2" s="155" t="s">
        <v>385</v>
      </c>
      <c r="E2" s="210"/>
      <c r="F2" s="211"/>
      <c r="G2" s="191"/>
    </row>
    <row r="3" spans="1:7" s="150" customFormat="1" x14ac:dyDescent="0.25">
      <c r="A3" s="212" t="s">
        <v>425</v>
      </c>
      <c r="B3" s="213">
        <v>239.739</v>
      </c>
      <c r="C3" s="214">
        <f t="shared" ref="C3:C12" si="0">B3/$B$15*100</f>
        <v>0.33235187412775297</v>
      </c>
      <c r="E3" s="215"/>
      <c r="F3" s="216"/>
      <c r="G3" s="217"/>
    </row>
    <row r="4" spans="1:7" x14ac:dyDescent="0.25">
      <c r="A4" s="212" t="s">
        <v>426</v>
      </c>
      <c r="B4" s="213">
        <f>97.338-0.23*97.338</f>
        <v>74.950259999999986</v>
      </c>
      <c r="C4" s="214">
        <f t="shared" si="0"/>
        <v>0.10390407642211885</v>
      </c>
      <c r="E4" s="218"/>
      <c r="F4" s="211"/>
      <c r="G4" s="191"/>
    </row>
    <row r="5" spans="1:7" x14ac:dyDescent="0.25">
      <c r="A5" s="212" t="s">
        <v>427</v>
      </c>
      <c r="B5" s="213">
        <v>8</v>
      </c>
      <c r="C5" s="214">
        <f t="shared" si="0"/>
        <v>1.1090456675893465E-2</v>
      </c>
      <c r="E5" s="218"/>
      <c r="F5" s="211"/>
      <c r="G5" s="191"/>
    </row>
    <row r="6" spans="1:7" x14ac:dyDescent="0.25">
      <c r="A6" s="212" t="s">
        <v>391</v>
      </c>
      <c r="B6" s="213">
        <f>203.969-0.23*203.969</f>
        <v>157.05613</v>
      </c>
      <c r="C6" s="214">
        <f t="shared" si="0"/>
        <v>0.21772802568106148</v>
      </c>
      <c r="E6" s="191"/>
      <c r="F6" s="191"/>
      <c r="G6" s="191"/>
    </row>
    <row r="7" spans="1:7" x14ac:dyDescent="0.25">
      <c r="A7" s="212" t="s">
        <v>396</v>
      </c>
      <c r="B7" s="213">
        <v>-5.7880000000000003</v>
      </c>
      <c r="C7" s="214">
        <f t="shared" si="0"/>
        <v>-8.0239454050089216E-3</v>
      </c>
    </row>
    <row r="8" spans="1:7" x14ac:dyDescent="0.25">
      <c r="A8" s="212" t="s">
        <v>428</v>
      </c>
      <c r="B8" s="213">
        <v>30</v>
      </c>
      <c r="C8" s="214">
        <f t="shared" si="0"/>
        <v>4.1589212534600496E-2</v>
      </c>
    </row>
    <row r="9" spans="1:7" x14ac:dyDescent="0.25">
      <c r="A9" s="212" t="s">
        <v>394</v>
      </c>
      <c r="B9" s="213">
        <v>19.5</v>
      </c>
      <c r="C9" s="214">
        <f t="shared" si="0"/>
        <v>2.7032988147490319E-2</v>
      </c>
    </row>
    <row r="10" spans="1:7" x14ac:dyDescent="0.25">
      <c r="A10" s="212" t="s">
        <v>429</v>
      </c>
      <c r="B10" s="213">
        <v>30.339500000000001</v>
      </c>
      <c r="C10" s="214">
        <f t="shared" si="0"/>
        <v>4.2059863789783727E-2</v>
      </c>
    </row>
    <row r="11" spans="1:7" x14ac:dyDescent="0.25">
      <c r="A11" s="212" t="s">
        <v>430</v>
      </c>
      <c r="B11" s="213">
        <f>-114.533-9.981</f>
        <v>-124.514</v>
      </c>
      <c r="C11" s="214">
        <f t="shared" si="0"/>
        <v>-0.17261464031777485</v>
      </c>
    </row>
    <row r="12" spans="1:7" x14ac:dyDescent="0.25">
      <c r="A12" s="212" t="s">
        <v>397</v>
      </c>
      <c r="B12" s="213">
        <v>93.8</v>
      </c>
      <c r="C12" s="214">
        <f t="shared" si="0"/>
        <v>0.13003560452485088</v>
      </c>
    </row>
    <row r="13" spans="1:7" ht="15.75" thickBot="1" x14ac:dyDescent="0.3">
      <c r="A13" s="219" t="s">
        <v>188</v>
      </c>
      <c r="B13" s="220">
        <f>SUM(B3:B12)</f>
        <v>523.08289000000002</v>
      </c>
      <c r="C13" s="221">
        <f>SUM(C3:C7,C8:C12)</f>
        <v>0.7251535161807684</v>
      </c>
    </row>
    <row r="14" spans="1:7" x14ac:dyDescent="0.25">
      <c r="B14" s="222"/>
      <c r="C14" s="184" t="s">
        <v>404</v>
      </c>
    </row>
    <row r="15" spans="1:7" x14ac:dyDescent="0.25">
      <c r="A15" s="223" t="s">
        <v>247</v>
      </c>
      <c r="B15" s="224">
        <v>72134.09</v>
      </c>
    </row>
    <row r="23" spans="4:8" x14ac:dyDescent="0.25">
      <c r="D23" s="189"/>
      <c r="E23" s="189"/>
      <c r="F23" s="189"/>
      <c r="G23" s="189"/>
      <c r="H23" s="189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opLeftCell="A21" zoomScaleNormal="100" zoomScaleSheetLayoutView="100" workbookViewId="0">
      <selection activeCell="A21" sqref="A21"/>
    </sheetView>
  </sheetViews>
  <sheetFormatPr defaultRowHeight="15" x14ac:dyDescent="0.25"/>
  <cols>
    <col min="1" max="1" width="50" style="149" customWidth="1"/>
    <col min="2" max="5" width="11.42578125" style="149" customWidth="1"/>
    <col min="6" max="16384" width="9.140625" style="149"/>
  </cols>
  <sheetData>
    <row r="1" spans="1:4" hidden="1" x14ac:dyDescent="0.25">
      <c r="A1" s="148"/>
      <c r="B1" s="148"/>
      <c r="C1" s="148"/>
      <c r="D1" s="148"/>
    </row>
    <row r="2" spans="1:4" ht="15" hidden="1" customHeight="1" x14ac:dyDescent="0.25">
      <c r="A2" s="148"/>
      <c r="B2" s="148"/>
      <c r="C2" s="148"/>
      <c r="D2" s="148"/>
    </row>
    <row r="3" spans="1:4" hidden="1" x14ac:dyDescent="0.25">
      <c r="A3" s="148"/>
      <c r="B3" s="148"/>
      <c r="C3" s="148"/>
      <c r="D3" s="148"/>
    </row>
    <row r="4" spans="1:4" hidden="1" x14ac:dyDescent="0.25">
      <c r="A4" s="148"/>
      <c r="B4" s="148"/>
      <c r="C4" s="148"/>
      <c r="D4" s="148"/>
    </row>
    <row r="5" spans="1:4" hidden="1" x14ac:dyDescent="0.25">
      <c r="A5" s="148"/>
      <c r="B5" s="148"/>
      <c r="C5" s="148"/>
      <c r="D5" s="148"/>
    </row>
    <row r="6" spans="1:4" hidden="1" x14ac:dyDescent="0.25">
      <c r="A6" s="148"/>
      <c r="B6" s="148"/>
      <c r="C6" s="148"/>
      <c r="D6" s="148"/>
    </row>
    <row r="7" spans="1:4" hidden="1" x14ac:dyDescent="0.25">
      <c r="A7" s="148"/>
      <c r="B7" s="148"/>
      <c r="C7" s="148"/>
      <c r="D7" s="148"/>
    </row>
    <row r="8" spans="1:4" hidden="1" x14ac:dyDescent="0.25">
      <c r="A8" s="148"/>
      <c r="B8" s="148"/>
      <c r="C8" s="148"/>
      <c r="D8" s="148"/>
    </row>
    <row r="9" spans="1:4" hidden="1" x14ac:dyDescent="0.25">
      <c r="A9" s="148"/>
      <c r="B9" s="148"/>
      <c r="C9" s="148"/>
      <c r="D9" s="148"/>
    </row>
    <row r="10" spans="1:4" hidden="1" x14ac:dyDescent="0.25">
      <c r="A10" s="148"/>
      <c r="B10" s="148"/>
      <c r="C10" s="148"/>
      <c r="D10" s="148"/>
    </row>
    <row r="11" spans="1:4" hidden="1" x14ac:dyDescent="0.25">
      <c r="A11" s="148"/>
      <c r="B11" s="148"/>
      <c r="C11" s="148"/>
      <c r="D11" s="148"/>
    </row>
    <row r="12" spans="1:4" hidden="1" x14ac:dyDescent="0.25">
      <c r="A12" s="148"/>
      <c r="B12" s="148"/>
      <c r="C12" s="148"/>
      <c r="D12" s="148"/>
    </row>
    <row r="13" spans="1:4" hidden="1" x14ac:dyDescent="0.25">
      <c r="A13" s="148"/>
      <c r="B13" s="148"/>
      <c r="C13" s="148"/>
      <c r="D13" s="148"/>
    </row>
    <row r="14" spans="1:4" hidden="1" x14ac:dyDescent="0.25">
      <c r="A14" s="148"/>
      <c r="B14" s="148"/>
      <c r="C14" s="148"/>
      <c r="D14" s="148"/>
    </row>
    <row r="15" spans="1:4" hidden="1" x14ac:dyDescent="0.25">
      <c r="A15" s="148"/>
      <c r="B15" s="148"/>
      <c r="C15" s="148"/>
      <c r="D15" s="148"/>
    </row>
    <row r="16" spans="1:4" hidden="1" x14ac:dyDescent="0.25">
      <c r="A16" s="148"/>
      <c r="B16" s="148"/>
      <c r="C16" s="148"/>
      <c r="D16" s="148"/>
    </row>
    <row r="17" spans="1:7" hidden="1" x14ac:dyDescent="0.25">
      <c r="A17" s="148"/>
      <c r="B17" s="148"/>
      <c r="C17" s="148"/>
      <c r="D17" s="148"/>
    </row>
    <row r="18" spans="1:7" hidden="1" x14ac:dyDescent="0.25">
      <c r="A18" s="148"/>
      <c r="B18" s="148"/>
      <c r="C18" s="148"/>
      <c r="D18" s="148"/>
    </row>
    <row r="19" spans="1:7" hidden="1" x14ac:dyDescent="0.25">
      <c r="A19" s="148"/>
      <c r="B19" s="148"/>
      <c r="C19" s="148"/>
      <c r="D19" s="148"/>
    </row>
    <row r="20" spans="1:7" hidden="1" x14ac:dyDescent="0.25">
      <c r="A20" s="148"/>
      <c r="B20" s="148"/>
      <c r="C20" s="148"/>
      <c r="D20" s="148"/>
    </row>
    <row r="21" spans="1:7" x14ac:dyDescent="0.25">
      <c r="A21" s="151" t="s">
        <v>431</v>
      </c>
      <c r="B21" s="152"/>
      <c r="C21" s="152"/>
      <c r="D21" s="150"/>
      <c r="E21" s="150"/>
      <c r="F21" s="191"/>
      <c r="G21" s="191"/>
    </row>
    <row r="22" spans="1:7" ht="13.5" customHeight="1" x14ac:dyDescent="0.25">
      <c r="A22" s="154"/>
      <c r="B22" s="155">
        <v>2013</v>
      </c>
      <c r="C22" s="155">
        <v>2013</v>
      </c>
      <c r="D22" s="225">
        <v>2012</v>
      </c>
      <c r="E22" s="226" t="s">
        <v>432</v>
      </c>
      <c r="F22" s="191"/>
      <c r="G22" s="191"/>
    </row>
    <row r="23" spans="1:7" x14ac:dyDescent="0.25">
      <c r="A23" s="154"/>
      <c r="B23" s="155" t="s">
        <v>385</v>
      </c>
      <c r="C23" s="155" t="s">
        <v>386</v>
      </c>
      <c r="D23" s="225" t="s">
        <v>433</v>
      </c>
      <c r="E23" s="226" t="s">
        <v>433</v>
      </c>
      <c r="F23" s="191"/>
      <c r="G23" s="191"/>
    </row>
    <row r="24" spans="1:7" x14ac:dyDescent="0.25">
      <c r="A24" s="156" t="s">
        <v>387</v>
      </c>
      <c r="B24" s="227">
        <f>C24/C$35*100</f>
        <v>-2.7655688796914499</v>
      </c>
      <c r="C24" s="228">
        <v>-1994.9180000000001</v>
      </c>
      <c r="D24" s="229">
        <f>'T02'!B24</f>
        <v>-4.4840838270869661</v>
      </c>
      <c r="E24" s="230">
        <f t="shared" ref="E24:E32" si="0">B24-D24</f>
        <v>1.7185149473955161</v>
      </c>
      <c r="F24" s="191"/>
      <c r="G24" s="191"/>
    </row>
    <row r="25" spans="1:7" x14ac:dyDescent="0.25">
      <c r="A25" s="161" t="s">
        <v>434</v>
      </c>
      <c r="B25" s="231">
        <v>-0.55053162399301558</v>
      </c>
      <c r="C25" s="170">
        <v>-397.12098814021596</v>
      </c>
      <c r="D25" s="232">
        <f>'T02'!B25</f>
        <v>-0.1320381265437427</v>
      </c>
      <c r="E25" s="233">
        <f t="shared" si="0"/>
        <v>-0.41849349744927289</v>
      </c>
      <c r="F25" s="191"/>
      <c r="G25" s="191"/>
    </row>
    <row r="26" spans="1:7" x14ac:dyDescent="0.25">
      <c r="A26" s="161" t="s">
        <v>389</v>
      </c>
      <c r="B26" s="231">
        <f>C26/C$35*100</f>
        <v>0.72515349607505974</v>
      </c>
      <c r="C26" s="170">
        <f>'T06'!B13</f>
        <v>523.08289000000002</v>
      </c>
      <c r="D26" s="234">
        <f>'T02'!B26</f>
        <v>0.25738350433892798</v>
      </c>
      <c r="E26" s="233">
        <f t="shared" si="0"/>
        <v>0.46776999173613176</v>
      </c>
    </row>
    <row r="27" spans="1:7" x14ac:dyDescent="0.25">
      <c r="A27" s="161" t="s">
        <v>398</v>
      </c>
      <c r="B27" s="231">
        <f>C27/C$35*100</f>
        <v>-1.9593467676837186</v>
      </c>
      <c r="C27" s="170">
        <v>-1413.357</v>
      </c>
      <c r="D27" s="234">
        <f>'T02'!B35</f>
        <v>-1.8212286069415111</v>
      </c>
      <c r="E27" s="233">
        <f t="shared" si="0"/>
        <v>-0.13811816074220751</v>
      </c>
    </row>
    <row r="28" spans="1:7" x14ac:dyDescent="0.25">
      <c r="A28" s="156" t="s">
        <v>399</v>
      </c>
      <c r="B28" s="227">
        <f>B24-B25-B26-B27</f>
        <v>-0.9808439840897758</v>
      </c>
      <c r="C28" s="235">
        <f>C24-C25-C26-C27</f>
        <v>-707.52290185978427</v>
      </c>
      <c r="D28" s="229">
        <f>D24-D25-D26-D27</f>
        <v>-2.7882005979406408</v>
      </c>
      <c r="E28" s="230">
        <f t="shared" si="0"/>
        <v>1.807356613850865</v>
      </c>
    </row>
    <row r="29" spans="1:7" x14ac:dyDescent="0.25">
      <c r="A29" s="173" t="s">
        <v>400</v>
      </c>
      <c r="B29" s="213">
        <f>C29/C$35*100</f>
        <v>0.64239633667254026</v>
      </c>
      <c r="C29" s="170">
        <f>('T26'!F65+'T25'!F49)/1000</f>
        <v>463.38676449999991</v>
      </c>
      <c r="D29" s="234">
        <f>'T02'!B37</f>
        <v>0.71357055253657875</v>
      </c>
      <c r="E29" s="233">
        <f t="shared" si="0"/>
        <v>-7.1174215864038493E-2</v>
      </c>
    </row>
    <row r="30" spans="1:7" x14ac:dyDescent="0.25">
      <c r="A30" s="173" t="s">
        <v>401</v>
      </c>
      <c r="B30" s="213">
        <f>C30/C$35*100</f>
        <v>0.67907696127927963</v>
      </c>
      <c r="C30" s="170">
        <v>489.846</v>
      </c>
      <c r="D30" s="234">
        <f>'T02'!B38</f>
        <v>0.28052063732346633</v>
      </c>
      <c r="E30" s="233">
        <f t="shared" si="0"/>
        <v>0.39855632395581331</v>
      </c>
    </row>
    <row r="31" spans="1:7" x14ac:dyDescent="0.25">
      <c r="A31" s="173" t="s">
        <v>402</v>
      </c>
      <c r="B31" s="213">
        <f>C31/C$35*100</f>
        <v>0.60470172688941604</v>
      </c>
      <c r="C31" s="170">
        <f>'T24'!F38/1000</f>
        <v>436.19610000000011</v>
      </c>
      <c r="D31" s="234">
        <f>'T02'!B39</f>
        <v>0.84427598806273485</v>
      </c>
      <c r="E31" s="233">
        <f t="shared" si="0"/>
        <v>-0.23957426117331881</v>
      </c>
    </row>
    <row r="32" spans="1:7" ht="17.25" customHeight="1" thickBot="1" x14ac:dyDescent="0.3">
      <c r="A32" s="178" t="s">
        <v>403</v>
      </c>
      <c r="B32" s="179">
        <f>B28+B29+B30-B31</f>
        <v>-0.26407241302737194</v>
      </c>
      <c r="C32" s="236">
        <f>C28+C29+C30-C31</f>
        <v>-190.48623735978447</v>
      </c>
      <c r="D32" s="229">
        <f>D28+D29+D30-D31</f>
        <v>-2.6383853961433301</v>
      </c>
      <c r="E32" s="179">
        <f t="shared" si="0"/>
        <v>2.3743129831159582</v>
      </c>
    </row>
    <row r="33" spans="1:5" x14ac:dyDescent="0.25">
      <c r="A33" s="183"/>
      <c r="D33" s="635" t="s">
        <v>404</v>
      </c>
      <c r="E33" s="635"/>
    </row>
    <row r="35" spans="1:5" x14ac:dyDescent="0.25">
      <c r="A35" s="173" t="s">
        <v>247</v>
      </c>
      <c r="C35" s="170">
        <v>72134.092000000004</v>
      </c>
    </row>
    <row r="37" spans="1:5" ht="15.75" customHeight="1" x14ac:dyDescent="0.25"/>
    <row r="39" spans="1:5" x14ac:dyDescent="0.25">
      <c r="E39" s="188"/>
    </row>
    <row r="40" spans="1:5" ht="16.5" customHeight="1" x14ac:dyDescent="0.25"/>
  </sheetData>
  <mergeCells count="1">
    <mergeCell ref="D33:E33"/>
  </mergeCells>
  <pageMargins left="0.7" right="0.7" top="0.75" bottom="0.75" header="0.3" footer="0.3"/>
  <pageSetup paperSize="9" scale="36" orientation="landscape" r:id="rId1"/>
  <ignoredErrors>
    <ignoredError sqref="B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zoomScaleSheetLayoutView="100" workbookViewId="0"/>
  </sheetViews>
  <sheetFormatPr defaultRowHeight="15" x14ac:dyDescent="0.25"/>
  <cols>
    <col min="1" max="1" width="50" style="149" customWidth="1"/>
    <col min="2" max="5" width="11.42578125" style="149" customWidth="1"/>
    <col min="6" max="16384" width="9.140625" style="149"/>
  </cols>
  <sheetData>
    <row r="1" spans="1:7" x14ac:dyDescent="0.25">
      <c r="A1" s="151" t="s">
        <v>435</v>
      </c>
      <c r="B1" s="152"/>
      <c r="C1" s="152"/>
      <c r="D1" s="150"/>
      <c r="E1" s="150"/>
      <c r="F1" s="191"/>
      <c r="G1" s="191"/>
    </row>
    <row r="2" spans="1:7" x14ac:dyDescent="0.25">
      <c r="A2" s="154"/>
      <c r="B2" s="155">
        <v>2013</v>
      </c>
      <c r="C2" s="155">
        <v>2013</v>
      </c>
      <c r="D2" s="225">
        <v>2012</v>
      </c>
      <c r="E2" s="226" t="s">
        <v>432</v>
      </c>
    </row>
    <row r="3" spans="1:7" x14ac:dyDescent="0.25">
      <c r="A3" s="154"/>
      <c r="B3" s="155" t="s">
        <v>385</v>
      </c>
      <c r="C3" s="155" t="s">
        <v>386</v>
      </c>
      <c r="D3" s="225" t="s">
        <v>433</v>
      </c>
      <c r="E3" s="226" t="s">
        <v>433</v>
      </c>
    </row>
    <row r="4" spans="1:7" x14ac:dyDescent="0.25">
      <c r="A4" s="323" t="s">
        <v>387</v>
      </c>
      <c r="B4" s="227">
        <f>C4/$C$19*100</f>
        <v>-2.7655688796914499</v>
      </c>
      <c r="C4" s="228">
        <v>-1994.9180000000001</v>
      </c>
      <c r="D4" s="329">
        <f>'T02'!B24</f>
        <v>-4.4840838270869661</v>
      </c>
      <c r="E4" s="330">
        <f>B4-D4</f>
        <v>1.7185149473955161</v>
      </c>
    </row>
    <row r="5" spans="1:7" x14ac:dyDescent="0.25">
      <c r="A5" s="324" t="s">
        <v>434</v>
      </c>
      <c r="B5" s="231">
        <f t="shared" ref="B5:B7" si="0">C5/$C$19*100</f>
        <v>-0.55053162399301558</v>
      </c>
      <c r="C5" s="170">
        <v>-397.12098814021596</v>
      </c>
      <c r="D5" s="232">
        <f>'T02'!B25</f>
        <v>-0.1320381265437427</v>
      </c>
      <c r="E5" s="186">
        <f t="shared" ref="E5:E15" si="1">B5-D5</f>
        <v>-0.41849349744927289</v>
      </c>
    </row>
    <row r="6" spans="1:7" x14ac:dyDescent="0.25">
      <c r="A6" s="324" t="s">
        <v>389</v>
      </c>
      <c r="B6" s="231">
        <f t="shared" si="0"/>
        <v>0.72515349607505974</v>
      </c>
      <c r="C6" s="231">
        <v>523.08289000000002</v>
      </c>
      <c r="D6" s="232">
        <f>'T02'!B26</f>
        <v>0.25738350433892798</v>
      </c>
      <c r="E6" s="186">
        <f t="shared" si="1"/>
        <v>0.46776999173613176</v>
      </c>
    </row>
    <row r="7" spans="1:7" x14ac:dyDescent="0.25">
      <c r="A7" s="324" t="s">
        <v>398</v>
      </c>
      <c r="B7" s="231">
        <f t="shared" si="0"/>
        <v>-1.9593467676837186</v>
      </c>
      <c r="C7" s="170">
        <v>-1413.357</v>
      </c>
      <c r="D7" s="232">
        <f>'T02'!B35</f>
        <v>-1.8212286069415111</v>
      </c>
      <c r="E7" s="186">
        <f t="shared" si="1"/>
        <v>-0.13811816074220751</v>
      </c>
    </row>
    <row r="8" spans="1:7" x14ac:dyDescent="0.25">
      <c r="A8" s="323" t="s">
        <v>399</v>
      </c>
      <c r="B8" s="227">
        <f>B4-B5-B6-B7</f>
        <v>-0.9808439840897758</v>
      </c>
      <c r="C8" s="331">
        <f t="shared" ref="C8" si="2">C4-C5-C6-C7</f>
        <v>-707.52290185978427</v>
      </c>
      <c r="D8" s="329">
        <f>D4-D5-D6-D7</f>
        <v>-2.7882005979406408</v>
      </c>
      <c r="E8" s="330">
        <f t="shared" si="1"/>
        <v>1.807356613850865</v>
      </c>
    </row>
    <row r="9" spans="1:7" x14ac:dyDescent="0.25">
      <c r="A9" s="326" t="s">
        <v>436</v>
      </c>
      <c r="B9" s="213">
        <f>B10-B11</f>
        <v>0.64239633667254026</v>
      </c>
      <c r="C9" s="170">
        <v>463.38676449999991</v>
      </c>
      <c r="D9" s="232">
        <f>D10-D11</f>
        <v>0.71357055253657875</v>
      </c>
      <c r="E9" s="332">
        <f t="shared" si="1"/>
        <v>-7.1174215864038493E-2</v>
      </c>
    </row>
    <row r="10" spans="1:7" x14ac:dyDescent="0.25">
      <c r="A10" s="333" t="s">
        <v>437</v>
      </c>
      <c r="B10" s="213">
        <f>C10/C19*100</f>
        <v>0.64239633667254026</v>
      </c>
      <c r="C10" s="334">
        <f>'T07'!C29</f>
        <v>463.38676449999991</v>
      </c>
      <c r="D10" s="335">
        <f>'T02'!B37</f>
        <v>0.71357055253657875</v>
      </c>
      <c r="E10" s="336">
        <f t="shared" si="1"/>
        <v>-7.1174215864038493E-2</v>
      </c>
    </row>
    <row r="11" spans="1:7" x14ac:dyDescent="0.25">
      <c r="A11" s="333" t="s">
        <v>438</v>
      </c>
      <c r="B11" s="213">
        <v>0</v>
      </c>
      <c r="C11" s="337">
        <v>0</v>
      </c>
      <c r="D11" s="338">
        <v>0</v>
      </c>
      <c r="E11" s="336">
        <f t="shared" si="1"/>
        <v>0</v>
      </c>
    </row>
    <row r="12" spans="1:7" x14ac:dyDescent="0.25">
      <c r="A12" s="326" t="s">
        <v>439</v>
      </c>
      <c r="B12" s="213">
        <f>C12/C$19*100</f>
        <v>-7.5103184219744462E-2</v>
      </c>
      <c r="C12" s="170">
        <f>C13-C14</f>
        <v>-54.174999999999955</v>
      </c>
      <c r="D12" s="232">
        <f>D13-D14</f>
        <v>-7.7237800818012126E-2</v>
      </c>
      <c r="E12" s="332">
        <f t="shared" si="1"/>
        <v>2.1346165982676635E-3</v>
      </c>
    </row>
    <row r="13" spans="1:7" ht="15.75" customHeight="1" x14ac:dyDescent="0.25">
      <c r="A13" s="333" t="s">
        <v>437</v>
      </c>
      <c r="B13" s="338">
        <f>C13/C19*100</f>
        <v>0.67907696127927963</v>
      </c>
      <c r="C13" s="339">
        <v>489.846</v>
      </c>
      <c r="D13" s="340">
        <v>0.28052063732346633</v>
      </c>
      <c r="E13" s="336">
        <f t="shared" si="1"/>
        <v>0.39855632395581331</v>
      </c>
    </row>
    <row r="14" spans="1:7" x14ac:dyDescent="0.25">
      <c r="A14" s="333" t="s">
        <v>440</v>
      </c>
      <c r="B14" s="338">
        <f>C14/C$19*100</f>
        <v>0.75418014549902412</v>
      </c>
      <c r="C14" s="339">
        <v>544.02099999999996</v>
      </c>
      <c r="D14" s="340">
        <v>0.35775843814147845</v>
      </c>
      <c r="E14" s="336">
        <f t="shared" si="1"/>
        <v>0.39642170735754567</v>
      </c>
    </row>
    <row r="15" spans="1:7" x14ac:dyDescent="0.25">
      <c r="A15" s="326" t="s">
        <v>402</v>
      </c>
      <c r="B15" s="213">
        <f>C15/C19*100</f>
        <v>0.60470172688941604</v>
      </c>
      <c r="C15" s="170">
        <f>'T24'!F38/1000</f>
        <v>436.19610000000011</v>
      </c>
      <c r="D15" s="232">
        <f>'T02'!B39</f>
        <v>0.84427598806273485</v>
      </c>
      <c r="E15" s="332">
        <f t="shared" si="1"/>
        <v>-0.23957426117331881</v>
      </c>
    </row>
    <row r="16" spans="1:7" ht="16.5" customHeight="1" thickBot="1" x14ac:dyDescent="0.3">
      <c r="A16" s="327" t="s">
        <v>403</v>
      </c>
      <c r="B16" s="328">
        <f>B8+B9+B12-B15</f>
        <v>-1.0182525585263962</v>
      </c>
      <c r="C16" s="341">
        <f>C8+C9+C12-C15</f>
        <v>-734.50723735978443</v>
      </c>
      <c r="D16" s="342">
        <f>D8+D9+D12-D15</f>
        <v>-2.9961438342848088</v>
      </c>
      <c r="E16" s="328">
        <f>B16-D16</f>
        <v>1.9778912757584126</v>
      </c>
    </row>
    <row r="17" spans="1:15" x14ac:dyDescent="0.25">
      <c r="A17" s="183"/>
      <c r="E17" s="184" t="s">
        <v>441</v>
      </c>
    </row>
    <row r="19" spans="1:15" x14ac:dyDescent="0.25">
      <c r="A19" s="173" t="s">
        <v>247</v>
      </c>
      <c r="C19" s="170">
        <v>72134.092000000004</v>
      </c>
    </row>
    <row r="21" spans="1:15" s="150" customFormat="1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s="150" customFormat="1" x14ac:dyDescent="0.25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</row>
  </sheetData>
  <pageMargins left="0.7" right="0.7" top="0.75" bottom="0.75" header="0.3" footer="0.3"/>
  <pageSetup paperSize="9" scale="36" orientation="landscape" r:id="rId1"/>
  <ignoredErrors>
    <ignoredError sqref="B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>
      <selection sqref="A1:J1"/>
    </sheetView>
  </sheetViews>
  <sheetFormatPr defaultRowHeight="15" customHeight="1" x14ac:dyDescent="0.25"/>
  <cols>
    <col min="1" max="1" width="31.85546875" style="421" customWidth="1"/>
    <col min="2" max="10" width="8.42578125" style="421" customWidth="1"/>
    <col min="11" max="16384" width="9.140625" style="421"/>
  </cols>
  <sheetData>
    <row r="1" spans="1:10" ht="15" customHeight="1" x14ac:dyDescent="0.25">
      <c r="A1" s="638" t="s">
        <v>776</v>
      </c>
      <c r="B1" s="638"/>
      <c r="C1" s="638"/>
      <c r="D1" s="638"/>
      <c r="E1" s="638"/>
      <c r="F1" s="638"/>
      <c r="G1" s="638"/>
      <c r="H1" s="638"/>
      <c r="I1" s="638"/>
      <c r="J1" s="638"/>
    </row>
    <row r="2" spans="1:10" ht="15" customHeight="1" x14ac:dyDescent="0.25">
      <c r="A2" s="639" t="s">
        <v>525</v>
      </c>
      <c r="B2" s="640" t="s">
        <v>526</v>
      </c>
      <c r="C2" s="641" t="s">
        <v>527</v>
      </c>
      <c r="D2" s="642"/>
      <c r="E2" s="642"/>
      <c r="F2" s="643"/>
      <c r="G2" s="422"/>
      <c r="H2" s="643" t="s">
        <v>528</v>
      </c>
      <c r="I2" s="642"/>
      <c r="J2" s="644"/>
    </row>
    <row r="3" spans="1:10" ht="15" customHeight="1" x14ac:dyDescent="0.25">
      <c r="A3" s="639"/>
      <c r="B3" s="640"/>
      <c r="C3" s="641" t="s">
        <v>529</v>
      </c>
      <c r="D3" s="642"/>
      <c r="E3" s="642"/>
      <c r="F3" s="643"/>
      <c r="G3" s="422"/>
      <c r="H3" s="643"/>
      <c r="I3" s="642"/>
      <c r="J3" s="644"/>
    </row>
    <row r="4" spans="1:10" ht="15" customHeight="1" x14ac:dyDescent="0.25">
      <c r="A4" s="423"/>
      <c r="B4" s="424">
        <v>2012</v>
      </c>
      <c r="C4" s="425" t="s">
        <v>49</v>
      </c>
      <c r="D4" s="425">
        <v>2014</v>
      </c>
      <c r="E4" s="425">
        <v>2015</v>
      </c>
      <c r="F4" s="426">
        <v>2016</v>
      </c>
      <c r="G4" s="422">
        <v>2017</v>
      </c>
      <c r="H4" s="425">
        <v>2018</v>
      </c>
      <c r="I4" s="425">
        <v>2030</v>
      </c>
      <c r="J4" s="427">
        <v>2063</v>
      </c>
    </row>
    <row r="5" spans="1:10" ht="15" customHeight="1" x14ac:dyDescent="0.25">
      <c r="A5" s="428" t="s">
        <v>530</v>
      </c>
      <c r="B5" s="429" t="s">
        <v>531</v>
      </c>
      <c r="C5" s="430" t="s">
        <v>532</v>
      </c>
      <c r="D5" s="430" t="s">
        <v>533</v>
      </c>
      <c r="E5" s="430" t="s">
        <v>534</v>
      </c>
      <c r="F5" s="431" t="s">
        <v>535</v>
      </c>
      <c r="G5" s="429" t="s">
        <v>536</v>
      </c>
      <c r="H5" s="430" t="s">
        <v>535</v>
      </c>
      <c r="I5" s="430">
        <v>1.8815355498622999</v>
      </c>
      <c r="J5" s="430">
        <v>1</v>
      </c>
    </row>
    <row r="6" spans="1:10" ht="15" customHeight="1" x14ac:dyDescent="0.25">
      <c r="A6" s="428" t="s">
        <v>537</v>
      </c>
      <c r="B6" s="432" t="s">
        <v>538</v>
      </c>
      <c r="C6" s="433" t="s">
        <v>539</v>
      </c>
      <c r="D6" s="430" t="s">
        <v>540</v>
      </c>
      <c r="E6" s="433" t="s">
        <v>541</v>
      </c>
      <c r="F6" s="434" t="s">
        <v>533</v>
      </c>
      <c r="G6" s="429" t="s">
        <v>542</v>
      </c>
      <c r="H6" s="430" t="s">
        <v>543</v>
      </c>
      <c r="I6" s="430" t="s">
        <v>543</v>
      </c>
      <c r="J6" s="430" t="s">
        <v>543</v>
      </c>
    </row>
    <row r="7" spans="1:10" ht="15" customHeight="1" x14ac:dyDescent="0.25">
      <c r="A7" s="428" t="s">
        <v>544</v>
      </c>
      <c r="B7" s="429" t="s">
        <v>542</v>
      </c>
      <c r="C7" s="430" t="s">
        <v>542</v>
      </c>
      <c r="D7" s="430" t="s">
        <v>545</v>
      </c>
      <c r="E7" s="430" t="s">
        <v>546</v>
      </c>
      <c r="F7" s="431" t="s">
        <v>547</v>
      </c>
      <c r="G7" s="429" t="s">
        <v>548</v>
      </c>
      <c r="H7" s="430" t="s">
        <v>549</v>
      </c>
      <c r="I7" s="430" t="s">
        <v>550</v>
      </c>
      <c r="J7" s="430" t="s">
        <v>546</v>
      </c>
    </row>
    <row r="8" spans="1:10" ht="15" customHeight="1" x14ac:dyDescent="0.25">
      <c r="A8" s="428" t="s">
        <v>551</v>
      </c>
      <c r="B8" s="435" t="s">
        <v>552</v>
      </c>
      <c r="C8" s="436" t="s">
        <v>553</v>
      </c>
      <c r="D8" s="436" t="s">
        <v>554</v>
      </c>
      <c r="E8" s="436" t="s">
        <v>555</v>
      </c>
      <c r="F8" s="437" t="s">
        <v>531</v>
      </c>
      <c r="G8" s="435" t="s">
        <v>541</v>
      </c>
      <c r="H8" s="436" t="s">
        <v>534</v>
      </c>
      <c r="I8" s="436" t="s">
        <v>543</v>
      </c>
      <c r="J8" s="436" t="s">
        <v>555</v>
      </c>
    </row>
    <row r="9" spans="1:10" ht="15" customHeight="1" thickBot="1" x14ac:dyDescent="0.3">
      <c r="A9" s="438" t="s">
        <v>556</v>
      </c>
      <c r="B9" s="439" t="s">
        <v>557</v>
      </c>
      <c r="C9" s="440" t="s">
        <v>558</v>
      </c>
      <c r="D9" s="440" t="s">
        <v>559</v>
      </c>
      <c r="E9" s="440" t="s">
        <v>560</v>
      </c>
      <c r="F9" s="440" t="s">
        <v>561</v>
      </c>
      <c r="G9" s="441" t="s">
        <v>532</v>
      </c>
      <c r="H9" s="440" t="s">
        <v>562</v>
      </c>
      <c r="I9" s="440" t="s">
        <v>563</v>
      </c>
      <c r="J9" s="440" t="s">
        <v>564</v>
      </c>
    </row>
    <row r="10" spans="1:10" ht="15" customHeight="1" x14ac:dyDescent="0.25">
      <c r="A10" s="636" t="s">
        <v>772</v>
      </c>
      <c r="B10" s="636"/>
      <c r="C10" s="636"/>
      <c r="D10" s="636"/>
      <c r="E10" s="636"/>
      <c r="F10" s="636"/>
      <c r="G10" s="442"/>
      <c r="H10" s="637" t="s">
        <v>565</v>
      </c>
      <c r="I10" s="637"/>
      <c r="J10" s="637"/>
    </row>
    <row r="11" spans="1:10" ht="15" customHeight="1" x14ac:dyDescent="0.25">
      <c r="A11" s="636"/>
      <c r="B11" s="636"/>
      <c r="C11" s="636"/>
      <c r="D11" s="636"/>
      <c r="E11" s="636"/>
      <c r="F11" s="636"/>
      <c r="G11" s="442"/>
    </row>
  </sheetData>
  <mergeCells count="8">
    <mergeCell ref="A10:F11"/>
    <mergeCell ref="H10:J10"/>
    <mergeCell ref="A1:J1"/>
    <mergeCell ref="A2:A3"/>
    <mergeCell ref="B2:B3"/>
    <mergeCell ref="C2:F2"/>
    <mergeCell ref="H2:J3"/>
    <mergeCell ref="C3:F3"/>
  </mergeCells>
  <pageMargins left="0.7" right="0.7" top="0.75" bottom="0.75" header="0.3" footer="0.3"/>
  <ignoredErrors>
    <ignoredError sqref="B5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54</vt:i4>
      </vt:variant>
      <vt:variant>
        <vt:lpstr>Pomenované rozsahy</vt:lpstr>
      </vt:variant>
      <vt:variant>
        <vt:i4>18</vt:i4>
      </vt:variant>
    </vt:vector>
  </HeadingPairs>
  <TitlesOfParts>
    <vt:vector size="72" baseType="lpstr"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G01,G02</vt:lpstr>
      <vt:lpstr>G03</vt:lpstr>
      <vt:lpstr>G04</vt:lpstr>
      <vt:lpstr>G05</vt:lpstr>
      <vt:lpstr>G06</vt:lpstr>
      <vt:lpstr>G07</vt:lpstr>
      <vt:lpstr>G08</vt:lpstr>
      <vt:lpstr>G09,G10</vt:lpstr>
      <vt:lpstr>G11,G12</vt:lpstr>
      <vt:lpstr>G13</vt:lpstr>
      <vt:lpstr>G14</vt:lpstr>
      <vt:lpstr>G15,G16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G27, G28, G31,G32</vt:lpstr>
      <vt:lpstr>G29, G30</vt:lpstr>
      <vt:lpstr>'T19'!_ftnref1</vt:lpstr>
      <vt:lpstr>'T11'!_Toc386095063</vt:lpstr>
      <vt:lpstr>'T12'!_Toc386095064</vt:lpstr>
      <vt:lpstr>'T14'!_Toc386095066</vt:lpstr>
      <vt:lpstr>'T16'!_Toc386095068</vt:lpstr>
      <vt:lpstr>'T17'!_Toc386095069</vt:lpstr>
      <vt:lpstr>'T18'!_Toc386095070</vt:lpstr>
      <vt:lpstr>'T20'!_Toc386095072</vt:lpstr>
      <vt:lpstr>'T21'!_Toc386098571</vt:lpstr>
      <vt:lpstr>'G07'!_Toc386098996</vt:lpstr>
      <vt:lpstr>'T23'!_Toc386099273</vt:lpstr>
      <vt:lpstr>'T28'!_Toc386099278</vt:lpstr>
      <vt:lpstr>'T01'!_Toc386111479</vt:lpstr>
      <vt:lpstr>'T10'!_Toc386111488</vt:lpstr>
      <vt:lpstr>'T19'!_Toc386111497</vt:lpstr>
      <vt:lpstr>'T22'!_Toc386111500</vt:lpstr>
      <vt:lpstr>'T26'!Názvy_tlače</vt:lpstr>
      <vt:lpstr>'T26'!Oblasť_tlače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RRZ</dc:creator>
  <cp:lastModifiedBy/>
  <dcterms:created xsi:type="dcterms:W3CDTF">2006-09-16T00:00:00Z</dcterms:created>
  <dcterms:modified xsi:type="dcterms:W3CDTF">2014-06-26T10:56:36Z</dcterms:modified>
</cp:coreProperties>
</file>