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https://rozpoctovarada.sharepoint.com/09_MATERIALY/01_STRATEGICKE_DOKUMENTY/03_VYCHODISKA/04_PS_2016_2019/"/>
    </mc:Choice>
  </mc:AlternateContent>
  <bookViews>
    <workbookView xWindow="0" yWindow="0" windowWidth="28800" windowHeight="12435" firstSheet="31" activeTab="40"/>
  </bookViews>
  <sheets>
    <sheet name="T01" sheetId="47" r:id="rId1"/>
    <sheet name="T02" sheetId="55" r:id="rId2"/>
    <sheet name="T03" sheetId="65" r:id="rId3"/>
    <sheet name="T04" sheetId="32" r:id="rId4"/>
    <sheet name="T05" sheetId="34" r:id="rId5"/>
    <sheet name="T06" sheetId="2" r:id="rId6"/>
    <sheet name="T07" sheetId="44" r:id="rId7"/>
    <sheet name="T08" sheetId="57" r:id="rId8"/>
    <sheet name="T09" sheetId="36" r:id="rId9"/>
    <sheet name="T10" sheetId="17" r:id="rId10"/>
    <sheet name="T11" sheetId="18" r:id="rId11"/>
    <sheet name="T12" sheetId="22" r:id="rId12"/>
    <sheet name="T13" sheetId="23" r:id="rId13"/>
    <sheet name="T14" sheetId="39" r:id="rId14"/>
    <sheet name="T14_samospravy" sheetId="31" r:id="rId15"/>
    <sheet name="T15" sheetId="33" r:id="rId16"/>
    <sheet name="T16" sheetId="30" r:id="rId17"/>
    <sheet name="T17" sheetId="51" r:id="rId18"/>
    <sheet name="T18" sheetId="37" r:id="rId19"/>
    <sheet name="T19" sheetId="42" r:id="rId20"/>
    <sheet name="T20" sheetId="52" r:id="rId21"/>
    <sheet name="T21" sheetId="46" r:id="rId22"/>
    <sheet name="T22" sheetId="41" r:id="rId23"/>
    <sheet name="T23" sheetId="3" r:id="rId24"/>
    <sheet name="T24" sheetId="50" r:id="rId25"/>
    <sheet name="T24_NPC_scenar" sheetId="43" r:id="rId26"/>
    <sheet name="T25" sheetId="54" r:id="rId27"/>
    <sheet name=" T26" sheetId="59" r:id="rId28"/>
    <sheet name="T27,T28" sheetId="60" r:id="rId29"/>
    <sheet name="T29" sheetId="61" r:id="rId30"/>
    <sheet name="T30" sheetId="62" r:id="rId31"/>
    <sheet name="G01" sheetId="45" r:id="rId32"/>
    <sheet name="G02" sheetId="15" r:id="rId33"/>
    <sheet name="G03" sheetId="72" r:id="rId34"/>
    <sheet name="G04" sheetId="48" r:id="rId35"/>
    <sheet name="G05" sheetId="6" r:id="rId36"/>
    <sheet name="G06" sheetId="49" r:id="rId37"/>
    <sheet name="G07,G08" sheetId="63" r:id="rId38"/>
    <sheet name="G09" sheetId="64" r:id="rId39"/>
    <sheet name="G10" sheetId="58" r:id="rId40"/>
    <sheet name="G11,G12" sheetId="73" r:id="rId41"/>
    <sheet name="G13" sheetId="38" r:id="rId42"/>
    <sheet name="G14" sheetId="53" r:id="rId43"/>
    <sheet name="G15" sheetId="35" r:id="rId44"/>
    <sheet name="G16" sheetId="66" r:id="rId45"/>
    <sheet name="G17" sheetId="67" r:id="rId46"/>
    <sheet name="G18" sheetId="68" r:id="rId47"/>
    <sheet name="G19" sheetId="69" r:id="rId48"/>
    <sheet name="G20" sheetId="70" r:id="rId49"/>
    <sheet name="G21" sheetId="71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</externalReferences>
  <definedNames>
    <definedName name="\A" localSheetId="27">#REF!</definedName>
    <definedName name="\A" localSheetId="34">#REF!</definedName>
    <definedName name="\A" localSheetId="36">#REF!</definedName>
    <definedName name="\A" localSheetId="37">#REF!</definedName>
    <definedName name="\A" localSheetId="39">#REF!</definedName>
    <definedName name="\A" localSheetId="40">#REF!</definedName>
    <definedName name="\A" localSheetId="42">#REF!</definedName>
    <definedName name="\A" localSheetId="47">#REF!</definedName>
    <definedName name="\A" localSheetId="1">#REF!</definedName>
    <definedName name="\A" localSheetId="2">#REF!</definedName>
    <definedName name="\A" localSheetId="7">#REF!</definedName>
    <definedName name="\A" localSheetId="9">#REF!</definedName>
    <definedName name="\A" localSheetId="12">#REF!</definedName>
    <definedName name="\A" localSheetId="17">#REF!</definedName>
    <definedName name="\A" localSheetId="20">#REF!</definedName>
    <definedName name="\A" localSheetId="24">#REF!</definedName>
    <definedName name="\A" localSheetId="26">#REF!</definedName>
    <definedName name="\A" localSheetId="28">#REF!</definedName>
    <definedName name="\A" localSheetId="29">#REF!</definedName>
    <definedName name="\A" localSheetId="30">#REF!</definedName>
    <definedName name="\A">#REF!</definedName>
    <definedName name="\B" localSheetId="27">#REF!</definedName>
    <definedName name="\B" localSheetId="34">#REF!</definedName>
    <definedName name="\B" localSheetId="36">#REF!</definedName>
    <definedName name="\B" localSheetId="39">#REF!</definedName>
    <definedName name="\B" localSheetId="40">#REF!</definedName>
    <definedName name="\B" localSheetId="42">#REF!</definedName>
    <definedName name="\B" localSheetId="47">#REF!</definedName>
    <definedName name="\B" localSheetId="1">#REF!</definedName>
    <definedName name="\B" localSheetId="2">#REF!</definedName>
    <definedName name="\B" localSheetId="7">#REF!</definedName>
    <definedName name="\B" localSheetId="9">#REF!</definedName>
    <definedName name="\B" localSheetId="12">#REF!</definedName>
    <definedName name="\B" localSheetId="17">#REF!</definedName>
    <definedName name="\B" localSheetId="20">#REF!</definedName>
    <definedName name="\B" localSheetId="24">#REF!</definedName>
    <definedName name="\B" localSheetId="26">#REF!</definedName>
    <definedName name="\B" localSheetId="28">#REF!</definedName>
    <definedName name="\B" localSheetId="29">#REF!</definedName>
    <definedName name="\B" localSheetId="30">#REF!</definedName>
    <definedName name="\B">#REF!</definedName>
    <definedName name="\C" localSheetId="27">#REF!</definedName>
    <definedName name="\C" localSheetId="34">#REF!</definedName>
    <definedName name="\C" localSheetId="36">#REF!</definedName>
    <definedName name="\C" localSheetId="39">#REF!</definedName>
    <definedName name="\C" localSheetId="40">#REF!</definedName>
    <definedName name="\C" localSheetId="42">#REF!</definedName>
    <definedName name="\C" localSheetId="47">#REF!</definedName>
    <definedName name="\C" localSheetId="1">#REF!</definedName>
    <definedName name="\C" localSheetId="2">#REF!</definedName>
    <definedName name="\C" localSheetId="7">#REF!</definedName>
    <definedName name="\C" localSheetId="9">#REF!</definedName>
    <definedName name="\C" localSheetId="12">#REF!</definedName>
    <definedName name="\C" localSheetId="17">#REF!</definedName>
    <definedName name="\C" localSheetId="20">#REF!</definedName>
    <definedName name="\C" localSheetId="24">#REF!</definedName>
    <definedName name="\C" localSheetId="26">#REF!</definedName>
    <definedName name="\C" localSheetId="28">#REF!</definedName>
    <definedName name="\C" localSheetId="29">#REF!</definedName>
    <definedName name="\C" localSheetId="30">#REF!</definedName>
    <definedName name="\C">#REF!</definedName>
    <definedName name="\D" localSheetId="27">#REF!</definedName>
    <definedName name="\D" localSheetId="34">#REF!</definedName>
    <definedName name="\D" localSheetId="36">#REF!</definedName>
    <definedName name="\D" localSheetId="39">#REF!</definedName>
    <definedName name="\D" localSheetId="40">#REF!</definedName>
    <definedName name="\D" localSheetId="42">#REF!</definedName>
    <definedName name="\D" localSheetId="47">#REF!</definedName>
    <definedName name="\D" localSheetId="1">#REF!</definedName>
    <definedName name="\D" localSheetId="2">#REF!</definedName>
    <definedName name="\D" localSheetId="7">#REF!</definedName>
    <definedName name="\D" localSheetId="9">#REF!</definedName>
    <definedName name="\D" localSheetId="12">#REF!</definedName>
    <definedName name="\D" localSheetId="17">#REF!</definedName>
    <definedName name="\D" localSheetId="20">#REF!</definedName>
    <definedName name="\D" localSheetId="24">#REF!</definedName>
    <definedName name="\D" localSheetId="26">#REF!</definedName>
    <definedName name="\D" localSheetId="28">#REF!</definedName>
    <definedName name="\D" localSheetId="29">#REF!</definedName>
    <definedName name="\D" localSheetId="30">#REF!</definedName>
    <definedName name="\D">#REF!</definedName>
    <definedName name="\E" localSheetId="27">#REF!</definedName>
    <definedName name="\E" localSheetId="34">#REF!</definedName>
    <definedName name="\E" localSheetId="36">#REF!</definedName>
    <definedName name="\E" localSheetId="39">#REF!</definedName>
    <definedName name="\E" localSheetId="40">#REF!</definedName>
    <definedName name="\E" localSheetId="42">#REF!</definedName>
    <definedName name="\E" localSheetId="47">#REF!</definedName>
    <definedName name="\E" localSheetId="1">#REF!</definedName>
    <definedName name="\E" localSheetId="2">#REF!</definedName>
    <definedName name="\E" localSheetId="7">#REF!</definedName>
    <definedName name="\E" localSheetId="9">#REF!</definedName>
    <definedName name="\E" localSheetId="12">#REF!</definedName>
    <definedName name="\E" localSheetId="17">#REF!</definedName>
    <definedName name="\E" localSheetId="20">#REF!</definedName>
    <definedName name="\E" localSheetId="24">#REF!</definedName>
    <definedName name="\E" localSheetId="26">#REF!</definedName>
    <definedName name="\E" localSheetId="28">#REF!</definedName>
    <definedName name="\E" localSheetId="29">#REF!</definedName>
    <definedName name="\E" localSheetId="30">#REF!</definedName>
    <definedName name="\E">#REF!</definedName>
    <definedName name="\F" localSheetId="27">#REF!</definedName>
    <definedName name="\F" localSheetId="34">#REF!</definedName>
    <definedName name="\F" localSheetId="36">#REF!</definedName>
    <definedName name="\F" localSheetId="39">#REF!</definedName>
    <definedName name="\F" localSheetId="40">#REF!</definedName>
    <definedName name="\F" localSheetId="42">#REF!</definedName>
    <definedName name="\F" localSheetId="47">#REF!</definedName>
    <definedName name="\F" localSheetId="1">#REF!</definedName>
    <definedName name="\F" localSheetId="2">#REF!</definedName>
    <definedName name="\F" localSheetId="7">#REF!</definedName>
    <definedName name="\F" localSheetId="9">#REF!</definedName>
    <definedName name="\F" localSheetId="12">#REF!</definedName>
    <definedName name="\F" localSheetId="17">#REF!</definedName>
    <definedName name="\F" localSheetId="20">#REF!</definedName>
    <definedName name="\F" localSheetId="24">#REF!</definedName>
    <definedName name="\F" localSheetId="26">#REF!</definedName>
    <definedName name="\F" localSheetId="28">#REF!</definedName>
    <definedName name="\F" localSheetId="29">#REF!</definedName>
    <definedName name="\F" localSheetId="30">#REF!</definedName>
    <definedName name="\F">#REF!</definedName>
    <definedName name="\G" localSheetId="27">#REF!</definedName>
    <definedName name="\G" localSheetId="34">#REF!</definedName>
    <definedName name="\G" localSheetId="36">#REF!</definedName>
    <definedName name="\G" localSheetId="39">#REF!</definedName>
    <definedName name="\G" localSheetId="40">#REF!</definedName>
    <definedName name="\G" localSheetId="42">#REF!</definedName>
    <definedName name="\G" localSheetId="47">#REF!</definedName>
    <definedName name="\G" localSheetId="1">#REF!</definedName>
    <definedName name="\G" localSheetId="2">#REF!</definedName>
    <definedName name="\G" localSheetId="7">#REF!</definedName>
    <definedName name="\G" localSheetId="9">#REF!</definedName>
    <definedName name="\G" localSheetId="12">#REF!</definedName>
    <definedName name="\G" localSheetId="17">#REF!</definedName>
    <definedName name="\G" localSheetId="20">#REF!</definedName>
    <definedName name="\G" localSheetId="24">#REF!</definedName>
    <definedName name="\G" localSheetId="26">#REF!</definedName>
    <definedName name="\G" localSheetId="28">#REF!</definedName>
    <definedName name="\G" localSheetId="29">#REF!</definedName>
    <definedName name="\G" localSheetId="30">#REF!</definedName>
    <definedName name="\G">#REF!</definedName>
    <definedName name="\H" localSheetId="27">#REF!</definedName>
    <definedName name="\H" localSheetId="34">#REF!</definedName>
    <definedName name="\H" localSheetId="36">#REF!</definedName>
    <definedName name="\H" localSheetId="39">#REF!</definedName>
    <definedName name="\H" localSheetId="40">#REF!</definedName>
    <definedName name="\H" localSheetId="42">#REF!</definedName>
    <definedName name="\H" localSheetId="47">#REF!</definedName>
    <definedName name="\H" localSheetId="1">#REF!</definedName>
    <definedName name="\H" localSheetId="2">#REF!</definedName>
    <definedName name="\H" localSheetId="7">#REF!</definedName>
    <definedName name="\H" localSheetId="9">#REF!</definedName>
    <definedName name="\H" localSheetId="12">#REF!</definedName>
    <definedName name="\H" localSheetId="17">#REF!</definedName>
    <definedName name="\H" localSheetId="20">#REF!</definedName>
    <definedName name="\H" localSheetId="24">#REF!</definedName>
    <definedName name="\H" localSheetId="26">#REF!</definedName>
    <definedName name="\H" localSheetId="28">#REF!</definedName>
    <definedName name="\H" localSheetId="29">#REF!</definedName>
    <definedName name="\H" localSheetId="30">#REF!</definedName>
    <definedName name="\H">#REF!</definedName>
    <definedName name="\I" localSheetId="27">#REF!</definedName>
    <definedName name="\I" localSheetId="34">#REF!</definedName>
    <definedName name="\I" localSheetId="36">#REF!</definedName>
    <definedName name="\I" localSheetId="39">#REF!</definedName>
    <definedName name="\I" localSheetId="40">#REF!</definedName>
    <definedName name="\I" localSheetId="42">#REF!</definedName>
    <definedName name="\I" localSheetId="47">#REF!</definedName>
    <definedName name="\I" localSheetId="1">#REF!</definedName>
    <definedName name="\I" localSheetId="2">#REF!</definedName>
    <definedName name="\I" localSheetId="7">#REF!</definedName>
    <definedName name="\I" localSheetId="9">#REF!</definedName>
    <definedName name="\I" localSheetId="12">#REF!</definedName>
    <definedName name="\I" localSheetId="17">#REF!</definedName>
    <definedName name="\I" localSheetId="20">#REF!</definedName>
    <definedName name="\I" localSheetId="24">#REF!</definedName>
    <definedName name="\I" localSheetId="26">#REF!</definedName>
    <definedName name="\I" localSheetId="28">#REF!</definedName>
    <definedName name="\I" localSheetId="29">#REF!</definedName>
    <definedName name="\I" localSheetId="30">#REF!</definedName>
    <definedName name="\I">#REF!</definedName>
    <definedName name="\J" localSheetId="27">#REF!</definedName>
    <definedName name="\J" localSheetId="34">#REF!</definedName>
    <definedName name="\J" localSheetId="36">#REF!</definedName>
    <definedName name="\J" localSheetId="39">#REF!</definedName>
    <definedName name="\J" localSheetId="40">#REF!</definedName>
    <definedName name="\J" localSheetId="42">#REF!</definedName>
    <definedName name="\J" localSheetId="47">#REF!</definedName>
    <definedName name="\J" localSheetId="1">#REF!</definedName>
    <definedName name="\J" localSheetId="2">#REF!</definedName>
    <definedName name="\J" localSheetId="7">#REF!</definedName>
    <definedName name="\J" localSheetId="9">#REF!</definedName>
    <definedName name="\J" localSheetId="12">#REF!</definedName>
    <definedName name="\J" localSheetId="17">#REF!</definedName>
    <definedName name="\J" localSheetId="20">#REF!</definedName>
    <definedName name="\J" localSheetId="24">#REF!</definedName>
    <definedName name="\J" localSheetId="26">#REF!</definedName>
    <definedName name="\J" localSheetId="28">#REF!</definedName>
    <definedName name="\J" localSheetId="29">#REF!</definedName>
    <definedName name="\J" localSheetId="30">#REF!</definedName>
    <definedName name="\J">#REF!</definedName>
    <definedName name="\K" localSheetId="27">#REF!</definedName>
    <definedName name="\K" localSheetId="34">#REF!</definedName>
    <definedName name="\K" localSheetId="36">#REF!</definedName>
    <definedName name="\K" localSheetId="39">#REF!</definedName>
    <definedName name="\K" localSheetId="40">#REF!</definedName>
    <definedName name="\K" localSheetId="42">#REF!</definedName>
    <definedName name="\K" localSheetId="47">#REF!</definedName>
    <definedName name="\K" localSheetId="1">#REF!</definedName>
    <definedName name="\K" localSheetId="2">#REF!</definedName>
    <definedName name="\K" localSheetId="7">#REF!</definedName>
    <definedName name="\K" localSheetId="9">#REF!</definedName>
    <definedName name="\K" localSheetId="12">#REF!</definedName>
    <definedName name="\K" localSheetId="17">#REF!</definedName>
    <definedName name="\K" localSheetId="20">#REF!</definedName>
    <definedName name="\K" localSheetId="24">#REF!</definedName>
    <definedName name="\K" localSheetId="26">#REF!</definedName>
    <definedName name="\K" localSheetId="28">#REF!</definedName>
    <definedName name="\K" localSheetId="29">#REF!</definedName>
    <definedName name="\K" localSheetId="30">#REF!</definedName>
    <definedName name="\K">#REF!</definedName>
    <definedName name="\L" localSheetId="27">#REF!</definedName>
    <definedName name="\L" localSheetId="34">#REF!</definedName>
    <definedName name="\L" localSheetId="36">#REF!</definedName>
    <definedName name="\L" localSheetId="39">#REF!</definedName>
    <definedName name="\L" localSheetId="40">#REF!</definedName>
    <definedName name="\L" localSheetId="42">#REF!</definedName>
    <definedName name="\L" localSheetId="47">#REF!</definedName>
    <definedName name="\L" localSheetId="1">#REF!</definedName>
    <definedName name="\L" localSheetId="2">#REF!</definedName>
    <definedName name="\L" localSheetId="7">#REF!</definedName>
    <definedName name="\L" localSheetId="9">#REF!</definedName>
    <definedName name="\L" localSheetId="12">#REF!</definedName>
    <definedName name="\L" localSheetId="17">#REF!</definedName>
    <definedName name="\L" localSheetId="20">#REF!</definedName>
    <definedName name="\L" localSheetId="24">#REF!</definedName>
    <definedName name="\L" localSheetId="26">#REF!</definedName>
    <definedName name="\L" localSheetId="28">#REF!</definedName>
    <definedName name="\L" localSheetId="29">#REF!</definedName>
    <definedName name="\L" localSheetId="30">#REF!</definedName>
    <definedName name="\L">#REF!</definedName>
    <definedName name="\M" localSheetId="27">#REF!</definedName>
    <definedName name="\M" localSheetId="34">#REF!</definedName>
    <definedName name="\M" localSheetId="36">#REF!</definedName>
    <definedName name="\M" localSheetId="39">#REF!</definedName>
    <definedName name="\M" localSheetId="40">#REF!</definedName>
    <definedName name="\M" localSheetId="42">#REF!</definedName>
    <definedName name="\M" localSheetId="47">#REF!</definedName>
    <definedName name="\M" localSheetId="1">#REF!</definedName>
    <definedName name="\M" localSheetId="2">#REF!</definedName>
    <definedName name="\M" localSheetId="7">#REF!</definedName>
    <definedName name="\M" localSheetId="9">#REF!</definedName>
    <definedName name="\M" localSheetId="12">#REF!</definedName>
    <definedName name="\M" localSheetId="17">#REF!</definedName>
    <definedName name="\M" localSheetId="20">#REF!</definedName>
    <definedName name="\M" localSheetId="24">#REF!</definedName>
    <definedName name="\M" localSheetId="26">#REF!</definedName>
    <definedName name="\M" localSheetId="28">#REF!</definedName>
    <definedName name="\M" localSheetId="29">#REF!</definedName>
    <definedName name="\M" localSheetId="30">#REF!</definedName>
    <definedName name="\M">#REF!</definedName>
    <definedName name="\N" localSheetId="27">#REF!</definedName>
    <definedName name="\N" localSheetId="34">#REF!</definedName>
    <definedName name="\N" localSheetId="36">#REF!</definedName>
    <definedName name="\N" localSheetId="39">#REF!</definedName>
    <definedName name="\N" localSheetId="40">#REF!</definedName>
    <definedName name="\N" localSheetId="42">#REF!</definedName>
    <definedName name="\N" localSheetId="47">#REF!</definedName>
    <definedName name="\N" localSheetId="1">#REF!</definedName>
    <definedName name="\N" localSheetId="2">#REF!</definedName>
    <definedName name="\N" localSheetId="7">#REF!</definedName>
    <definedName name="\N" localSheetId="9">#REF!</definedName>
    <definedName name="\N" localSheetId="12">#REF!</definedName>
    <definedName name="\N" localSheetId="17">#REF!</definedName>
    <definedName name="\N" localSheetId="20">#REF!</definedName>
    <definedName name="\N" localSheetId="24">#REF!</definedName>
    <definedName name="\N" localSheetId="26">#REF!</definedName>
    <definedName name="\N" localSheetId="28">#REF!</definedName>
    <definedName name="\N" localSheetId="29">#REF!</definedName>
    <definedName name="\N" localSheetId="30">#REF!</definedName>
    <definedName name="\N">#REF!</definedName>
    <definedName name="\O" localSheetId="27">#REF!</definedName>
    <definedName name="\O" localSheetId="34">#REF!</definedName>
    <definedName name="\O" localSheetId="36">#REF!</definedName>
    <definedName name="\O" localSheetId="39">#REF!</definedName>
    <definedName name="\O" localSheetId="40">#REF!</definedName>
    <definedName name="\O" localSheetId="42">#REF!</definedName>
    <definedName name="\O" localSheetId="47">#REF!</definedName>
    <definedName name="\O" localSheetId="1">#REF!</definedName>
    <definedName name="\O" localSheetId="2">#REF!</definedName>
    <definedName name="\O" localSheetId="7">#REF!</definedName>
    <definedName name="\O" localSheetId="9">#REF!</definedName>
    <definedName name="\O" localSheetId="12">#REF!</definedName>
    <definedName name="\O" localSheetId="17">#REF!</definedName>
    <definedName name="\O" localSheetId="20">#REF!</definedName>
    <definedName name="\O" localSheetId="24">#REF!</definedName>
    <definedName name="\O" localSheetId="26">#REF!</definedName>
    <definedName name="\O" localSheetId="28">#REF!</definedName>
    <definedName name="\O" localSheetId="29">#REF!</definedName>
    <definedName name="\O" localSheetId="30">#REF!</definedName>
    <definedName name="\O">#REF!</definedName>
    <definedName name="\P" localSheetId="27">#REF!</definedName>
    <definedName name="\P" localSheetId="34">#REF!</definedName>
    <definedName name="\P" localSheetId="36">#REF!</definedName>
    <definedName name="\P" localSheetId="39">#REF!</definedName>
    <definedName name="\P" localSheetId="40">#REF!</definedName>
    <definedName name="\P" localSheetId="42">#REF!</definedName>
    <definedName name="\P" localSheetId="47">#REF!</definedName>
    <definedName name="\P" localSheetId="1">#REF!</definedName>
    <definedName name="\P" localSheetId="2">#REF!</definedName>
    <definedName name="\P" localSheetId="7">#REF!</definedName>
    <definedName name="\P" localSheetId="9">#REF!</definedName>
    <definedName name="\P" localSheetId="12">#REF!</definedName>
    <definedName name="\P" localSheetId="17">#REF!</definedName>
    <definedName name="\P" localSheetId="20">#REF!</definedName>
    <definedName name="\P" localSheetId="24">#REF!</definedName>
    <definedName name="\P" localSheetId="26">#REF!</definedName>
    <definedName name="\P" localSheetId="28">#REF!</definedName>
    <definedName name="\P" localSheetId="29">#REF!</definedName>
    <definedName name="\P" localSheetId="30">#REF!</definedName>
    <definedName name="\P">#REF!</definedName>
    <definedName name="\Q" localSheetId="27">#REF!</definedName>
    <definedName name="\Q" localSheetId="34">#REF!</definedName>
    <definedName name="\Q" localSheetId="36">#REF!</definedName>
    <definedName name="\Q" localSheetId="39">#REF!</definedName>
    <definedName name="\Q" localSheetId="40">#REF!</definedName>
    <definedName name="\Q" localSheetId="42">#REF!</definedName>
    <definedName name="\Q" localSheetId="47">#REF!</definedName>
    <definedName name="\Q" localSheetId="1">#REF!</definedName>
    <definedName name="\Q" localSheetId="2">#REF!</definedName>
    <definedName name="\Q" localSheetId="7">#REF!</definedName>
    <definedName name="\Q" localSheetId="9">#REF!</definedName>
    <definedName name="\Q" localSheetId="12">#REF!</definedName>
    <definedName name="\Q" localSheetId="17">#REF!</definedName>
    <definedName name="\Q" localSheetId="20">#REF!</definedName>
    <definedName name="\Q" localSheetId="24">#REF!</definedName>
    <definedName name="\Q" localSheetId="26">#REF!</definedName>
    <definedName name="\Q" localSheetId="28">#REF!</definedName>
    <definedName name="\Q" localSheetId="29">#REF!</definedName>
    <definedName name="\Q" localSheetId="30">#REF!</definedName>
    <definedName name="\Q">#REF!</definedName>
    <definedName name="\R" localSheetId="27">#REF!</definedName>
    <definedName name="\R" localSheetId="34">#REF!</definedName>
    <definedName name="\R" localSheetId="36">#REF!</definedName>
    <definedName name="\R" localSheetId="39">#REF!</definedName>
    <definedName name="\R" localSheetId="40">#REF!</definedName>
    <definedName name="\R" localSheetId="42">#REF!</definedName>
    <definedName name="\R" localSheetId="47">#REF!</definedName>
    <definedName name="\R" localSheetId="1">#REF!</definedName>
    <definedName name="\R" localSheetId="2">#REF!</definedName>
    <definedName name="\R" localSheetId="7">#REF!</definedName>
    <definedName name="\R" localSheetId="9">#REF!</definedName>
    <definedName name="\R" localSheetId="12">#REF!</definedName>
    <definedName name="\R" localSheetId="17">#REF!</definedName>
    <definedName name="\R" localSheetId="20">#REF!</definedName>
    <definedName name="\R" localSheetId="24">#REF!</definedName>
    <definedName name="\R" localSheetId="26">#REF!</definedName>
    <definedName name="\R" localSheetId="28">#REF!</definedName>
    <definedName name="\R" localSheetId="29">#REF!</definedName>
    <definedName name="\R" localSheetId="30">#REF!</definedName>
    <definedName name="\R">#REF!</definedName>
    <definedName name="\S" localSheetId="27">#REF!</definedName>
    <definedName name="\S" localSheetId="34">#REF!</definedName>
    <definedName name="\S" localSheetId="36">#REF!</definedName>
    <definedName name="\S" localSheetId="39">#REF!</definedName>
    <definedName name="\S" localSheetId="40">#REF!</definedName>
    <definedName name="\S" localSheetId="42">#REF!</definedName>
    <definedName name="\S" localSheetId="47">#REF!</definedName>
    <definedName name="\S" localSheetId="1">#REF!</definedName>
    <definedName name="\S" localSheetId="2">#REF!</definedName>
    <definedName name="\S" localSheetId="7">#REF!</definedName>
    <definedName name="\S" localSheetId="9">#REF!</definedName>
    <definedName name="\S" localSheetId="12">#REF!</definedName>
    <definedName name="\S" localSheetId="17">#REF!</definedName>
    <definedName name="\S" localSheetId="20">#REF!</definedName>
    <definedName name="\S" localSheetId="24">#REF!</definedName>
    <definedName name="\S" localSheetId="26">#REF!</definedName>
    <definedName name="\S" localSheetId="28">#REF!</definedName>
    <definedName name="\S" localSheetId="29">#REF!</definedName>
    <definedName name="\S" localSheetId="30">#REF!</definedName>
    <definedName name="\S">#REF!</definedName>
    <definedName name="\T" localSheetId="27">#REF!</definedName>
    <definedName name="\T" localSheetId="34">#REF!</definedName>
    <definedName name="\T" localSheetId="36">#REF!</definedName>
    <definedName name="\T" localSheetId="39">#REF!</definedName>
    <definedName name="\T" localSheetId="40">#REF!</definedName>
    <definedName name="\T" localSheetId="42">#REF!</definedName>
    <definedName name="\T" localSheetId="47">#REF!</definedName>
    <definedName name="\T" localSheetId="1">#REF!</definedName>
    <definedName name="\T" localSheetId="2">#REF!</definedName>
    <definedName name="\T" localSheetId="7">#REF!</definedName>
    <definedName name="\T" localSheetId="9">#REF!</definedName>
    <definedName name="\T" localSheetId="12">#REF!</definedName>
    <definedName name="\T" localSheetId="17">#REF!</definedName>
    <definedName name="\T" localSheetId="20">#REF!</definedName>
    <definedName name="\T" localSheetId="24">#REF!</definedName>
    <definedName name="\T" localSheetId="26">#REF!</definedName>
    <definedName name="\T" localSheetId="28">#REF!</definedName>
    <definedName name="\T" localSheetId="29">#REF!</definedName>
    <definedName name="\T" localSheetId="30">#REF!</definedName>
    <definedName name="\T">#REF!</definedName>
    <definedName name="\U" localSheetId="27">#REF!</definedName>
    <definedName name="\U" localSheetId="34">#REF!</definedName>
    <definedName name="\U" localSheetId="36">#REF!</definedName>
    <definedName name="\U" localSheetId="39">#REF!</definedName>
    <definedName name="\U" localSheetId="40">#REF!</definedName>
    <definedName name="\U" localSheetId="42">#REF!</definedName>
    <definedName name="\U" localSheetId="47">#REF!</definedName>
    <definedName name="\U" localSheetId="1">#REF!</definedName>
    <definedName name="\U" localSheetId="2">#REF!</definedName>
    <definedName name="\U" localSheetId="7">#REF!</definedName>
    <definedName name="\U" localSheetId="9">#REF!</definedName>
    <definedName name="\U" localSheetId="12">#REF!</definedName>
    <definedName name="\U" localSheetId="17">#REF!</definedName>
    <definedName name="\U" localSheetId="20">#REF!</definedName>
    <definedName name="\U" localSheetId="24">#REF!</definedName>
    <definedName name="\U" localSheetId="26">#REF!</definedName>
    <definedName name="\U" localSheetId="28">#REF!</definedName>
    <definedName name="\U" localSheetId="29">#REF!</definedName>
    <definedName name="\U" localSheetId="30">#REF!</definedName>
    <definedName name="\U">#REF!</definedName>
    <definedName name="\V" localSheetId="27">#REF!</definedName>
    <definedName name="\V" localSheetId="34">#REF!</definedName>
    <definedName name="\V" localSheetId="36">#REF!</definedName>
    <definedName name="\V" localSheetId="39">#REF!</definedName>
    <definedName name="\V" localSheetId="40">#REF!</definedName>
    <definedName name="\V" localSheetId="42">#REF!</definedName>
    <definedName name="\V" localSheetId="47">#REF!</definedName>
    <definedName name="\V" localSheetId="1">#REF!</definedName>
    <definedName name="\V" localSheetId="2">#REF!</definedName>
    <definedName name="\V" localSheetId="7">#REF!</definedName>
    <definedName name="\V" localSheetId="9">#REF!</definedName>
    <definedName name="\V" localSheetId="12">#REF!</definedName>
    <definedName name="\V" localSheetId="17">#REF!</definedName>
    <definedName name="\V" localSheetId="20">#REF!</definedName>
    <definedName name="\V" localSheetId="24">#REF!</definedName>
    <definedName name="\V" localSheetId="26">#REF!</definedName>
    <definedName name="\V" localSheetId="28">#REF!</definedName>
    <definedName name="\V" localSheetId="29">#REF!</definedName>
    <definedName name="\V" localSheetId="30">#REF!</definedName>
    <definedName name="\V">#REF!</definedName>
    <definedName name="\W" localSheetId="27">#REF!</definedName>
    <definedName name="\W" localSheetId="34">#REF!</definedName>
    <definedName name="\W" localSheetId="36">#REF!</definedName>
    <definedName name="\W" localSheetId="39">#REF!</definedName>
    <definedName name="\W" localSheetId="40">#REF!</definedName>
    <definedName name="\W" localSheetId="42">#REF!</definedName>
    <definedName name="\W" localSheetId="47">#REF!</definedName>
    <definedName name="\W" localSheetId="1">#REF!</definedName>
    <definedName name="\W" localSheetId="2">#REF!</definedName>
    <definedName name="\W" localSheetId="7">#REF!</definedName>
    <definedName name="\W" localSheetId="9">#REF!</definedName>
    <definedName name="\W" localSheetId="12">#REF!</definedName>
    <definedName name="\W" localSheetId="17">#REF!</definedName>
    <definedName name="\W" localSheetId="20">#REF!</definedName>
    <definedName name="\W" localSheetId="24">#REF!</definedName>
    <definedName name="\W" localSheetId="26">#REF!</definedName>
    <definedName name="\W" localSheetId="28">#REF!</definedName>
    <definedName name="\W" localSheetId="29">#REF!</definedName>
    <definedName name="\W" localSheetId="30">#REF!</definedName>
    <definedName name="\W">#REF!</definedName>
    <definedName name="\X" localSheetId="27">#REF!</definedName>
    <definedName name="\X" localSheetId="34">#REF!</definedName>
    <definedName name="\X" localSheetId="36">#REF!</definedName>
    <definedName name="\X" localSheetId="39">#REF!</definedName>
    <definedName name="\X" localSheetId="40">#REF!</definedName>
    <definedName name="\X" localSheetId="42">#REF!</definedName>
    <definedName name="\X" localSheetId="47">#REF!</definedName>
    <definedName name="\X" localSheetId="1">#REF!</definedName>
    <definedName name="\X" localSheetId="2">#REF!</definedName>
    <definedName name="\X" localSheetId="7">#REF!</definedName>
    <definedName name="\X" localSheetId="9">#REF!</definedName>
    <definedName name="\X" localSheetId="12">#REF!</definedName>
    <definedName name="\X" localSheetId="17">#REF!</definedName>
    <definedName name="\X" localSheetId="20">#REF!</definedName>
    <definedName name="\X" localSheetId="24">#REF!</definedName>
    <definedName name="\X" localSheetId="26">#REF!</definedName>
    <definedName name="\X" localSheetId="28">#REF!</definedName>
    <definedName name="\X" localSheetId="29">#REF!</definedName>
    <definedName name="\X" localSheetId="30">#REF!</definedName>
    <definedName name="\X">#REF!</definedName>
    <definedName name="\Y" localSheetId="27">#REF!</definedName>
    <definedName name="\Y" localSheetId="34">#REF!</definedName>
    <definedName name="\Y" localSheetId="36">#REF!</definedName>
    <definedName name="\Y" localSheetId="39">#REF!</definedName>
    <definedName name="\Y" localSheetId="40">#REF!</definedName>
    <definedName name="\Y" localSheetId="42">#REF!</definedName>
    <definedName name="\Y" localSheetId="47">#REF!</definedName>
    <definedName name="\Y" localSheetId="1">#REF!</definedName>
    <definedName name="\Y" localSheetId="2">#REF!</definedName>
    <definedName name="\Y" localSheetId="7">#REF!</definedName>
    <definedName name="\Y" localSheetId="9">#REF!</definedName>
    <definedName name="\Y" localSheetId="12">#REF!</definedName>
    <definedName name="\Y" localSheetId="17">#REF!</definedName>
    <definedName name="\Y" localSheetId="20">#REF!</definedName>
    <definedName name="\Y" localSheetId="24">#REF!</definedName>
    <definedName name="\Y" localSheetId="26">#REF!</definedName>
    <definedName name="\Y" localSheetId="28">#REF!</definedName>
    <definedName name="\Y" localSheetId="29">#REF!</definedName>
    <definedName name="\Y" localSheetId="30">#REF!</definedName>
    <definedName name="\Y">#REF!</definedName>
    <definedName name="\Z" localSheetId="27">#REF!</definedName>
    <definedName name="\Z" localSheetId="34">#REF!</definedName>
    <definedName name="\Z" localSheetId="36">#REF!</definedName>
    <definedName name="\Z" localSheetId="39">#REF!</definedName>
    <definedName name="\Z" localSheetId="40">#REF!</definedName>
    <definedName name="\Z" localSheetId="42">#REF!</definedName>
    <definedName name="\Z" localSheetId="47">#REF!</definedName>
    <definedName name="\Z" localSheetId="1">#REF!</definedName>
    <definedName name="\Z" localSheetId="2">#REF!</definedName>
    <definedName name="\Z" localSheetId="7">#REF!</definedName>
    <definedName name="\Z" localSheetId="9">#REF!</definedName>
    <definedName name="\Z" localSheetId="12">#REF!</definedName>
    <definedName name="\Z" localSheetId="17">#REF!</definedName>
    <definedName name="\Z" localSheetId="20">#REF!</definedName>
    <definedName name="\Z" localSheetId="24">#REF!</definedName>
    <definedName name="\Z" localSheetId="26">#REF!</definedName>
    <definedName name="\Z" localSheetId="28">#REF!</definedName>
    <definedName name="\Z" localSheetId="29">#REF!</definedName>
    <definedName name="\Z" localSheetId="30">#REF!</definedName>
    <definedName name="\Z">#REF!</definedName>
    <definedName name="__123Graph_A" localSheetId="27" hidden="1">#REF!</definedName>
    <definedName name="__123Graph_A" localSheetId="34" hidden="1">#REF!</definedName>
    <definedName name="__123Graph_A" localSheetId="36" hidden="1">#REF!</definedName>
    <definedName name="__123Graph_A" localSheetId="38" hidden="1">#REF!</definedName>
    <definedName name="__123Graph_A" localSheetId="39" hidden="1">#REF!</definedName>
    <definedName name="__123Graph_A" localSheetId="40" hidden="1">#REF!</definedName>
    <definedName name="__123Graph_A" localSheetId="42" hidden="1">#REF!</definedName>
    <definedName name="__123Graph_A" localSheetId="47" hidden="1">#REF!</definedName>
    <definedName name="__123Graph_A" localSheetId="1" hidden="1">#REF!</definedName>
    <definedName name="__123Graph_A" localSheetId="2" hidden="1">#REF!</definedName>
    <definedName name="__123Graph_A" localSheetId="7" hidden="1">#REF!</definedName>
    <definedName name="__123Graph_A" localSheetId="9" hidden="1">#REF!</definedName>
    <definedName name="__123Graph_A" localSheetId="12" hidden="1">#REF!</definedName>
    <definedName name="__123Graph_A" localSheetId="17" hidden="1">#REF!</definedName>
    <definedName name="__123Graph_A" localSheetId="20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hidden="1">#REF!</definedName>
    <definedName name="__123Graph_AEXP" localSheetId="27" hidden="1">#REF!</definedName>
    <definedName name="__123Graph_AEXP" localSheetId="34" hidden="1">#REF!</definedName>
    <definedName name="__123Graph_AEXP" localSheetId="36" hidden="1">#REF!</definedName>
    <definedName name="__123Graph_AEXP" localSheetId="39" hidden="1">#REF!</definedName>
    <definedName name="__123Graph_AEXP" localSheetId="40" hidden="1">#REF!</definedName>
    <definedName name="__123Graph_AEXP" localSheetId="42" hidden="1">#REF!</definedName>
    <definedName name="__123Graph_AEXP" localSheetId="47" hidden="1">#REF!</definedName>
    <definedName name="__123Graph_AEXP" localSheetId="1" hidden="1">#REF!</definedName>
    <definedName name="__123Graph_AEXP" localSheetId="2" hidden="1">#REF!</definedName>
    <definedName name="__123Graph_AEXP" localSheetId="7" hidden="1">#REF!</definedName>
    <definedName name="__123Graph_AEXP" localSheetId="9" hidden="1">#REF!</definedName>
    <definedName name="__123Graph_AEXP" localSheetId="12" hidden="1">#REF!</definedName>
    <definedName name="__123Graph_AEXP" localSheetId="17" hidden="1">#REF!</definedName>
    <definedName name="__123Graph_AEXP" localSheetId="20" hidden="1">#REF!</definedName>
    <definedName name="__123Graph_AEXP" localSheetId="24" hidden="1">#REF!</definedName>
    <definedName name="__123Graph_AEXP" localSheetId="26" hidden="1">#REF!</definedName>
    <definedName name="__123Graph_AEXP" localSheetId="28" hidden="1">#REF!</definedName>
    <definedName name="__123Graph_AEXP" localSheetId="29" hidden="1">#REF!</definedName>
    <definedName name="__123Graph_AEXP" localSheetId="30" hidden="1">#REF!</definedName>
    <definedName name="__123Graph_AEXP" hidden="1">#REF!</definedName>
    <definedName name="__123Graph_ATEST1" localSheetId="27" hidden="1">[1]REER!$AZ$144:$AZ$210</definedName>
    <definedName name="__123Graph_ATEST1" localSheetId="37" hidden="1">[1]REER!$AZ$144:$AZ$210</definedName>
    <definedName name="__123Graph_ATEST1" localSheetId="38" hidden="1">[1]REER!$AZ$144:$AZ$210</definedName>
    <definedName name="__123Graph_ATEST1" localSheetId="39" hidden="1">[1]REER!$AZ$144:$AZ$210</definedName>
    <definedName name="__123Graph_ATEST1" localSheetId="1" hidden="1">[1]REER!$AZ$144:$AZ$210</definedName>
    <definedName name="__123Graph_ATEST1" localSheetId="7" hidden="1">[1]REER!$AZ$144:$AZ$210</definedName>
    <definedName name="__123Graph_ATEST1" localSheetId="28" hidden="1">[1]REER!$AZ$144:$AZ$210</definedName>
    <definedName name="__123Graph_ATEST1" localSheetId="29" hidden="1">[1]REER!$AZ$144:$AZ$210</definedName>
    <definedName name="__123Graph_ATEST1" localSheetId="30" hidden="1">[1]REER!$AZ$144:$AZ$210</definedName>
    <definedName name="__123Graph_ATEST1" hidden="1">[2]REER!$AZ$144:$AZ$210</definedName>
    <definedName name="__123Graph_B" localSheetId="27" hidden="1">'[3]Quarterly Program'!#REF!</definedName>
    <definedName name="__123Graph_B" localSheetId="34" hidden="1">#REF!</definedName>
    <definedName name="__123Graph_B" localSheetId="36" hidden="1">#REF!</definedName>
    <definedName name="__123Graph_B" localSheetId="37" hidden="1">'[3]Quarterly Program'!#REF!</definedName>
    <definedName name="__123Graph_B" localSheetId="38" hidden="1">'[3]Quarterly Program'!#REF!</definedName>
    <definedName name="__123Graph_B" localSheetId="39" hidden="1">'[3]Quarterly Program'!#REF!</definedName>
    <definedName name="__123Graph_B" localSheetId="40" hidden="1">#REF!</definedName>
    <definedName name="__123Graph_B" localSheetId="42" hidden="1">#REF!</definedName>
    <definedName name="__123Graph_B" localSheetId="47" hidden="1">#REF!</definedName>
    <definedName name="__123Graph_B" localSheetId="1" hidden="1">'[3]Quarterly Program'!#REF!</definedName>
    <definedName name="__123Graph_B" localSheetId="2" hidden="1">#REF!</definedName>
    <definedName name="__123Graph_B" localSheetId="7" hidden="1">'[3]Quarterly Program'!#REF!</definedName>
    <definedName name="__123Graph_B" localSheetId="9" hidden="1">#REF!</definedName>
    <definedName name="__123Graph_B" localSheetId="11" hidden="1">#REF!</definedName>
    <definedName name="__123Graph_B" localSheetId="12" hidden="1">#REF!</definedName>
    <definedName name="__123Graph_B" localSheetId="17" hidden="1">#REF!</definedName>
    <definedName name="__123Graph_B" localSheetId="20" hidden="1">#REF!</definedName>
    <definedName name="__123Graph_B" localSheetId="24" hidden="1">#REF!</definedName>
    <definedName name="__123Graph_B" localSheetId="26" hidden="1">#REF!</definedName>
    <definedName name="__123Graph_B" localSheetId="28" hidden="1">'[3]Quarterly Program'!#REF!</definedName>
    <definedName name="__123Graph_B" localSheetId="29" hidden="1">'[3]Quarterly Program'!#REF!</definedName>
    <definedName name="__123Graph_B" localSheetId="30" hidden="1">'[3]Quarterly Program'!#REF!</definedName>
    <definedName name="__123Graph_B" hidden="1">#REF!</definedName>
    <definedName name="__123Graph_BCurrent" localSheetId="27" hidden="1">[4]G!#REF!</definedName>
    <definedName name="__123Graph_BCurrent" localSheetId="34" hidden="1">[4]G!#REF!</definedName>
    <definedName name="__123Graph_BCurrent" localSheetId="36" hidden="1">[4]G!#REF!</definedName>
    <definedName name="__123Graph_BCurrent" localSheetId="38" hidden="1">[4]G!#REF!</definedName>
    <definedName name="__123Graph_BCurrent" localSheetId="39" hidden="1">[4]G!#REF!</definedName>
    <definedName name="__123Graph_BCurrent" localSheetId="40" hidden="1">[4]G!#REF!</definedName>
    <definedName name="__123Graph_BCurrent" localSheetId="42" hidden="1">[4]G!#REF!</definedName>
    <definedName name="__123Graph_BCurrent" localSheetId="47" hidden="1">[4]G!#REF!</definedName>
    <definedName name="__123Graph_BCurrent" localSheetId="1" hidden="1">[4]G!#REF!</definedName>
    <definedName name="__123Graph_BCurrent" localSheetId="2" hidden="1">[4]G!#REF!</definedName>
    <definedName name="__123Graph_BCurrent" localSheetId="7" hidden="1">[4]G!#REF!</definedName>
    <definedName name="__123Graph_BCurrent" localSheetId="9" hidden="1">[4]G!#REF!</definedName>
    <definedName name="__123Graph_BCurrent" localSheetId="12" hidden="1">[4]G!#REF!</definedName>
    <definedName name="__123Graph_BCurrent" localSheetId="17" hidden="1">[4]G!#REF!</definedName>
    <definedName name="__123Graph_BCurrent" localSheetId="20" hidden="1">[4]G!#REF!</definedName>
    <definedName name="__123Graph_BCurrent" localSheetId="24" hidden="1">[4]G!#REF!</definedName>
    <definedName name="__123Graph_BCurrent" localSheetId="26" hidden="1">[4]G!#REF!</definedName>
    <definedName name="__123Graph_BCurrent" localSheetId="28" hidden="1">[4]G!#REF!</definedName>
    <definedName name="__123Graph_BCurrent" localSheetId="29" hidden="1">[4]G!#REF!</definedName>
    <definedName name="__123Graph_BCurrent" localSheetId="30" hidden="1">[4]G!#REF!</definedName>
    <definedName name="__123Graph_BCurrent" hidden="1">[4]G!#REF!</definedName>
    <definedName name="__123Graph_BGDP" localSheetId="27" hidden="1">'[3]Quarterly Program'!#REF!</definedName>
    <definedName name="__123Graph_BGDP" localSheetId="34" hidden="1">'[5]Quarterly Program'!#REF!</definedName>
    <definedName name="__123Graph_BGDP" localSheetId="36" hidden="1">'[5]Quarterly Program'!#REF!</definedName>
    <definedName name="__123Graph_BGDP" localSheetId="37" hidden="1">'[3]Quarterly Program'!#REF!</definedName>
    <definedName name="__123Graph_BGDP" localSheetId="38" hidden="1">'[3]Quarterly Program'!#REF!</definedName>
    <definedName name="__123Graph_BGDP" localSheetId="39" hidden="1">'[3]Quarterly Program'!#REF!</definedName>
    <definedName name="__123Graph_BGDP" localSheetId="40" hidden="1">'[5]Quarterly Program'!#REF!</definedName>
    <definedName name="__123Graph_BGDP" localSheetId="42" hidden="1">'[5]Quarterly Program'!#REF!</definedName>
    <definedName name="__123Graph_BGDP" localSheetId="47" hidden="1">'[5]Quarterly Program'!#REF!</definedName>
    <definedName name="__123Graph_BGDP" localSheetId="1" hidden="1">'[3]Quarterly Program'!#REF!</definedName>
    <definedName name="__123Graph_BGDP" localSheetId="2" hidden="1">'[5]Quarterly Program'!#REF!</definedName>
    <definedName name="__123Graph_BGDP" localSheetId="7" hidden="1">'[3]Quarterly Program'!#REF!</definedName>
    <definedName name="__123Graph_BGDP" localSheetId="9" hidden="1">'[5]Quarterly Program'!#REF!</definedName>
    <definedName name="__123Graph_BGDP" localSheetId="12" hidden="1">'[5]Quarterly Program'!#REF!</definedName>
    <definedName name="__123Graph_BGDP" localSheetId="17" hidden="1">'[5]Quarterly Program'!#REF!</definedName>
    <definedName name="__123Graph_BGDP" localSheetId="20" hidden="1">'[5]Quarterly Program'!#REF!</definedName>
    <definedName name="__123Graph_BGDP" localSheetId="24" hidden="1">'[5]Quarterly Program'!#REF!</definedName>
    <definedName name="__123Graph_BGDP" localSheetId="26" hidden="1">'[5]Quarterly Program'!#REF!</definedName>
    <definedName name="__123Graph_BGDP" localSheetId="28" hidden="1">'[3]Quarterly Program'!#REF!</definedName>
    <definedName name="__123Graph_BGDP" localSheetId="29" hidden="1">'[3]Quarterly Program'!#REF!</definedName>
    <definedName name="__123Graph_BGDP" localSheetId="30" hidden="1">'[3]Quarterly Program'!#REF!</definedName>
    <definedName name="__123Graph_BGDP" hidden="1">'[5]Quarterly Program'!#REF!</definedName>
    <definedName name="__123Graph_BMONEY" localSheetId="27" hidden="1">'[3]Quarterly Program'!#REF!</definedName>
    <definedName name="__123Graph_BMONEY" localSheetId="34" hidden="1">'[5]Quarterly Program'!#REF!</definedName>
    <definedName name="__123Graph_BMONEY" localSheetId="36" hidden="1">'[5]Quarterly Program'!#REF!</definedName>
    <definedName name="__123Graph_BMONEY" localSheetId="37" hidden="1">'[3]Quarterly Program'!#REF!</definedName>
    <definedName name="__123Graph_BMONEY" localSheetId="38" hidden="1">'[3]Quarterly Program'!#REF!</definedName>
    <definedName name="__123Graph_BMONEY" localSheetId="39" hidden="1">'[3]Quarterly Program'!#REF!</definedName>
    <definedName name="__123Graph_BMONEY" localSheetId="40" hidden="1">'[5]Quarterly Program'!#REF!</definedName>
    <definedName name="__123Graph_BMONEY" localSheetId="42" hidden="1">'[5]Quarterly Program'!#REF!</definedName>
    <definedName name="__123Graph_BMONEY" localSheetId="47" hidden="1">'[5]Quarterly Program'!#REF!</definedName>
    <definedName name="__123Graph_BMONEY" localSheetId="1" hidden="1">'[3]Quarterly Program'!#REF!</definedName>
    <definedName name="__123Graph_BMONEY" localSheetId="2" hidden="1">'[5]Quarterly Program'!#REF!</definedName>
    <definedName name="__123Graph_BMONEY" localSheetId="7" hidden="1">'[3]Quarterly Program'!#REF!</definedName>
    <definedName name="__123Graph_BMONEY" localSheetId="9" hidden="1">'[5]Quarterly Program'!#REF!</definedName>
    <definedName name="__123Graph_BMONEY" localSheetId="12" hidden="1">'[5]Quarterly Program'!#REF!</definedName>
    <definedName name="__123Graph_BMONEY" localSheetId="17" hidden="1">'[5]Quarterly Program'!#REF!</definedName>
    <definedName name="__123Graph_BMONEY" localSheetId="20" hidden="1">'[5]Quarterly Program'!#REF!</definedName>
    <definedName name="__123Graph_BMONEY" localSheetId="24" hidden="1">'[5]Quarterly Program'!#REF!</definedName>
    <definedName name="__123Graph_BMONEY" localSheetId="26" hidden="1">'[5]Quarterly Program'!#REF!</definedName>
    <definedName name="__123Graph_BMONEY" localSheetId="28" hidden="1">'[3]Quarterly Program'!#REF!</definedName>
    <definedName name="__123Graph_BMONEY" localSheetId="29" hidden="1">'[3]Quarterly Program'!#REF!</definedName>
    <definedName name="__123Graph_BMONEY" localSheetId="30" hidden="1">'[3]Quarterly Program'!#REF!</definedName>
    <definedName name="__123Graph_BMONEY" hidden="1">'[5]Quarterly Program'!#REF!</definedName>
    <definedName name="__123Graph_BREER3" localSheetId="27" hidden="1">[1]REER!$BB$144:$BB$212</definedName>
    <definedName name="__123Graph_BREER3" localSheetId="37" hidden="1">[1]REER!$BB$144:$BB$212</definedName>
    <definedName name="__123Graph_BREER3" localSheetId="38" hidden="1">[1]REER!$BB$144:$BB$212</definedName>
    <definedName name="__123Graph_BREER3" localSheetId="39" hidden="1">[1]REER!$BB$144:$BB$212</definedName>
    <definedName name="__123Graph_BREER3" localSheetId="1" hidden="1">[1]REER!$BB$144:$BB$212</definedName>
    <definedName name="__123Graph_BREER3" localSheetId="7" hidden="1">[1]REER!$BB$144:$BB$212</definedName>
    <definedName name="__123Graph_BREER3" localSheetId="28" hidden="1">[1]REER!$BB$144:$BB$212</definedName>
    <definedName name="__123Graph_BREER3" localSheetId="29" hidden="1">[1]REER!$BB$144:$BB$212</definedName>
    <definedName name="__123Graph_BREER3" localSheetId="30" hidden="1">[1]REER!$BB$144:$BB$212</definedName>
    <definedName name="__123Graph_BREER3" hidden="1">[2]REER!$BB$144:$BB$212</definedName>
    <definedName name="__123Graph_BTEST1" localSheetId="27" hidden="1">[1]REER!$AY$144:$AY$210</definedName>
    <definedName name="__123Graph_BTEST1" localSheetId="37" hidden="1">[1]REER!$AY$144:$AY$210</definedName>
    <definedName name="__123Graph_BTEST1" localSheetId="38" hidden="1">[1]REER!$AY$144:$AY$210</definedName>
    <definedName name="__123Graph_BTEST1" localSheetId="39" hidden="1">[1]REER!$AY$144:$AY$210</definedName>
    <definedName name="__123Graph_BTEST1" localSheetId="1" hidden="1">[1]REER!$AY$144:$AY$210</definedName>
    <definedName name="__123Graph_BTEST1" localSheetId="7" hidden="1">[1]REER!$AY$144:$AY$210</definedName>
    <definedName name="__123Graph_BTEST1" localSheetId="28" hidden="1">[1]REER!$AY$144:$AY$210</definedName>
    <definedName name="__123Graph_BTEST1" localSheetId="29" hidden="1">[1]REER!$AY$144:$AY$210</definedName>
    <definedName name="__123Graph_BTEST1" localSheetId="30" hidden="1">[1]REER!$AY$144:$AY$210</definedName>
    <definedName name="__123Graph_BTEST1" hidden="1">[2]REER!$AY$144:$AY$210</definedName>
    <definedName name="__123Graph_CREER3" localSheetId="27" hidden="1">[1]REER!$BB$144:$BB$212</definedName>
    <definedName name="__123Graph_CREER3" localSheetId="37" hidden="1">[1]REER!$BB$144:$BB$212</definedName>
    <definedName name="__123Graph_CREER3" localSheetId="38" hidden="1">[1]REER!$BB$144:$BB$212</definedName>
    <definedName name="__123Graph_CREER3" localSheetId="39" hidden="1">[1]REER!$BB$144:$BB$212</definedName>
    <definedName name="__123Graph_CREER3" localSheetId="1" hidden="1">[1]REER!$BB$144:$BB$212</definedName>
    <definedName name="__123Graph_CREER3" localSheetId="7" hidden="1">[1]REER!$BB$144:$BB$212</definedName>
    <definedName name="__123Graph_CREER3" localSheetId="28" hidden="1">[1]REER!$BB$144:$BB$212</definedName>
    <definedName name="__123Graph_CREER3" localSheetId="29" hidden="1">[1]REER!$BB$144:$BB$212</definedName>
    <definedName name="__123Graph_CREER3" localSheetId="30" hidden="1">[1]REER!$BB$144:$BB$212</definedName>
    <definedName name="__123Graph_CREER3" hidden="1">[2]REER!$BB$144:$BB$212</definedName>
    <definedName name="__123Graph_CTEST1" localSheetId="27" hidden="1">[1]REER!$BK$140:$BK$140</definedName>
    <definedName name="__123Graph_CTEST1" localSheetId="37" hidden="1">[1]REER!$BK$140:$BK$140</definedName>
    <definedName name="__123Graph_CTEST1" localSheetId="38" hidden="1">[1]REER!$BK$140:$BK$140</definedName>
    <definedName name="__123Graph_CTEST1" localSheetId="39" hidden="1">[1]REER!$BK$140:$BK$140</definedName>
    <definedName name="__123Graph_CTEST1" localSheetId="1" hidden="1">[1]REER!$BK$140:$BK$140</definedName>
    <definedName name="__123Graph_CTEST1" localSheetId="7" hidden="1">[1]REER!$BK$140:$BK$140</definedName>
    <definedName name="__123Graph_CTEST1" localSheetId="28" hidden="1">[1]REER!$BK$140:$BK$140</definedName>
    <definedName name="__123Graph_CTEST1" localSheetId="29" hidden="1">[1]REER!$BK$140:$BK$140</definedName>
    <definedName name="__123Graph_CTEST1" localSheetId="30" hidden="1">[1]REER!$BK$140:$BK$140</definedName>
    <definedName name="__123Graph_CTEST1" hidden="1">[2]REER!$BK$140:$BK$140</definedName>
    <definedName name="__123Graph_DREER3" localSheetId="27" hidden="1">[1]REER!$BB$144:$BB$210</definedName>
    <definedName name="__123Graph_DREER3" localSheetId="37" hidden="1">[1]REER!$BB$144:$BB$210</definedName>
    <definedName name="__123Graph_DREER3" localSheetId="38" hidden="1">[1]REER!$BB$144:$BB$210</definedName>
    <definedName name="__123Graph_DREER3" localSheetId="39" hidden="1">[1]REER!$BB$144:$BB$210</definedName>
    <definedName name="__123Graph_DREER3" localSheetId="1" hidden="1">[1]REER!$BB$144:$BB$210</definedName>
    <definedName name="__123Graph_DREER3" localSheetId="7" hidden="1">[1]REER!$BB$144:$BB$210</definedName>
    <definedName name="__123Graph_DREER3" localSheetId="28" hidden="1">[1]REER!$BB$144:$BB$210</definedName>
    <definedName name="__123Graph_DREER3" localSheetId="29" hidden="1">[1]REER!$BB$144:$BB$210</definedName>
    <definedName name="__123Graph_DREER3" localSheetId="30" hidden="1">[1]REER!$BB$144:$BB$210</definedName>
    <definedName name="__123Graph_DREER3" hidden="1">[2]REER!$BB$144:$BB$210</definedName>
    <definedName name="__123Graph_DTEST1" localSheetId="27" hidden="1">[1]REER!$BB$144:$BB$210</definedName>
    <definedName name="__123Graph_DTEST1" localSheetId="37" hidden="1">[1]REER!$BB$144:$BB$210</definedName>
    <definedName name="__123Graph_DTEST1" localSheetId="38" hidden="1">[1]REER!$BB$144:$BB$210</definedName>
    <definedName name="__123Graph_DTEST1" localSheetId="39" hidden="1">[1]REER!$BB$144:$BB$210</definedName>
    <definedName name="__123Graph_DTEST1" localSheetId="1" hidden="1">[1]REER!$BB$144:$BB$210</definedName>
    <definedName name="__123Graph_DTEST1" localSheetId="7" hidden="1">[1]REER!$BB$144:$BB$210</definedName>
    <definedName name="__123Graph_DTEST1" localSheetId="28" hidden="1">[1]REER!$BB$144:$BB$210</definedName>
    <definedName name="__123Graph_DTEST1" localSheetId="29" hidden="1">[1]REER!$BB$144:$BB$210</definedName>
    <definedName name="__123Graph_DTEST1" localSheetId="30" hidden="1">[1]REER!$BB$144:$BB$210</definedName>
    <definedName name="__123Graph_DTEST1" hidden="1">[2]REER!$BB$144:$BB$210</definedName>
    <definedName name="__123Graph_EREER3" localSheetId="27" hidden="1">[1]REER!$BR$144:$BR$211</definedName>
    <definedName name="__123Graph_EREER3" localSheetId="37" hidden="1">[1]REER!$BR$144:$BR$211</definedName>
    <definedName name="__123Graph_EREER3" localSheetId="38" hidden="1">[1]REER!$BR$144:$BR$211</definedName>
    <definedName name="__123Graph_EREER3" localSheetId="39" hidden="1">[1]REER!$BR$144:$BR$211</definedName>
    <definedName name="__123Graph_EREER3" localSheetId="1" hidden="1">[1]REER!$BR$144:$BR$211</definedName>
    <definedName name="__123Graph_EREER3" localSheetId="7" hidden="1">[1]REER!$BR$144:$BR$211</definedName>
    <definedName name="__123Graph_EREER3" localSheetId="28" hidden="1">[1]REER!$BR$144:$BR$211</definedName>
    <definedName name="__123Graph_EREER3" localSheetId="29" hidden="1">[1]REER!$BR$144:$BR$211</definedName>
    <definedName name="__123Graph_EREER3" localSheetId="30" hidden="1">[1]REER!$BR$144:$BR$211</definedName>
    <definedName name="__123Graph_EREER3" hidden="1">[2]REER!$BR$144:$BR$211</definedName>
    <definedName name="__123Graph_ETEST1" localSheetId="27" hidden="1">[1]REER!$BR$144:$BR$211</definedName>
    <definedName name="__123Graph_ETEST1" localSheetId="37" hidden="1">[1]REER!$BR$144:$BR$211</definedName>
    <definedName name="__123Graph_ETEST1" localSheetId="38" hidden="1">[1]REER!$BR$144:$BR$211</definedName>
    <definedName name="__123Graph_ETEST1" localSheetId="39" hidden="1">[1]REER!$BR$144:$BR$211</definedName>
    <definedName name="__123Graph_ETEST1" localSheetId="1" hidden="1">[1]REER!$BR$144:$BR$211</definedName>
    <definedName name="__123Graph_ETEST1" localSheetId="7" hidden="1">[1]REER!$BR$144:$BR$211</definedName>
    <definedName name="__123Graph_ETEST1" localSheetId="28" hidden="1">[1]REER!$BR$144:$BR$211</definedName>
    <definedName name="__123Graph_ETEST1" localSheetId="29" hidden="1">[1]REER!$BR$144:$BR$211</definedName>
    <definedName name="__123Graph_ETEST1" localSheetId="30" hidden="1">[1]REER!$BR$144:$BR$211</definedName>
    <definedName name="__123Graph_ETEST1" hidden="1">[2]REER!$BR$144:$BR$211</definedName>
    <definedName name="__123Graph_FREER3" localSheetId="27" hidden="1">[1]REER!$BN$140:$BN$140</definedName>
    <definedName name="__123Graph_FREER3" localSheetId="37" hidden="1">[1]REER!$BN$140:$BN$140</definedName>
    <definedName name="__123Graph_FREER3" localSheetId="38" hidden="1">[1]REER!$BN$140:$BN$140</definedName>
    <definedName name="__123Graph_FREER3" localSheetId="39" hidden="1">[1]REER!$BN$140:$BN$140</definedName>
    <definedName name="__123Graph_FREER3" localSheetId="1" hidden="1">[1]REER!$BN$140:$BN$140</definedName>
    <definedName name="__123Graph_FREER3" localSheetId="7" hidden="1">[1]REER!$BN$140:$BN$140</definedName>
    <definedName name="__123Graph_FREER3" localSheetId="28" hidden="1">[1]REER!$BN$140:$BN$140</definedName>
    <definedName name="__123Graph_FREER3" localSheetId="29" hidden="1">[1]REER!$BN$140:$BN$140</definedName>
    <definedName name="__123Graph_FREER3" localSheetId="30" hidden="1">[1]REER!$BN$140:$BN$140</definedName>
    <definedName name="__123Graph_FREER3" hidden="1">[2]REER!$BN$140:$BN$140</definedName>
    <definedName name="__123Graph_FTEST1" localSheetId="27" hidden="1">[1]REER!$BN$140:$BN$140</definedName>
    <definedName name="__123Graph_FTEST1" localSheetId="37" hidden="1">[1]REER!$BN$140:$BN$140</definedName>
    <definedName name="__123Graph_FTEST1" localSheetId="38" hidden="1">[1]REER!$BN$140:$BN$140</definedName>
    <definedName name="__123Graph_FTEST1" localSheetId="39" hidden="1">[1]REER!$BN$140:$BN$140</definedName>
    <definedName name="__123Graph_FTEST1" localSheetId="1" hidden="1">[1]REER!$BN$140:$BN$140</definedName>
    <definedName name="__123Graph_FTEST1" localSheetId="7" hidden="1">[1]REER!$BN$140:$BN$140</definedName>
    <definedName name="__123Graph_FTEST1" localSheetId="28" hidden="1">[1]REER!$BN$140:$BN$140</definedName>
    <definedName name="__123Graph_FTEST1" localSheetId="29" hidden="1">[1]REER!$BN$140:$BN$140</definedName>
    <definedName name="__123Graph_FTEST1" localSheetId="30" hidden="1">[1]REER!$BN$140:$BN$140</definedName>
    <definedName name="__123Graph_FTEST1" hidden="1">[2]REER!$BN$140:$BN$140</definedName>
    <definedName name="__123Graph_X" localSheetId="27" hidden="1">[6]EdssGeeGAS!#REF!</definedName>
    <definedName name="__123Graph_X" localSheetId="34" hidden="1">'[7]i2-KA'!#REF!</definedName>
    <definedName name="__123Graph_X" localSheetId="36" hidden="1">'[7]i2-KA'!#REF!</definedName>
    <definedName name="__123Graph_X" localSheetId="37" hidden="1">[6]EdssGeeGAS!#REF!</definedName>
    <definedName name="__123Graph_X" localSheetId="38" hidden="1">[6]EdssGeeGAS!#REF!</definedName>
    <definedName name="__123Graph_X" localSheetId="39" hidden="1">[6]EdssGeeGAS!#REF!</definedName>
    <definedName name="__123Graph_X" localSheetId="40" hidden="1">'[7]i2-KA'!#REF!</definedName>
    <definedName name="__123Graph_X" localSheetId="42" hidden="1">'[7]i2-KA'!#REF!</definedName>
    <definedName name="__123Graph_X" localSheetId="47" hidden="1">'[7]i2-KA'!#REF!</definedName>
    <definedName name="__123Graph_X" localSheetId="1" hidden="1">[6]EdssGeeGAS!#REF!</definedName>
    <definedName name="__123Graph_X" localSheetId="2" hidden="1">'[7]i2-KA'!#REF!</definedName>
    <definedName name="__123Graph_X" localSheetId="7" hidden="1">[6]EdssGeeGAS!#REF!</definedName>
    <definedName name="__123Graph_X" localSheetId="9" hidden="1">'[7]i2-KA'!#REF!</definedName>
    <definedName name="__123Graph_X" localSheetId="11" hidden="1">'[7]i2-KA'!#REF!</definedName>
    <definedName name="__123Graph_X" localSheetId="12" hidden="1">'[7]i2-KA'!#REF!</definedName>
    <definedName name="__123Graph_X" localSheetId="17" hidden="1">'[7]i2-KA'!#REF!</definedName>
    <definedName name="__123Graph_X" localSheetId="20" hidden="1">'[7]i2-KA'!#REF!</definedName>
    <definedName name="__123Graph_X" localSheetId="24" hidden="1">'[7]i2-KA'!#REF!</definedName>
    <definedName name="__123Graph_X" localSheetId="26" hidden="1">'[7]i2-KA'!#REF!</definedName>
    <definedName name="__123Graph_X" localSheetId="28" hidden="1">[6]EdssGeeGAS!#REF!</definedName>
    <definedName name="__123Graph_X" localSheetId="29" hidden="1">[6]EdssGeeGAS!#REF!</definedName>
    <definedName name="__123Graph_X" localSheetId="30" hidden="1">[6]EdssGeeGAS!#REF!</definedName>
    <definedName name="__123Graph_X" hidden="1">'[7]i2-KA'!#REF!</definedName>
    <definedName name="__123Graph_XCurrent" localSheetId="27" hidden="1">'[7]i2-KA'!#REF!</definedName>
    <definedName name="__123Graph_XCurrent" localSheetId="34" hidden="1">'[7]i2-KA'!#REF!</definedName>
    <definedName name="__123Graph_XCurrent" localSheetId="36" hidden="1">'[7]i2-KA'!#REF!</definedName>
    <definedName name="__123Graph_XCurrent" localSheetId="37" hidden="1">'[7]i2-KA'!#REF!</definedName>
    <definedName name="__123Graph_XCurrent" localSheetId="38" hidden="1">'[7]i2-KA'!#REF!</definedName>
    <definedName name="__123Graph_XCurrent" localSheetId="39" hidden="1">'[7]i2-KA'!#REF!</definedName>
    <definedName name="__123Graph_XCurrent" localSheetId="40" hidden="1">'[7]i2-KA'!#REF!</definedName>
    <definedName name="__123Graph_XCurrent" localSheetId="42" hidden="1">'[7]i2-KA'!#REF!</definedName>
    <definedName name="__123Graph_XCurrent" localSheetId="47" hidden="1">'[7]i2-KA'!#REF!</definedName>
    <definedName name="__123Graph_XCurrent" localSheetId="1" hidden="1">'[7]i2-KA'!#REF!</definedName>
    <definedName name="__123Graph_XCurrent" localSheetId="2" hidden="1">'[7]i2-KA'!#REF!</definedName>
    <definedName name="__123Graph_XCurrent" localSheetId="7" hidden="1">'[7]i2-KA'!#REF!</definedName>
    <definedName name="__123Graph_XCurrent" localSheetId="9" hidden="1">'[7]i2-KA'!#REF!</definedName>
    <definedName name="__123Graph_XCurrent" localSheetId="12" hidden="1">'[7]i2-KA'!#REF!</definedName>
    <definedName name="__123Graph_XCurrent" localSheetId="17" hidden="1">'[7]i2-KA'!#REF!</definedName>
    <definedName name="__123Graph_XCurrent" localSheetId="20" hidden="1">'[7]i2-KA'!#REF!</definedName>
    <definedName name="__123Graph_XCurrent" localSheetId="24" hidden="1">'[7]i2-KA'!#REF!</definedName>
    <definedName name="__123Graph_XCurrent" localSheetId="26" hidden="1">'[7]i2-KA'!#REF!</definedName>
    <definedName name="__123Graph_XCurrent" localSheetId="28" hidden="1">'[7]i2-KA'!#REF!</definedName>
    <definedName name="__123Graph_XCurrent" localSheetId="29" hidden="1">'[7]i2-KA'!#REF!</definedName>
    <definedName name="__123Graph_XCurrent" localSheetId="30" hidden="1">'[7]i2-KA'!#REF!</definedName>
    <definedName name="__123Graph_XCurrent" hidden="1">'[7]i2-KA'!#REF!</definedName>
    <definedName name="__123Graph_XEXP" localSheetId="27" hidden="1">[6]EdssGeeGAS!#REF!</definedName>
    <definedName name="__123Graph_XEXP" localSheetId="34" hidden="1">[8]EdssGeeGAS!#REF!</definedName>
    <definedName name="__123Graph_XEXP" localSheetId="36" hidden="1">[8]EdssGeeGAS!#REF!</definedName>
    <definedName name="__123Graph_XEXP" localSheetId="37" hidden="1">[6]EdssGeeGAS!#REF!</definedName>
    <definedName name="__123Graph_XEXP" localSheetId="38" hidden="1">[6]EdssGeeGAS!#REF!</definedName>
    <definedName name="__123Graph_XEXP" localSheetId="39" hidden="1">[6]EdssGeeGAS!#REF!</definedName>
    <definedName name="__123Graph_XEXP" localSheetId="40" hidden="1">[8]EdssGeeGAS!#REF!</definedName>
    <definedName name="__123Graph_XEXP" localSheetId="42" hidden="1">[8]EdssGeeGAS!#REF!</definedName>
    <definedName name="__123Graph_XEXP" localSheetId="47" hidden="1">[8]EdssGeeGAS!#REF!</definedName>
    <definedName name="__123Graph_XEXP" localSheetId="1" hidden="1">[6]EdssGeeGAS!#REF!</definedName>
    <definedName name="__123Graph_XEXP" localSheetId="2" hidden="1">[8]EdssGeeGAS!#REF!</definedName>
    <definedName name="__123Graph_XEXP" localSheetId="7" hidden="1">[6]EdssGeeGAS!#REF!</definedName>
    <definedName name="__123Graph_XEXP" localSheetId="9" hidden="1">[8]EdssGeeGAS!#REF!</definedName>
    <definedName name="__123Graph_XEXP" localSheetId="12" hidden="1">[8]EdssGeeGAS!#REF!</definedName>
    <definedName name="__123Graph_XEXP" localSheetId="17" hidden="1">[8]EdssGeeGAS!#REF!</definedName>
    <definedName name="__123Graph_XEXP" localSheetId="20" hidden="1">[8]EdssGeeGAS!#REF!</definedName>
    <definedName name="__123Graph_XEXP" localSheetId="24" hidden="1">[8]EdssGeeGAS!#REF!</definedName>
    <definedName name="__123Graph_XEXP" localSheetId="26" hidden="1">[8]EdssGeeGAS!#REF!</definedName>
    <definedName name="__123Graph_XEXP" localSheetId="28" hidden="1">[6]EdssGeeGAS!#REF!</definedName>
    <definedName name="__123Graph_XEXP" localSheetId="29" hidden="1">[6]EdssGeeGAS!#REF!</definedName>
    <definedName name="__123Graph_XEXP" localSheetId="30" hidden="1">[6]EdssGeeGAS!#REF!</definedName>
    <definedName name="__123Graph_XEXP" hidden="1">[8]EdssGeeGAS!#REF!</definedName>
    <definedName name="__123Graph_XChart1" localSheetId="27" hidden="1">'[7]i2-KA'!#REF!</definedName>
    <definedName name="__123Graph_XChart1" localSheetId="34" hidden="1">'[7]i2-KA'!#REF!</definedName>
    <definedName name="__123Graph_XChart1" localSheetId="36" hidden="1">'[7]i2-KA'!#REF!</definedName>
    <definedName name="__123Graph_XChart1" localSheetId="39" hidden="1">'[7]i2-KA'!#REF!</definedName>
    <definedName name="__123Graph_XChart1" localSheetId="40" hidden="1">'[7]i2-KA'!#REF!</definedName>
    <definedName name="__123Graph_XChart1" localSheetId="42" hidden="1">'[7]i2-KA'!#REF!</definedName>
    <definedName name="__123Graph_XChart1" localSheetId="47" hidden="1">'[7]i2-KA'!#REF!</definedName>
    <definedName name="__123Graph_XChart1" localSheetId="1" hidden="1">'[7]i2-KA'!#REF!</definedName>
    <definedName name="__123Graph_XChart1" localSheetId="2" hidden="1">'[7]i2-KA'!#REF!</definedName>
    <definedName name="__123Graph_XChart1" localSheetId="7" hidden="1">'[7]i2-KA'!#REF!</definedName>
    <definedName name="__123Graph_XChart1" localSheetId="9" hidden="1">'[7]i2-KA'!#REF!</definedName>
    <definedName name="__123Graph_XChart1" localSheetId="12" hidden="1">'[7]i2-KA'!#REF!</definedName>
    <definedName name="__123Graph_XChart1" localSheetId="17" hidden="1">'[7]i2-KA'!#REF!</definedName>
    <definedName name="__123Graph_XChart1" localSheetId="20" hidden="1">'[7]i2-KA'!#REF!</definedName>
    <definedName name="__123Graph_XChart1" localSheetId="24" hidden="1">'[7]i2-KA'!#REF!</definedName>
    <definedName name="__123Graph_XChart1" localSheetId="26" hidden="1">'[7]i2-KA'!#REF!</definedName>
    <definedName name="__123Graph_XChart1" localSheetId="28" hidden="1">'[7]i2-KA'!#REF!</definedName>
    <definedName name="__123Graph_XChart1" localSheetId="29" hidden="1">'[7]i2-KA'!#REF!</definedName>
    <definedName name="__123Graph_XChart1" localSheetId="30" hidden="1">'[7]i2-KA'!#REF!</definedName>
    <definedName name="__123Graph_XChart1" hidden="1">'[7]i2-KA'!#REF!</definedName>
    <definedName name="__123Graph_XChart2" localSheetId="27" hidden="1">'[7]i2-KA'!#REF!</definedName>
    <definedName name="__123Graph_XChart2" localSheetId="34" hidden="1">'[7]i2-KA'!#REF!</definedName>
    <definedName name="__123Graph_XChart2" localSheetId="36" hidden="1">'[7]i2-KA'!#REF!</definedName>
    <definedName name="__123Graph_XChart2" localSheetId="39" hidden="1">'[7]i2-KA'!#REF!</definedName>
    <definedName name="__123Graph_XChart2" localSheetId="40" hidden="1">'[7]i2-KA'!#REF!</definedName>
    <definedName name="__123Graph_XChart2" localSheetId="42" hidden="1">'[7]i2-KA'!#REF!</definedName>
    <definedName name="__123Graph_XChart2" localSheetId="47" hidden="1">'[7]i2-KA'!#REF!</definedName>
    <definedName name="__123Graph_XChart2" localSheetId="1" hidden="1">'[7]i2-KA'!#REF!</definedName>
    <definedName name="__123Graph_XChart2" localSheetId="2" hidden="1">'[7]i2-KA'!#REF!</definedName>
    <definedName name="__123Graph_XChart2" localSheetId="7" hidden="1">'[7]i2-KA'!#REF!</definedName>
    <definedName name="__123Graph_XChart2" localSheetId="9" hidden="1">'[7]i2-KA'!#REF!</definedName>
    <definedName name="__123Graph_XChart2" localSheetId="12" hidden="1">'[7]i2-KA'!#REF!</definedName>
    <definedName name="__123Graph_XChart2" localSheetId="17" hidden="1">'[7]i2-KA'!#REF!</definedName>
    <definedName name="__123Graph_XChart2" localSheetId="20" hidden="1">'[7]i2-KA'!#REF!</definedName>
    <definedName name="__123Graph_XChart2" localSheetId="24" hidden="1">'[7]i2-KA'!#REF!</definedName>
    <definedName name="__123Graph_XChart2" localSheetId="26" hidden="1">'[7]i2-KA'!#REF!</definedName>
    <definedName name="__123Graph_XChart2" localSheetId="28" hidden="1">'[7]i2-KA'!#REF!</definedName>
    <definedName name="__123Graph_XChart2" localSheetId="29" hidden="1">'[7]i2-KA'!#REF!</definedName>
    <definedName name="__123Graph_XChart2" localSheetId="30" hidden="1">'[7]i2-KA'!#REF!</definedName>
    <definedName name="__123Graph_XChart2" hidden="1">'[7]i2-KA'!#REF!</definedName>
    <definedName name="__123Graph_XTEST1" localSheetId="27" hidden="1">[1]REER!$C$9:$C$75</definedName>
    <definedName name="__123Graph_XTEST1" localSheetId="37" hidden="1">[1]REER!$C$9:$C$75</definedName>
    <definedName name="__123Graph_XTEST1" localSheetId="38" hidden="1">[1]REER!$C$9:$C$75</definedName>
    <definedName name="__123Graph_XTEST1" localSheetId="39" hidden="1">[1]REER!$C$9:$C$75</definedName>
    <definedName name="__123Graph_XTEST1" localSheetId="1" hidden="1">[1]REER!$C$9:$C$75</definedName>
    <definedName name="__123Graph_XTEST1" localSheetId="7" hidden="1">[1]REER!$C$9:$C$75</definedName>
    <definedName name="__123Graph_XTEST1" localSheetId="28" hidden="1">[1]REER!$C$9:$C$75</definedName>
    <definedName name="__123Graph_XTEST1" localSheetId="29" hidden="1">[1]REER!$C$9:$C$75</definedName>
    <definedName name="__123Graph_XTEST1" localSheetId="30" hidden="1">[1]REER!$C$9:$C$75</definedName>
    <definedName name="__123Graph_XTEST1" hidden="1">[2]REER!$C$9:$C$75</definedName>
    <definedName name="__BOP1" localSheetId="27">#REF!</definedName>
    <definedName name="__BOP1" localSheetId="34">#REF!</definedName>
    <definedName name="__BOP1" localSheetId="36">#REF!</definedName>
    <definedName name="__BOP1" localSheetId="37">#REF!</definedName>
    <definedName name="__BOP1" localSheetId="38">#REF!</definedName>
    <definedName name="__BOP1" localSheetId="39">#REF!</definedName>
    <definedName name="__BOP1" localSheetId="40">#REF!</definedName>
    <definedName name="__BOP1" localSheetId="42">#REF!</definedName>
    <definedName name="__BOP1" localSheetId="47">#REF!</definedName>
    <definedName name="__BOP1" localSheetId="1">#REF!</definedName>
    <definedName name="__BOP1" localSheetId="2">#REF!</definedName>
    <definedName name="__BOP1" localSheetId="7">#REF!</definedName>
    <definedName name="__BOP1" localSheetId="9">#REF!</definedName>
    <definedName name="__BOP1" localSheetId="12">#REF!</definedName>
    <definedName name="__BOP1" localSheetId="17">#REF!</definedName>
    <definedName name="__BOP1" localSheetId="20">#REF!</definedName>
    <definedName name="__BOP1" localSheetId="24">#REF!</definedName>
    <definedName name="__BOP1" localSheetId="26">#REF!</definedName>
    <definedName name="__BOP1" localSheetId="28">#REF!</definedName>
    <definedName name="__BOP1" localSheetId="29">#REF!</definedName>
    <definedName name="__BOP1" localSheetId="30">#REF!</definedName>
    <definedName name="__BOP1">#REF!</definedName>
    <definedName name="__BOP2" localSheetId="27">[9]BoP!#REF!</definedName>
    <definedName name="__BOP2" localSheetId="34">[9]BoP!#REF!</definedName>
    <definedName name="__BOP2" localSheetId="36">[9]BoP!#REF!</definedName>
    <definedName name="__BOP2" localSheetId="37">[9]BoP!#REF!</definedName>
    <definedName name="__BOP2" localSheetId="38">[9]BoP!#REF!</definedName>
    <definedName name="__BOP2" localSheetId="39">[9]BoP!#REF!</definedName>
    <definedName name="__BOP2" localSheetId="40">[9]BoP!#REF!</definedName>
    <definedName name="__BOP2" localSheetId="42">[9]BoP!#REF!</definedName>
    <definedName name="__BOP2" localSheetId="47">[9]BoP!#REF!</definedName>
    <definedName name="__BOP2" localSheetId="1">[9]BoP!#REF!</definedName>
    <definedName name="__BOP2" localSheetId="2">[9]BoP!#REF!</definedName>
    <definedName name="__BOP2" localSheetId="7">[9]BoP!#REF!</definedName>
    <definedName name="__BOP2" localSheetId="9">[9]BoP!#REF!</definedName>
    <definedName name="__BOP2" localSheetId="12">[9]BoP!#REF!</definedName>
    <definedName name="__BOP2" localSheetId="17">[9]BoP!#REF!</definedName>
    <definedName name="__BOP2" localSheetId="20">[9]BoP!#REF!</definedName>
    <definedName name="__BOP2" localSheetId="24">[9]BoP!#REF!</definedName>
    <definedName name="__BOP2" localSheetId="26">[9]BoP!#REF!</definedName>
    <definedName name="__BOP2" localSheetId="28">[9]BoP!#REF!</definedName>
    <definedName name="__BOP2" localSheetId="29">[9]BoP!#REF!</definedName>
    <definedName name="__BOP2" localSheetId="30">[9]BoP!#REF!</definedName>
    <definedName name="__BOP2">[9]BoP!#REF!</definedName>
    <definedName name="__dat1" localSheetId="27">'[10]work Q real'!#REF!</definedName>
    <definedName name="__dat1" localSheetId="34">'[10]work Q real'!#REF!</definedName>
    <definedName name="__dat1" localSheetId="36">'[10]work Q real'!#REF!</definedName>
    <definedName name="__dat1" localSheetId="37">'[10]work Q real'!#REF!</definedName>
    <definedName name="__dat1" localSheetId="39">'[10]work Q real'!#REF!</definedName>
    <definedName name="__dat1" localSheetId="40">'[10]work Q real'!#REF!</definedName>
    <definedName name="__dat1" localSheetId="42">'[10]work Q real'!#REF!</definedName>
    <definedName name="__dat1" localSheetId="47">'[10]work Q real'!#REF!</definedName>
    <definedName name="__dat1" localSheetId="1">'[10]work Q real'!#REF!</definedName>
    <definedName name="__dat1" localSheetId="2">'[10]work Q real'!#REF!</definedName>
    <definedName name="__dat1" localSheetId="7">'[10]work Q real'!#REF!</definedName>
    <definedName name="__dat1" localSheetId="9">'[10]work Q real'!#REF!</definedName>
    <definedName name="__dat1" localSheetId="12">'[10]work Q real'!#REF!</definedName>
    <definedName name="__dat1" localSheetId="17">'[10]work Q real'!#REF!</definedName>
    <definedName name="__dat1" localSheetId="20">'[10]work Q real'!#REF!</definedName>
    <definedName name="__dat1" localSheetId="24">'[10]work Q real'!#REF!</definedName>
    <definedName name="__dat1" localSheetId="26">'[10]work Q real'!#REF!</definedName>
    <definedName name="__dat1" localSheetId="28">'[10]work Q real'!#REF!</definedName>
    <definedName name="__dat1" localSheetId="29">'[10]work Q real'!#REF!</definedName>
    <definedName name="__dat1" localSheetId="30">'[10]work Q real'!#REF!</definedName>
    <definedName name="__dat1">'[10]work Q real'!#REF!</definedName>
    <definedName name="__dat2" localSheetId="27">#REF!</definedName>
    <definedName name="__dat2" localSheetId="34">#REF!</definedName>
    <definedName name="__dat2" localSheetId="36">#REF!</definedName>
    <definedName name="__dat2" localSheetId="37">#REF!</definedName>
    <definedName name="__dat2" localSheetId="38">#REF!</definedName>
    <definedName name="__dat2" localSheetId="39">#REF!</definedName>
    <definedName name="__dat2" localSheetId="40">#REF!</definedName>
    <definedName name="__dat2" localSheetId="42">#REF!</definedName>
    <definedName name="__dat2" localSheetId="47">#REF!</definedName>
    <definedName name="__dat2" localSheetId="1">#REF!</definedName>
    <definedName name="__dat2" localSheetId="2">#REF!</definedName>
    <definedName name="__dat2" localSheetId="7">#REF!</definedName>
    <definedName name="__dat2" localSheetId="9">#REF!</definedName>
    <definedName name="__dat2" localSheetId="12">#REF!</definedName>
    <definedName name="__dat2" localSheetId="17">#REF!</definedName>
    <definedName name="__dat2" localSheetId="20">#REF!</definedName>
    <definedName name="__dat2" localSheetId="24">#REF!</definedName>
    <definedName name="__dat2" localSheetId="26">#REF!</definedName>
    <definedName name="__dat2" localSheetId="28">#REF!</definedName>
    <definedName name="__dat2" localSheetId="29">#REF!</definedName>
    <definedName name="__dat2" localSheetId="30">#REF!</definedName>
    <definedName name="__dat2">#REF!</definedName>
    <definedName name="__EXP5" localSheetId="27">#REF!</definedName>
    <definedName name="__EXP5" localSheetId="34">#REF!</definedName>
    <definedName name="__EXP5" localSheetId="36">#REF!</definedName>
    <definedName name="__EXP5" localSheetId="39">#REF!</definedName>
    <definedName name="__EXP5" localSheetId="40">#REF!</definedName>
    <definedName name="__EXP5" localSheetId="42">#REF!</definedName>
    <definedName name="__EXP5" localSheetId="47">#REF!</definedName>
    <definedName name="__EXP5" localSheetId="1">#REF!</definedName>
    <definedName name="__EXP5" localSheetId="2">#REF!</definedName>
    <definedName name="__EXP5" localSheetId="7">#REF!</definedName>
    <definedName name="__EXP5" localSheetId="9">#REF!</definedName>
    <definedName name="__EXP5" localSheetId="12">#REF!</definedName>
    <definedName name="__EXP5" localSheetId="17">#REF!</definedName>
    <definedName name="__EXP5" localSheetId="20">#REF!</definedName>
    <definedName name="__EXP5" localSheetId="24">#REF!</definedName>
    <definedName name="__EXP5" localSheetId="26">#REF!</definedName>
    <definedName name="__EXP5" localSheetId="28">#REF!</definedName>
    <definedName name="__EXP5" localSheetId="29">#REF!</definedName>
    <definedName name="__EXP5" localSheetId="30">#REF!</definedName>
    <definedName name="__EXP5">#REF!</definedName>
    <definedName name="__EXP6" localSheetId="27">#REF!</definedName>
    <definedName name="__EXP6" localSheetId="34">#REF!</definedName>
    <definedName name="__EXP6" localSheetId="36">#REF!</definedName>
    <definedName name="__EXP6" localSheetId="39">#REF!</definedName>
    <definedName name="__EXP6" localSheetId="40">#REF!</definedName>
    <definedName name="__EXP6" localSheetId="42">#REF!</definedName>
    <definedName name="__EXP6" localSheetId="47">#REF!</definedName>
    <definedName name="__EXP6" localSheetId="1">#REF!</definedName>
    <definedName name="__EXP6" localSheetId="2">#REF!</definedName>
    <definedName name="__EXP6" localSheetId="7">#REF!</definedName>
    <definedName name="__EXP6" localSheetId="9">#REF!</definedName>
    <definedName name="__EXP6" localSheetId="12">#REF!</definedName>
    <definedName name="__EXP6" localSheetId="17">#REF!</definedName>
    <definedName name="__EXP6" localSheetId="20">#REF!</definedName>
    <definedName name="__EXP6" localSheetId="24">#REF!</definedName>
    <definedName name="__EXP6" localSheetId="26">#REF!</definedName>
    <definedName name="__EXP6" localSheetId="28">#REF!</definedName>
    <definedName name="__EXP6" localSheetId="29">#REF!</definedName>
    <definedName name="__EXP6" localSheetId="30">#REF!</definedName>
    <definedName name="__EXP6">#REF!</definedName>
    <definedName name="__EXP7" localSheetId="27">#REF!</definedName>
    <definedName name="__EXP7" localSheetId="34">#REF!</definedName>
    <definedName name="__EXP7" localSheetId="36">#REF!</definedName>
    <definedName name="__EXP7" localSheetId="39">#REF!</definedName>
    <definedName name="__EXP7" localSheetId="40">#REF!</definedName>
    <definedName name="__EXP7" localSheetId="42">#REF!</definedName>
    <definedName name="__EXP7" localSheetId="47">#REF!</definedName>
    <definedName name="__EXP7" localSheetId="1">#REF!</definedName>
    <definedName name="__EXP7" localSheetId="2">#REF!</definedName>
    <definedName name="__EXP7" localSheetId="7">#REF!</definedName>
    <definedName name="__EXP7" localSheetId="9">#REF!</definedName>
    <definedName name="__EXP7" localSheetId="12">#REF!</definedName>
    <definedName name="__EXP7" localSheetId="17">#REF!</definedName>
    <definedName name="__EXP7" localSheetId="20">#REF!</definedName>
    <definedName name="__EXP7" localSheetId="24">#REF!</definedName>
    <definedName name="__EXP7" localSheetId="26">#REF!</definedName>
    <definedName name="__EXP7" localSheetId="28">#REF!</definedName>
    <definedName name="__EXP7" localSheetId="29">#REF!</definedName>
    <definedName name="__EXP7" localSheetId="30">#REF!</definedName>
    <definedName name="__EXP7">#REF!</definedName>
    <definedName name="__EXP9" localSheetId="27">#REF!</definedName>
    <definedName name="__EXP9" localSheetId="34">#REF!</definedName>
    <definedName name="__EXP9" localSheetId="36">#REF!</definedName>
    <definedName name="__EXP9" localSheetId="39">#REF!</definedName>
    <definedName name="__EXP9" localSheetId="40">#REF!</definedName>
    <definedName name="__EXP9" localSheetId="42">#REF!</definedName>
    <definedName name="__EXP9" localSheetId="47">#REF!</definedName>
    <definedName name="__EXP9" localSheetId="1">#REF!</definedName>
    <definedName name="__EXP9" localSheetId="2">#REF!</definedName>
    <definedName name="__EXP9" localSheetId="7">#REF!</definedName>
    <definedName name="__EXP9" localSheetId="9">#REF!</definedName>
    <definedName name="__EXP9" localSheetId="12">#REF!</definedName>
    <definedName name="__EXP9" localSheetId="17">#REF!</definedName>
    <definedName name="__EXP9" localSheetId="20">#REF!</definedName>
    <definedName name="__EXP9" localSheetId="24">#REF!</definedName>
    <definedName name="__EXP9" localSheetId="26">#REF!</definedName>
    <definedName name="__EXP9" localSheetId="28">#REF!</definedName>
    <definedName name="__EXP9" localSheetId="29">#REF!</definedName>
    <definedName name="__EXP9" localSheetId="30">#REF!</definedName>
    <definedName name="__EXP9">#REF!</definedName>
    <definedName name="__IMP10" localSheetId="27">#REF!</definedName>
    <definedName name="__IMP10" localSheetId="34">#REF!</definedName>
    <definedName name="__IMP10" localSheetId="36">#REF!</definedName>
    <definedName name="__IMP10" localSheetId="39">#REF!</definedName>
    <definedName name="__IMP10" localSheetId="40">#REF!</definedName>
    <definedName name="__IMP10" localSheetId="42">#REF!</definedName>
    <definedName name="__IMP10" localSheetId="47">#REF!</definedName>
    <definedName name="__IMP10" localSheetId="1">#REF!</definedName>
    <definedName name="__IMP10" localSheetId="2">#REF!</definedName>
    <definedName name="__IMP10" localSheetId="7">#REF!</definedName>
    <definedName name="__IMP10" localSheetId="9">#REF!</definedName>
    <definedName name="__IMP10" localSheetId="12">#REF!</definedName>
    <definedName name="__IMP10" localSheetId="17">#REF!</definedName>
    <definedName name="__IMP10" localSheetId="20">#REF!</definedName>
    <definedName name="__IMP10" localSheetId="24">#REF!</definedName>
    <definedName name="__IMP10" localSheetId="26">#REF!</definedName>
    <definedName name="__IMP10" localSheetId="28">#REF!</definedName>
    <definedName name="__IMP10" localSheetId="29">#REF!</definedName>
    <definedName name="__IMP10" localSheetId="30">#REF!</definedName>
    <definedName name="__IMP10">#REF!</definedName>
    <definedName name="__IMP2" localSheetId="27">#REF!</definedName>
    <definedName name="__IMP2" localSheetId="34">#REF!</definedName>
    <definedName name="__IMP2" localSheetId="36">#REF!</definedName>
    <definedName name="__IMP2" localSheetId="39">#REF!</definedName>
    <definedName name="__IMP2" localSheetId="40">#REF!</definedName>
    <definedName name="__IMP2" localSheetId="42">#REF!</definedName>
    <definedName name="__IMP2" localSheetId="47">#REF!</definedName>
    <definedName name="__IMP2" localSheetId="1">#REF!</definedName>
    <definedName name="__IMP2" localSheetId="2">#REF!</definedName>
    <definedName name="__IMP2" localSheetId="7">#REF!</definedName>
    <definedName name="__IMP2" localSheetId="9">#REF!</definedName>
    <definedName name="__IMP2" localSheetId="12">#REF!</definedName>
    <definedName name="__IMP2" localSheetId="17">#REF!</definedName>
    <definedName name="__IMP2" localSheetId="20">#REF!</definedName>
    <definedName name="__IMP2" localSheetId="24">#REF!</definedName>
    <definedName name="__IMP2" localSheetId="26">#REF!</definedName>
    <definedName name="__IMP2" localSheetId="28">#REF!</definedName>
    <definedName name="__IMP2" localSheetId="29">#REF!</definedName>
    <definedName name="__IMP2" localSheetId="30">#REF!</definedName>
    <definedName name="__IMP2">#REF!</definedName>
    <definedName name="__IMP4" localSheetId="27">#REF!</definedName>
    <definedName name="__IMP4" localSheetId="34">#REF!</definedName>
    <definedName name="__IMP4" localSheetId="36">#REF!</definedName>
    <definedName name="__IMP4" localSheetId="39">#REF!</definedName>
    <definedName name="__IMP4" localSheetId="40">#REF!</definedName>
    <definedName name="__IMP4" localSheetId="42">#REF!</definedName>
    <definedName name="__IMP4" localSheetId="47">#REF!</definedName>
    <definedName name="__IMP4" localSheetId="1">#REF!</definedName>
    <definedName name="__IMP4" localSheetId="2">#REF!</definedName>
    <definedName name="__IMP4" localSheetId="7">#REF!</definedName>
    <definedName name="__IMP4" localSheetId="9">#REF!</definedName>
    <definedName name="__IMP4" localSheetId="12">#REF!</definedName>
    <definedName name="__IMP4" localSheetId="17">#REF!</definedName>
    <definedName name="__IMP4" localSheetId="20">#REF!</definedName>
    <definedName name="__IMP4" localSheetId="24">#REF!</definedName>
    <definedName name="__IMP4" localSheetId="26">#REF!</definedName>
    <definedName name="__IMP4" localSheetId="28">#REF!</definedName>
    <definedName name="__IMP4" localSheetId="29">#REF!</definedName>
    <definedName name="__IMP4" localSheetId="30">#REF!</definedName>
    <definedName name="__IMP4">#REF!</definedName>
    <definedName name="__IMP6" localSheetId="27">#REF!</definedName>
    <definedName name="__IMP6" localSheetId="34">#REF!</definedName>
    <definedName name="__IMP6" localSheetId="36">#REF!</definedName>
    <definedName name="__IMP6" localSheetId="39">#REF!</definedName>
    <definedName name="__IMP6" localSheetId="40">#REF!</definedName>
    <definedName name="__IMP6" localSheetId="42">#REF!</definedName>
    <definedName name="__IMP6" localSheetId="47">#REF!</definedName>
    <definedName name="__IMP6" localSheetId="1">#REF!</definedName>
    <definedName name="__IMP6" localSheetId="2">#REF!</definedName>
    <definedName name="__IMP6" localSheetId="7">#REF!</definedName>
    <definedName name="__IMP6" localSheetId="9">#REF!</definedName>
    <definedName name="__IMP6" localSheetId="12">#REF!</definedName>
    <definedName name="__IMP6" localSheetId="17">#REF!</definedName>
    <definedName name="__IMP6" localSheetId="20">#REF!</definedName>
    <definedName name="__IMP6" localSheetId="24">#REF!</definedName>
    <definedName name="__IMP6" localSheetId="26">#REF!</definedName>
    <definedName name="__IMP6" localSheetId="28">#REF!</definedName>
    <definedName name="__IMP6" localSheetId="29">#REF!</definedName>
    <definedName name="__IMP6" localSheetId="30">#REF!</definedName>
    <definedName name="__IMP6">#REF!</definedName>
    <definedName name="__IMP7" localSheetId="27">#REF!</definedName>
    <definedName name="__IMP7" localSheetId="34">#REF!</definedName>
    <definedName name="__IMP7" localSheetId="36">#REF!</definedName>
    <definedName name="__IMP7" localSheetId="39">#REF!</definedName>
    <definedName name="__IMP7" localSheetId="40">#REF!</definedName>
    <definedName name="__IMP7" localSheetId="42">#REF!</definedName>
    <definedName name="__IMP7" localSheetId="47">#REF!</definedName>
    <definedName name="__IMP7" localSheetId="1">#REF!</definedName>
    <definedName name="__IMP7" localSheetId="2">#REF!</definedName>
    <definedName name="__IMP7" localSheetId="7">#REF!</definedName>
    <definedName name="__IMP7" localSheetId="9">#REF!</definedName>
    <definedName name="__IMP7" localSheetId="12">#REF!</definedName>
    <definedName name="__IMP7" localSheetId="17">#REF!</definedName>
    <definedName name="__IMP7" localSheetId="20">#REF!</definedName>
    <definedName name="__IMP7" localSheetId="24">#REF!</definedName>
    <definedName name="__IMP7" localSheetId="26">#REF!</definedName>
    <definedName name="__IMP7" localSheetId="28">#REF!</definedName>
    <definedName name="__IMP7" localSheetId="29">#REF!</definedName>
    <definedName name="__IMP7" localSheetId="30">#REF!</definedName>
    <definedName name="__IMP7">#REF!</definedName>
    <definedName name="__IMP8" localSheetId="27">#REF!</definedName>
    <definedName name="__IMP8" localSheetId="34">#REF!</definedName>
    <definedName name="__IMP8" localSheetId="36">#REF!</definedName>
    <definedName name="__IMP8" localSheetId="39">#REF!</definedName>
    <definedName name="__IMP8" localSheetId="40">#REF!</definedName>
    <definedName name="__IMP8" localSheetId="42">#REF!</definedName>
    <definedName name="__IMP8" localSheetId="47">#REF!</definedName>
    <definedName name="__IMP8" localSheetId="1">#REF!</definedName>
    <definedName name="__IMP8" localSheetId="2">#REF!</definedName>
    <definedName name="__IMP8" localSheetId="7">#REF!</definedName>
    <definedName name="__IMP8" localSheetId="9">#REF!</definedName>
    <definedName name="__IMP8" localSheetId="12">#REF!</definedName>
    <definedName name="__IMP8" localSheetId="17">#REF!</definedName>
    <definedName name="__IMP8" localSheetId="20">#REF!</definedName>
    <definedName name="__IMP8" localSheetId="24">#REF!</definedName>
    <definedName name="__IMP8" localSheetId="26">#REF!</definedName>
    <definedName name="__IMP8" localSheetId="28">#REF!</definedName>
    <definedName name="__IMP8" localSheetId="29">#REF!</definedName>
    <definedName name="__IMP8" localSheetId="30">#REF!</definedName>
    <definedName name="__IMP8">#REF!</definedName>
    <definedName name="__MTS2" localSheetId="27">'[11]Annual Tables'!#REF!</definedName>
    <definedName name="__MTS2" localSheetId="34">'[11]Annual Tables'!#REF!</definedName>
    <definedName name="__MTS2" localSheetId="36">'[11]Annual Tables'!#REF!</definedName>
    <definedName name="__MTS2" localSheetId="39">'[11]Annual Tables'!#REF!</definedName>
    <definedName name="__MTS2" localSheetId="40">'[11]Annual Tables'!#REF!</definedName>
    <definedName name="__MTS2" localSheetId="42">'[11]Annual Tables'!#REF!</definedName>
    <definedName name="__MTS2" localSheetId="47">'[11]Annual Tables'!#REF!</definedName>
    <definedName name="__MTS2" localSheetId="1">'[11]Annual Tables'!#REF!</definedName>
    <definedName name="__MTS2" localSheetId="2">'[11]Annual Tables'!#REF!</definedName>
    <definedName name="__MTS2" localSheetId="7">'[11]Annual Tables'!#REF!</definedName>
    <definedName name="__MTS2" localSheetId="9">'[11]Annual Tables'!#REF!</definedName>
    <definedName name="__MTS2" localSheetId="12">'[11]Annual Tables'!#REF!</definedName>
    <definedName name="__MTS2" localSheetId="17">'[11]Annual Tables'!#REF!</definedName>
    <definedName name="__MTS2" localSheetId="20">'[11]Annual Tables'!#REF!</definedName>
    <definedName name="__MTS2" localSheetId="24">'[11]Annual Tables'!#REF!</definedName>
    <definedName name="__MTS2" localSheetId="26">'[11]Annual Tables'!#REF!</definedName>
    <definedName name="__MTS2" localSheetId="28">'[11]Annual Tables'!#REF!</definedName>
    <definedName name="__MTS2" localSheetId="29">'[11]Annual Tables'!#REF!</definedName>
    <definedName name="__MTS2" localSheetId="30">'[11]Annual Tables'!#REF!</definedName>
    <definedName name="__MTS2">'[11]Annual Tables'!#REF!</definedName>
    <definedName name="__OUT1" localSheetId="27">#REF!</definedName>
    <definedName name="__OUT1" localSheetId="34">#REF!</definedName>
    <definedName name="__OUT1" localSheetId="36">#REF!</definedName>
    <definedName name="__OUT1" localSheetId="37">#REF!</definedName>
    <definedName name="__OUT1" localSheetId="38">#REF!</definedName>
    <definedName name="__OUT1" localSheetId="39">#REF!</definedName>
    <definedName name="__OUT1" localSheetId="40">#REF!</definedName>
    <definedName name="__OUT1" localSheetId="42">#REF!</definedName>
    <definedName name="__OUT1" localSheetId="47">#REF!</definedName>
    <definedName name="__OUT1" localSheetId="1">#REF!</definedName>
    <definedName name="__OUT1" localSheetId="2">#REF!</definedName>
    <definedName name="__OUT1" localSheetId="7">#REF!</definedName>
    <definedName name="__OUT1" localSheetId="9">#REF!</definedName>
    <definedName name="__OUT1" localSheetId="12">#REF!</definedName>
    <definedName name="__OUT1" localSheetId="17">#REF!</definedName>
    <definedName name="__OUT1" localSheetId="20">#REF!</definedName>
    <definedName name="__OUT1" localSheetId="24">#REF!</definedName>
    <definedName name="__OUT1" localSheetId="26">#REF!</definedName>
    <definedName name="__OUT1" localSheetId="28">#REF!</definedName>
    <definedName name="__OUT1" localSheetId="29">#REF!</definedName>
    <definedName name="__OUT1" localSheetId="30">#REF!</definedName>
    <definedName name="__OUT1">#REF!</definedName>
    <definedName name="__OUT2" localSheetId="27">#REF!</definedName>
    <definedName name="__OUT2" localSheetId="34">#REF!</definedName>
    <definedName name="__OUT2" localSheetId="36">#REF!</definedName>
    <definedName name="__OUT2" localSheetId="39">#REF!</definedName>
    <definedName name="__OUT2" localSheetId="40">#REF!</definedName>
    <definedName name="__OUT2" localSheetId="42">#REF!</definedName>
    <definedName name="__OUT2" localSheetId="47">#REF!</definedName>
    <definedName name="__OUT2" localSheetId="1">#REF!</definedName>
    <definedName name="__OUT2" localSheetId="2">#REF!</definedName>
    <definedName name="__OUT2" localSheetId="7">#REF!</definedName>
    <definedName name="__OUT2" localSheetId="9">#REF!</definedName>
    <definedName name="__OUT2" localSheetId="12">#REF!</definedName>
    <definedName name="__OUT2" localSheetId="17">#REF!</definedName>
    <definedName name="__OUT2" localSheetId="20">#REF!</definedName>
    <definedName name="__OUT2" localSheetId="24">#REF!</definedName>
    <definedName name="__OUT2" localSheetId="26">#REF!</definedName>
    <definedName name="__OUT2" localSheetId="28">#REF!</definedName>
    <definedName name="__OUT2" localSheetId="29">#REF!</definedName>
    <definedName name="__OUT2" localSheetId="30">#REF!</definedName>
    <definedName name="__OUT2">#REF!</definedName>
    <definedName name="__PAG2" localSheetId="27">[11]Index!#REF!</definedName>
    <definedName name="__PAG2" localSheetId="34">[11]Index!#REF!</definedName>
    <definedName name="__PAG2" localSheetId="36">[11]Index!#REF!</definedName>
    <definedName name="__PAG2" localSheetId="38">[11]Index!#REF!</definedName>
    <definedName name="__PAG2" localSheetId="39">[11]Index!#REF!</definedName>
    <definedName name="__PAG2" localSheetId="40">[11]Index!#REF!</definedName>
    <definedName name="__PAG2" localSheetId="42">[11]Index!#REF!</definedName>
    <definedName name="__PAG2" localSheetId="47">[11]Index!#REF!</definedName>
    <definedName name="__PAG2" localSheetId="1">[11]Index!#REF!</definedName>
    <definedName name="__PAG2" localSheetId="2">[11]Index!#REF!</definedName>
    <definedName name="__PAG2" localSheetId="7">[11]Index!#REF!</definedName>
    <definedName name="__PAG2" localSheetId="9">[11]Index!#REF!</definedName>
    <definedName name="__PAG2" localSheetId="12">[11]Index!#REF!</definedName>
    <definedName name="__PAG2" localSheetId="17">[11]Index!#REF!</definedName>
    <definedName name="__PAG2" localSheetId="20">[11]Index!#REF!</definedName>
    <definedName name="__PAG2" localSheetId="24">[11]Index!#REF!</definedName>
    <definedName name="__PAG2" localSheetId="26">[11]Index!#REF!</definedName>
    <definedName name="__PAG2" localSheetId="28">[11]Index!#REF!</definedName>
    <definedName name="__PAG2" localSheetId="29">[11]Index!#REF!</definedName>
    <definedName name="__PAG2" localSheetId="30">[11]Index!#REF!</definedName>
    <definedName name="__PAG2">[11]Index!#REF!</definedName>
    <definedName name="__PAG3" localSheetId="27">[11]Index!#REF!</definedName>
    <definedName name="__PAG3" localSheetId="34">[11]Index!#REF!</definedName>
    <definedName name="__PAG3" localSheetId="36">[11]Index!#REF!</definedName>
    <definedName name="__PAG3" localSheetId="39">[11]Index!#REF!</definedName>
    <definedName name="__PAG3" localSheetId="40">[11]Index!#REF!</definedName>
    <definedName name="__PAG3" localSheetId="42">[11]Index!#REF!</definedName>
    <definedName name="__PAG3" localSheetId="47">[11]Index!#REF!</definedName>
    <definedName name="__PAG3" localSheetId="1">[11]Index!#REF!</definedName>
    <definedName name="__PAG3" localSheetId="2">[11]Index!#REF!</definedName>
    <definedName name="__PAG3" localSheetId="7">[11]Index!#REF!</definedName>
    <definedName name="__PAG3" localSheetId="9">[11]Index!#REF!</definedName>
    <definedName name="__PAG3" localSheetId="12">[11]Index!#REF!</definedName>
    <definedName name="__PAG3" localSheetId="17">[11]Index!#REF!</definedName>
    <definedName name="__PAG3" localSheetId="20">[11]Index!#REF!</definedName>
    <definedName name="__PAG3" localSheetId="24">[11]Index!#REF!</definedName>
    <definedName name="__PAG3" localSheetId="26">[11]Index!#REF!</definedName>
    <definedName name="__PAG3" localSheetId="28">[11]Index!#REF!</definedName>
    <definedName name="__PAG3" localSheetId="29">[11]Index!#REF!</definedName>
    <definedName name="__PAG3" localSheetId="30">[11]Index!#REF!</definedName>
    <definedName name="__PAG3">[11]Index!#REF!</definedName>
    <definedName name="__PAG4" localSheetId="27">[11]Index!#REF!</definedName>
    <definedName name="__PAG4" localSheetId="34">[11]Index!#REF!</definedName>
    <definedName name="__PAG4" localSheetId="36">[11]Index!#REF!</definedName>
    <definedName name="__PAG4" localSheetId="39">[11]Index!#REF!</definedName>
    <definedName name="__PAG4" localSheetId="40">[11]Index!#REF!</definedName>
    <definedName name="__PAG4" localSheetId="42">[11]Index!#REF!</definedName>
    <definedName name="__PAG4" localSheetId="47">[11]Index!#REF!</definedName>
    <definedName name="__PAG4" localSheetId="1">[11]Index!#REF!</definedName>
    <definedName name="__PAG4" localSheetId="2">[11]Index!#REF!</definedName>
    <definedName name="__PAG4" localSheetId="7">[11]Index!#REF!</definedName>
    <definedName name="__PAG4" localSheetId="9">[11]Index!#REF!</definedName>
    <definedName name="__PAG4" localSheetId="12">[11]Index!#REF!</definedName>
    <definedName name="__PAG4" localSheetId="17">[11]Index!#REF!</definedName>
    <definedName name="__PAG4" localSheetId="20">[11]Index!#REF!</definedName>
    <definedName name="__PAG4" localSheetId="24">[11]Index!#REF!</definedName>
    <definedName name="__PAG4" localSheetId="26">[11]Index!#REF!</definedName>
    <definedName name="__PAG4" localSheetId="28">[11]Index!#REF!</definedName>
    <definedName name="__PAG4" localSheetId="29">[11]Index!#REF!</definedName>
    <definedName name="__PAG4" localSheetId="30">[11]Index!#REF!</definedName>
    <definedName name="__PAG4">[11]Index!#REF!</definedName>
    <definedName name="__PAG5" localSheetId="27">[11]Index!#REF!</definedName>
    <definedName name="__PAG5" localSheetId="34">[11]Index!#REF!</definedName>
    <definedName name="__PAG5" localSheetId="36">[11]Index!#REF!</definedName>
    <definedName name="__PAG5" localSheetId="39">[11]Index!#REF!</definedName>
    <definedName name="__PAG5" localSheetId="40">[11]Index!#REF!</definedName>
    <definedName name="__PAG5" localSheetId="42">[11]Index!#REF!</definedName>
    <definedName name="__PAG5" localSheetId="47">[11]Index!#REF!</definedName>
    <definedName name="__PAG5" localSheetId="1">[11]Index!#REF!</definedName>
    <definedName name="__PAG5" localSheetId="2">[11]Index!#REF!</definedName>
    <definedName name="__PAG5" localSheetId="7">[11]Index!#REF!</definedName>
    <definedName name="__PAG5" localSheetId="9">[11]Index!#REF!</definedName>
    <definedName name="__PAG5" localSheetId="12">[11]Index!#REF!</definedName>
    <definedName name="__PAG5" localSheetId="17">[11]Index!#REF!</definedName>
    <definedName name="__PAG5" localSheetId="20">[11]Index!#REF!</definedName>
    <definedName name="__PAG5" localSheetId="24">[11]Index!#REF!</definedName>
    <definedName name="__PAG5" localSheetId="26">[11]Index!#REF!</definedName>
    <definedName name="__PAG5" localSheetId="28">[11]Index!#REF!</definedName>
    <definedName name="__PAG5" localSheetId="29">[11]Index!#REF!</definedName>
    <definedName name="__PAG5" localSheetId="30">[11]Index!#REF!</definedName>
    <definedName name="__PAG5">[11]Index!#REF!</definedName>
    <definedName name="__PAG6" localSheetId="27">[11]Index!#REF!</definedName>
    <definedName name="__PAG6" localSheetId="34">[11]Index!#REF!</definedName>
    <definedName name="__PAG6" localSheetId="36">[11]Index!#REF!</definedName>
    <definedName name="__PAG6" localSheetId="39">[11]Index!#REF!</definedName>
    <definedName name="__PAG6" localSheetId="40">[11]Index!#REF!</definedName>
    <definedName name="__PAG6" localSheetId="42">[11]Index!#REF!</definedName>
    <definedName name="__PAG6" localSheetId="47">[11]Index!#REF!</definedName>
    <definedName name="__PAG6" localSheetId="1">[11]Index!#REF!</definedName>
    <definedName name="__PAG6" localSheetId="2">[11]Index!#REF!</definedName>
    <definedName name="__PAG6" localSheetId="7">[11]Index!#REF!</definedName>
    <definedName name="__PAG6" localSheetId="9">[11]Index!#REF!</definedName>
    <definedName name="__PAG6" localSheetId="12">[11]Index!#REF!</definedName>
    <definedName name="__PAG6" localSheetId="17">[11]Index!#REF!</definedName>
    <definedName name="__PAG6" localSheetId="20">[11]Index!#REF!</definedName>
    <definedName name="__PAG6" localSheetId="24">[11]Index!#REF!</definedName>
    <definedName name="__PAG6" localSheetId="26">[11]Index!#REF!</definedName>
    <definedName name="__PAG6" localSheetId="28">[11]Index!#REF!</definedName>
    <definedName name="__PAG6" localSheetId="29">[11]Index!#REF!</definedName>
    <definedName name="__PAG6" localSheetId="30">[11]Index!#REF!</definedName>
    <definedName name="__PAG6">[11]Index!#REF!</definedName>
    <definedName name="__PAG7" localSheetId="27">#REF!</definedName>
    <definedName name="__PAG7" localSheetId="34">#REF!</definedName>
    <definedName name="__PAG7" localSheetId="36">#REF!</definedName>
    <definedName name="__PAG7" localSheetId="37">#REF!</definedName>
    <definedName name="__PAG7" localSheetId="38">#REF!</definedName>
    <definedName name="__PAG7" localSheetId="39">#REF!</definedName>
    <definedName name="__PAG7" localSheetId="40">#REF!</definedName>
    <definedName name="__PAG7" localSheetId="42">#REF!</definedName>
    <definedName name="__PAG7" localSheetId="47">#REF!</definedName>
    <definedName name="__PAG7" localSheetId="1">#REF!</definedName>
    <definedName name="__PAG7" localSheetId="2">#REF!</definedName>
    <definedName name="__PAG7" localSheetId="7">#REF!</definedName>
    <definedName name="__PAG7" localSheetId="9">#REF!</definedName>
    <definedName name="__PAG7" localSheetId="12">#REF!</definedName>
    <definedName name="__PAG7" localSheetId="17">#REF!</definedName>
    <definedName name="__PAG7" localSheetId="20">#REF!</definedName>
    <definedName name="__PAG7" localSheetId="24">#REF!</definedName>
    <definedName name="__PAG7" localSheetId="26">#REF!</definedName>
    <definedName name="__PAG7" localSheetId="28">#REF!</definedName>
    <definedName name="__PAG7" localSheetId="29">#REF!</definedName>
    <definedName name="__PAG7" localSheetId="30">#REF!</definedName>
    <definedName name="__PAG7">#REF!</definedName>
    <definedName name="__pro2001" localSheetId="27">[12]pro2001!$A$1:$B$72</definedName>
    <definedName name="__pro2001" localSheetId="37">[12]pro2001!$A$1:$B$72</definedName>
    <definedName name="__pro2001" localSheetId="38">[12]pro2001!$A$1:$B$72</definedName>
    <definedName name="__pro2001" localSheetId="39">[12]pro2001!$A$1:$B$72</definedName>
    <definedName name="__pro2001" localSheetId="1">[12]pro2001!$A$1:$B$72</definedName>
    <definedName name="__pro2001" localSheetId="7">[12]pro2001!$A$1:$B$72</definedName>
    <definedName name="__pro2001" localSheetId="28">[12]pro2001!$A$1:$B$72</definedName>
    <definedName name="__pro2001" localSheetId="29">[12]pro2001!$A$1:$B$72</definedName>
    <definedName name="__pro2001" localSheetId="30">[12]pro2001!$A$1:$B$72</definedName>
    <definedName name="__pro2001">[13]pro2001!$A$1:$B$72</definedName>
    <definedName name="__RES2" localSheetId="27">[9]RES!#REF!</definedName>
    <definedName name="__RES2" localSheetId="34">[9]RES!#REF!</definedName>
    <definedName name="__RES2" localSheetId="36">[9]RES!#REF!</definedName>
    <definedName name="__RES2" localSheetId="37">[9]RES!#REF!</definedName>
    <definedName name="__RES2" localSheetId="39">[9]RES!#REF!</definedName>
    <definedName name="__RES2" localSheetId="40">[9]RES!#REF!</definedName>
    <definedName name="__RES2" localSheetId="42">[9]RES!#REF!</definedName>
    <definedName name="__RES2" localSheetId="47">[9]RES!#REF!</definedName>
    <definedName name="__RES2" localSheetId="1">[9]RES!#REF!</definedName>
    <definedName name="__RES2" localSheetId="2">[9]RES!#REF!</definedName>
    <definedName name="__RES2" localSheetId="7">[9]RES!#REF!</definedName>
    <definedName name="__RES2" localSheetId="9">[9]RES!#REF!</definedName>
    <definedName name="__RES2" localSheetId="11">[9]RES!#REF!</definedName>
    <definedName name="__RES2" localSheetId="12">[9]RES!#REF!</definedName>
    <definedName name="__RES2" localSheetId="17">[9]RES!#REF!</definedName>
    <definedName name="__RES2" localSheetId="20">[9]RES!#REF!</definedName>
    <definedName name="__RES2" localSheetId="24">[9]RES!#REF!</definedName>
    <definedName name="__RES2" localSheetId="26">[9]RES!#REF!</definedName>
    <definedName name="__RES2" localSheetId="28">[9]RES!#REF!</definedName>
    <definedName name="__RES2" localSheetId="29">[9]RES!#REF!</definedName>
    <definedName name="__RES2" localSheetId="30">[9]RES!#REF!</definedName>
    <definedName name="__RES2">[9]RES!#REF!</definedName>
    <definedName name="__TAB1" localSheetId="27">#REF!</definedName>
    <definedName name="__TAB1" localSheetId="34">#REF!</definedName>
    <definedName name="__TAB1" localSheetId="36">#REF!</definedName>
    <definedName name="__TAB1" localSheetId="37">#REF!</definedName>
    <definedName name="__TAB1" localSheetId="38">#REF!</definedName>
    <definedName name="__TAB1" localSheetId="39">#REF!</definedName>
    <definedName name="__TAB1" localSheetId="40">#REF!</definedName>
    <definedName name="__TAB1" localSheetId="42">#REF!</definedName>
    <definedName name="__TAB1" localSheetId="47">#REF!</definedName>
    <definedName name="__TAB1" localSheetId="1">#REF!</definedName>
    <definedName name="__TAB1" localSheetId="2">#REF!</definedName>
    <definedName name="__TAB1" localSheetId="7">#REF!</definedName>
    <definedName name="__TAB1" localSheetId="9">#REF!</definedName>
    <definedName name="__TAB1" localSheetId="12">#REF!</definedName>
    <definedName name="__TAB1" localSheetId="17">#REF!</definedName>
    <definedName name="__TAB1" localSheetId="20">#REF!</definedName>
    <definedName name="__TAB1" localSheetId="24">#REF!</definedName>
    <definedName name="__TAB1" localSheetId="26">#REF!</definedName>
    <definedName name="__TAB1" localSheetId="28">#REF!</definedName>
    <definedName name="__TAB1" localSheetId="29">#REF!</definedName>
    <definedName name="__TAB1" localSheetId="30">#REF!</definedName>
    <definedName name="__TAB1">#REF!</definedName>
    <definedName name="__TAB10" localSheetId="27">#REF!</definedName>
    <definedName name="__TAB10" localSheetId="34">#REF!</definedName>
    <definedName name="__TAB10" localSheetId="36">#REF!</definedName>
    <definedName name="__TAB10" localSheetId="39">#REF!</definedName>
    <definedName name="__TAB10" localSheetId="40">#REF!</definedName>
    <definedName name="__TAB10" localSheetId="42">#REF!</definedName>
    <definedName name="__TAB10" localSheetId="47">#REF!</definedName>
    <definedName name="__TAB10" localSheetId="1">#REF!</definedName>
    <definedName name="__TAB10" localSheetId="2">#REF!</definedName>
    <definedName name="__TAB10" localSheetId="7">#REF!</definedName>
    <definedName name="__TAB10" localSheetId="9">#REF!</definedName>
    <definedName name="__TAB10" localSheetId="12">#REF!</definedName>
    <definedName name="__TAB10" localSheetId="17">#REF!</definedName>
    <definedName name="__TAB10" localSheetId="20">#REF!</definedName>
    <definedName name="__TAB10" localSheetId="24">#REF!</definedName>
    <definedName name="__TAB10" localSheetId="26">#REF!</definedName>
    <definedName name="__TAB10" localSheetId="28">#REF!</definedName>
    <definedName name="__TAB10" localSheetId="29">#REF!</definedName>
    <definedName name="__TAB10" localSheetId="30">#REF!</definedName>
    <definedName name="__TAB10">#REF!</definedName>
    <definedName name="__TAB12" localSheetId="27">#REF!</definedName>
    <definedName name="__TAB12" localSheetId="34">#REF!</definedName>
    <definedName name="__TAB12" localSheetId="36">#REF!</definedName>
    <definedName name="__TAB12" localSheetId="39">#REF!</definedName>
    <definedName name="__TAB12" localSheetId="40">#REF!</definedName>
    <definedName name="__TAB12" localSheetId="42">#REF!</definedName>
    <definedName name="__TAB12" localSheetId="47">#REF!</definedName>
    <definedName name="__TAB12" localSheetId="1">#REF!</definedName>
    <definedName name="__TAB12" localSheetId="2">#REF!</definedName>
    <definedName name="__TAB12" localSheetId="7">#REF!</definedName>
    <definedName name="__TAB12" localSheetId="9">#REF!</definedName>
    <definedName name="__TAB12" localSheetId="12">#REF!</definedName>
    <definedName name="__TAB12" localSheetId="17">#REF!</definedName>
    <definedName name="__TAB12" localSheetId="20">#REF!</definedName>
    <definedName name="__TAB12" localSheetId="24">#REF!</definedName>
    <definedName name="__TAB12" localSheetId="26">#REF!</definedName>
    <definedName name="__TAB12" localSheetId="28">#REF!</definedName>
    <definedName name="__TAB12" localSheetId="29">#REF!</definedName>
    <definedName name="__TAB12" localSheetId="30">#REF!</definedName>
    <definedName name="__TAB12">#REF!</definedName>
    <definedName name="__Tab19" localSheetId="27">#REF!</definedName>
    <definedName name="__Tab19" localSheetId="34">#REF!</definedName>
    <definedName name="__Tab19" localSheetId="36">#REF!</definedName>
    <definedName name="__Tab19" localSheetId="39">#REF!</definedName>
    <definedName name="__Tab19" localSheetId="40">#REF!</definedName>
    <definedName name="__Tab19" localSheetId="42">#REF!</definedName>
    <definedName name="__Tab19" localSheetId="47">#REF!</definedName>
    <definedName name="__Tab19" localSheetId="1">#REF!</definedName>
    <definedName name="__Tab19" localSheetId="2">#REF!</definedName>
    <definedName name="__Tab19" localSheetId="7">#REF!</definedName>
    <definedName name="__Tab19" localSheetId="9">#REF!</definedName>
    <definedName name="__Tab19" localSheetId="12">#REF!</definedName>
    <definedName name="__Tab19" localSheetId="17">#REF!</definedName>
    <definedName name="__Tab19" localSheetId="20">#REF!</definedName>
    <definedName name="__Tab19" localSheetId="24">#REF!</definedName>
    <definedName name="__Tab19" localSheetId="26">#REF!</definedName>
    <definedName name="__Tab19" localSheetId="28">#REF!</definedName>
    <definedName name="__Tab19" localSheetId="29">#REF!</definedName>
    <definedName name="__Tab19" localSheetId="30">#REF!</definedName>
    <definedName name="__Tab19">#REF!</definedName>
    <definedName name="__TAB2" localSheetId="27">#REF!</definedName>
    <definedName name="__TAB2" localSheetId="34">#REF!</definedName>
    <definedName name="__TAB2" localSheetId="36">#REF!</definedName>
    <definedName name="__TAB2" localSheetId="39">#REF!</definedName>
    <definedName name="__TAB2" localSheetId="40">#REF!</definedName>
    <definedName name="__TAB2" localSheetId="42">#REF!</definedName>
    <definedName name="__TAB2" localSheetId="47">#REF!</definedName>
    <definedName name="__TAB2" localSheetId="1">#REF!</definedName>
    <definedName name="__TAB2" localSheetId="2">#REF!</definedName>
    <definedName name="__TAB2" localSheetId="7">#REF!</definedName>
    <definedName name="__TAB2" localSheetId="9">#REF!</definedName>
    <definedName name="__TAB2" localSheetId="12">#REF!</definedName>
    <definedName name="__TAB2" localSheetId="17">#REF!</definedName>
    <definedName name="__TAB2" localSheetId="20">#REF!</definedName>
    <definedName name="__TAB2" localSheetId="24">#REF!</definedName>
    <definedName name="__TAB2" localSheetId="26">#REF!</definedName>
    <definedName name="__TAB2" localSheetId="28">#REF!</definedName>
    <definedName name="__TAB2" localSheetId="29">#REF!</definedName>
    <definedName name="__TAB2" localSheetId="30">#REF!</definedName>
    <definedName name="__TAB2">#REF!</definedName>
    <definedName name="__Tab20" localSheetId="27">#REF!</definedName>
    <definedName name="__Tab20" localSheetId="34">#REF!</definedName>
    <definedName name="__Tab20" localSheetId="36">#REF!</definedName>
    <definedName name="__Tab20" localSheetId="39">#REF!</definedName>
    <definedName name="__Tab20" localSheetId="40">#REF!</definedName>
    <definedName name="__Tab20" localSheetId="42">#REF!</definedName>
    <definedName name="__Tab20" localSheetId="47">#REF!</definedName>
    <definedName name="__Tab20" localSheetId="1">#REF!</definedName>
    <definedName name="__Tab20" localSheetId="2">#REF!</definedName>
    <definedName name="__Tab20" localSheetId="7">#REF!</definedName>
    <definedName name="__Tab20" localSheetId="9">#REF!</definedName>
    <definedName name="__Tab20" localSheetId="12">#REF!</definedName>
    <definedName name="__Tab20" localSheetId="17">#REF!</definedName>
    <definedName name="__Tab20" localSheetId="20">#REF!</definedName>
    <definedName name="__Tab20" localSheetId="24">#REF!</definedName>
    <definedName name="__Tab20" localSheetId="26">#REF!</definedName>
    <definedName name="__Tab20" localSheetId="28">#REF!</definedName>
    <definedName name="__Tab20" localSheetId="29">#REF!</definedName>
    <definedName name="__Tab20" localSheetId="30">#REF!</definedName>
    <definedName name="__Tab20">#REF!</definedName>
    <definedName name="__Tab21" localSheetId="27">#REF!</definedName>
    <definedName name="__Tab21" localSheetId="34">#REF!</definedName>
    <definedName name="__Tab21" localSheetId="36">#REF!</definedName>
    <definedName name="__Tab21" localSheetId="39">#REF!</definedName>
    <definedName name="__Tab21" localSheetId="40">#REF!</definedName>
    <definedName name="__Tab21" localSheetId="42">#REF!</definedName>
    <definedName name="__Tab21" localSheetId="47">#REF!</definedName>
    <definedName name="__Tab21" localSheetId="1">#REF!</definedName>
    <definedName name="__Tab21" localSheetId="2">#REF!</definedName>
    <definedName name="__Tab21" localSheetId="7">#REF!</definedName>
    <definedName name="__Tab21" localSheetId="9">#REF!</definedName>
    <definedName name="__Tab21" localSheetId="12">#REF!</definedName>
    <definedName name="__Tab21" localSheetId="17">#REF!</definedName>
    <definedName name="__Tab21" localSheetId="20">#REF!</definedName>
    <definedName name="__Tab21" localSheetId="24">#REF!</definedName>
    <definedName name="__Tab21" localSheetId="26">#REF!</definedName>
    <definedName name="__Tab21" localSheetId="28">#REF!</definedName>
    <definedName name="__Tab21" localSheetId="29">#REF!</definedName>
    <definedName name="__Tab21" localSheetId="30">#REF!</definedName>
    <definedName name="__Tab21">#REF!</definedName>
    <definedName name="__Tab22" localSheetId="27">#REF!</definedName>
    <definedName name="__Tab22" localSheetId="34">#REF!</definedName>
    <definedName name="__Tab22" localSheetId="36">#REF!</definedName>
    <definedName name="__Tab22" localSheetId="39">#REF!</definedName>
    <definedName name="__Tab22" localSheetId="40">#REF!</definedName>
    <definedName name="__Tab22" localSheetId="42">#REF!</definedName>
    <definedName name="__Tab22" localSheetId="47">#REF!</definedName>
    <definedName name="__Tab22" localSheetId="1">#REF!</definedName>
    <definedName name="__Tab22" localSheetId="2">#REF!</definedName>
    <definedName name="__Tab22" localSheetId="7">#REF!</definedName>
    <definedName name="__Tab22" localSheetId="9">#REF!</definedName>
    <definedName name="__Tab22" localSheetId="12">#REF!</definedName>
    <definedName name="__Tab22" localSheetId="17">#REF!</definedName>
    <definedName name="__Tab22" localSheetId="20">#REF!</definedName>
    <definedName name="__Tab22" localSheetId="24">#REF!</definedName>
    <definedName name="__Tab22" localSheetId="26">#REF!</definedName>
    <definedName name="__Tab22" localSheetId="28">#REF!</definedName>
    <definedName name="__Tab22" localSheetId="29">#REF!</definedName>
    <definedName name="__Tab22" localSheetId="30">#REF!</definedName>
    <definedName name="__Tab22">#REF!</definedName>
    <definedName name="__Tab23" localSheetId="27">#REF!</definedName>
    <definedName name="__Tab23" localSheetId="34">#REF!</definedName>
    <definedName name="__Tab23" localSheetId="36">#REF!</definedName>
    <definedName name="__Tab23" localSheetId="39">#REF!</definedName>
    <definedName name="__Tab23" localSheetId="40">#REF!</definedName>
    <definedName name="__Tab23" localSheetId="42">#REF!</definedName>
    <definedName name="__Tab23" localSheetId="47">#REF!</definedName>
    <definedName name="__Tab23" localSheetId="1">#REF!</definedName>
    <definedName name="__Tab23" localSheetId="2">#REF!</definedName>
    <definedName name="__Tab23" localSheetId="7">#REF!</definedName>
    <definedName name="__Tab23" localSheetId="9">#REF!</definedName>
    <definedName name="__Tab23" localSheetId="12">#REF!</definedName>
    <definedName name="__Tab23" localSheetId="17">#REF!</definedName>
    <definedName name="__Tab23" localSheetId="20">#REF!</definedName>
    <definedName name="__Tab23" localSheetId="24">#REF!</definedName>
    <definedName name="__Tab23" localSheetId="26">#REF!</definedName>
    <definedName name="__Tab23" localSheetId="28">#REF!</definedName>
    <definedName name="__Tab23" localSheetId="29">#REF!</definedName>
    <definedName name="__Tab23" localSheetId="30">#REF!</definedName>
    <definedName name="__Tab23">#REF!</definedName>
    <definedName name="__Tab24" localSheetId="27">#REF!</definedName>
    <definedName name="__Tab24" localSheetId="34">#REF!</definedName>
    <definedName name="__Tab24" localSheetId="36">#REF!</definedName>
    <definedName name="__Tab24" localSheetId="39">#REF!</definedName>
    <definedName name="__Tab24" localSheetId="40">#REF!</definedName>
    <definedName name="__Tab24" localSheetId="42">#REF!</definedName>
    <definedName name="__Tab24" localSheetId="47">#REF!</definedName>
    <definedName name="__Tab24" localSheetId="1">#REF!</definedName>
    <definedName name="__Tab24" localSheetId="2">#REF!</definedName>
    <definedName name="__Tab24" localSheetId="7">#REF!</definedName>
    <definedName name="__Tab24" localSheetId="9">#REF!</definedName>
    <definedName name="__Tab24" localSheetId="12">#REF!</definedName>
    <definedName name="__Tab24" localSheetId="17">#REF!</definedName>
    <definedName name="__Tab24" localSheetId="20">#REF!</definedName>
    <definedName name="__Tab24" localSheetId="24">#REF!</definedName>
    <definedName name="__Tab24" localSheetId="26">#REF!</definedName>
    <definedName name="__Tab24" localSheetId="28">#REF!</definedName>
    <definedName name="__Tab24" localSheetId="29">#REF!</definedName>
    <definedName name="__Tab24" localSheetId="30">#REF!</definedName>
    <definedName name="__Tab24">#REF!</definedName>
    <definedName name="__Tab26" localSheetId="27">#REF!</definedName>
    <definedName name="__Tab26" localSheetId="34">#REF!</definedName>
    <definedName name="__Tab26" localSheetId="36">#REF!</definedName>
    <definedName name="__Tab26" localSheetId="39">#REF!</definedName>
    <definedName name="__Tab26" localSheetId="40">#REF!</definedName>
    <definedName name="__Tab26" localSheetId="42">#REF!</definedName>
    <definedName name="__Tab26" localSheetId="47">#REF!</definedName>
    <definedName name="__Tab26" localSheetId="1">#REF!</definedName>
    <definedName name="__Tab26" localSheetId="2">#REF!</definedName>
    <definedName name="__Tab26" localSheetId="7">#REF!</definedName>
    <definedName name="__Tab26" localSheetId="9">#REF!</definedName>
    <definedName name="__Tab26" localSheetId="12">#REF!</definedName>
    <definedName name="__Tab26" localSheetId="17">#REF!</definedName>
    <definedName name="__Tab26" localSheetId="20">#REF!</definedName>
    <definedName name="__Tab26" localSheetId="24">#REF!</definedName>
    <definedName name="__Tab26" localSheetId="26">#REF!</definedName>
    <definedName name="__Tab26" localSheetId="28">#REF!</definedName>
    <definedName name="__Tab26" localSheetId="29">#REF!</definedName>
    <definedName name="__Tab26" localSheetId="30">#REF!</definedName>
    <definedName name="__Tab26">#REF!</definedName>
    <definedName name="__Tab27" localSheetId="27">#REF!</definedName>
    <definedName name="__Tab27" localSheetId="34">#REF!</definedName>
    <definedName name="__Tab27" localSheetId="36">#REF!</definedName>
    <definedName name="__Tab27" localSheetId="39">#REF!</definedName>
    <definedName name="__Tab27" localSheetId="40">#REF!</definedName>
    <definedName name="__Tab27" localSheetId="42">#REF!</definedName>
    <definedName name="__Tab27" localSheetId="47">#REF!</definedName>
    <definedName name="__Tab27" localSheetId="1">#REF!</definedName>
    <definedName name="__Tab27" localSheetId="2">#REF!</definedName>
    <definedName name="__Tab27" localSheetId="7">#REF!</definedName>
    <definedName name="__Tab27" localSheetId="9">#REF!</definedName>
    <definedName name="__Tab27" localSheetId="12">#REF!</definedName>
    <definedName name="__Tab27" localSheetId="17">#REF!</definedName>
    <definedName name="__Tab27" localSheetId="20">#REF!</definedName>
    <definedName name="__Tab27" localSheetId="24">#REF!</definedName>
    <definedName name="__Tab27" localSheetId="26">#REF!</definedName>
    <definedName name="__Tab27" localSheetId="28">#REF!</definedName>
    <definedName name="__Tab27" localSheetId="29">#REF!</definedName>
    <definedName name="__Tab27" localSheetId="30">#REF!</definedName>
    <definedName name="__Tab27">#REF!</definedName>
    <definedName name="__Tab28" localSheetId="27">#REF!</definedName>
    <definedName name="__Tab28" localSheetId="34">#REF!</definedName>
    <definedName name="__Tab28" localSheetId="36">#REF!</definedName>
    <definedName name="__Tab28" localSheetId="39">#REF!</definedName>
    <definedName name="__Tab28" localSheetId="40">#REF!</definedName>
    <definedName name="__Tab28" localSheetId="42">#REF!</definedName>
    <definedName name="__Tab28" localSheetId="47">#REF!</definedName>
    <definedName name="__Tab28" localSheetId="1">#REF!</definedName>
    <definedName name="__Tab28" localSheetId="2">#REF!</definedName>
    <definedName name="__Tab28" localSheetId="7">#REF!</definedName>
    <definedName name="__Tab28" localSheetId="9">#REF!</definedName>
    <definedName name="__Tab28" localSheetId="12">#REF!</definedName>
    <definedName name="__Tab28" localSheetId="17">#REF!</definedName>
    <definedName name="__Tab28" localSheetId="20">#REF!</definedName>
    <definedName name="__Tab28" localSheetId="24">#REF!</definedName>
    <definedName name="__Tab28" localSheetId="26">#REF!</definedName>
    <definedName name="__Tab28" localSheetId="28">#REF!</definedName>
    <definedName name="__Tab28" localSheetId="29">#REF!</definedName>
    <definedName name="__Tab28" localSheetId="30">#REF!</definedName>
    <definedName name="__Tab28">#REF!</definedName>
    <definedName name="__Tab29" localSheetId="27">#REF!</definedName>
    <definedName name="__Tab29" localSheetId="34">#REF!</definedName>
    <definedName name="__Tab29" localSheetId="36">#REF!</definedName>
    <definedName name="__Tab29" localSheetId="39">#REF!</definedName>
    <definedName name="__Tab29" localSheetId="40">#REF!</definedName>
    <definedName name="__Tab29" localSheetId="42">#REF!</definedName>
    <definedName name="__Tab29" localSheetId="47">#REF!</definedName>
    <definedName name="__Tab29" localSheetId="1">#REF!</definedName>
    <definedName name="__Tab29" localSheetId="2">#REF!</definedName>
    <definedName name="__Tab29" localSheetId="7">#REF!</definedName>
    <definedName name="__Tab29" localSheetId="9">#REF!</definedName>
    <definedName name="__Tab29" localSheetId="12">#REF!</definedName>
    <definedName name="__Tab29" localSheetId="17">#REF!</definedName>
    <definedName name="__Tab29" localSheetId="20">#REF!</definedName>
    <definedName name="__Tab29" localSheetId="24">#REF!</definedName>
    <definedName name="__Tab29" localSheetId="26">#REF!</definedName>
    <definedName name="__Tab29" localSheetId="28">#REF!</definedName>
    <definedName name="__Tab29" localSheetId="29">#REF!</definedName>
    <definedName name="__Tab29" localSheetId="30">#REF!</definedName>
    <definedName name="__Tab29">#REF!</definedName>
    <definedName name="__TAB3" localSheetId="27">#REF!</definedName>
    <definedName name="__TAB3" localSheetId="34">#REF!</definedName>
    <definedName name="__TAB3" localSheetId="36">#REF!</definedName>
    <definedName name="__TAB3" localSheetId="39">#REF!</definedName>
    <definedName name="__TAB3" localSheetId="40">#REF!</definedName>
    <definedName name="__TAB3" localSheetId="42">#REF!</definedName>
    <definedName name="__TAB3" localSheetId="47">#REF!</definedName>
    <definedName name="__TAB3" localSheetId="1">#REF!</definedName>
    <definedName name="__TAB3" localSheetId="2">#REF!</definedName>
    <definedName name="__TAB3" localSheetId="7">#REF!</definedName>
    <definedName name="__TAB3" localSheetId="9">#REF!</definedName>
    <definedName name="__TAB3" localSheetId="12">#REF!</definedName>
    <definedName name="__TAB3" localSheetId="17">#REF!</definedName>
    <definedName name="__TAB3" localSheetId="20">#REF!</definedName>
    <definedName name="__TAB3" localSheetId="24">#REF!</definedName>
    <definedName name="__TAB3" localSheetId="26">#REF!</definedName>
    <definedName name="__TAB3" localSheetId="28">#REF!</definedName>
    <definedName name="__TAB3" localSheetId="29">#REF!</definedName>
    <definedName name="__TAB3" localSheetId="30">#REF!</definedName>
    <definedName name="__TAB3">#REF!</definedName>
    <definedName name="__Tab30" localSheetId="27">#REF!</definedName>
    <definedName name="__Tab30" localSheetId="34">#REF!</definedName>
    <definedName name="__Tab30" localSheetId="36">#REF!</definedName>
    <definedName name="__Tab30" localSheetId="39">#REF!</definedName>
    <definedName name="__Tab30" localSheetId="40">#REF!</definedName>
    <definedName name="__Tab30" localSheetId="42">#REF!</definedName>
    <definedName name="__Tab30" localSheetId="47">#REF!</definedName>
    <definedName name="__Tab30" localSheetId="1">#REF!</definedName>
    <definedName name="__Tab30" localSheetId="2">#REF!</definedName>
    <definedName name="__Tab30" localSheetId="7">#REF!</definedName>
    <definedName name="__Tab30" localSheetId="9">#REF!</definedName>
    <definedName name="__Tab30" localSheetId="12">#REF!</definedName>
    <definedName name="__Tab30" localSheetId="17">#REF!</definedName>
    <definedName name="__Tab30" localSheetId="20">#REF!</definedName>
    <definedName name="__Tab30" localSheetId="24">#REF!</definedName>
    <definedName name="__Tab30" localSheetId="26">#REF!</definedName>
    <definedName name="__Tab30" localSheetId="28">#REF!</definedName>
    <definedName name="__Tab30" localSheetId="29">#REF!</definedName>
    <definedName name="__Tab30" localSheetId="30">#REF!</definedName>
    <definedName name="__Tab30">#REF!</definedName>
    <definedName name="__Tab31" localSheetId="27">#REF!</definedName>
    <definedName name="__Tab31" localSheetId="34">#REF!</definedName>
    <definedName name="__Tab31" localSheetId="36">#REF!</definedName>
    <definedName name="__Tab31" localSheetId="39">#REF!</definedName>
    <definedName name="__Tab31" localSheetId="40">#REF!</definedName>
    <definedName name="__Tab31" localSheetId="42">#REF!</definedName>
    <definedName name="__Tab31" localSheetId="47">#REF!</definedName>
    <definedName name="__Tab31" localSheetId="1">#REF!</definedName>
    <definedName name="__Tab31" localSheetId="2">#REF!</definedName>
    <definedName name="__Tab31" localSheetId="7">#REF!</definedName>
    <definedName name="__Tab31" localSheetId="9">#REF!</definedName>
    <definedName name="__Tab31" localSheetId="12">#REF!</definedName>
    <definedName name="__Tab31" localSheetId="17">#REF!</definedName>
    <definedName name="__Tab31" localSheetId="20">#REF!</definedName>
    <definedName name="__Tab31" localSheetId="24">#REF!</definedName>
    <definedName name="__Tab31" localSheetId="26">#REF!</definedName>
    <definedName name="__Tab31" localSheetId="28">#REF!</definedName>
    <definedName name="__Tab31" localSheetId="29">#REF!</definedName>
    <definedName name="__Tab31" localSheetId="30">#REF!</definedName>
    <definedName name="__Tab31">#REF!</definedName>
    <definedName name="__Tab32" localSheetId="27">#REF!</definedName>
    <definedName name="__Tab32" localSheetId="34">#REF!</definedName>
    <definedName name="__Tab32" localSheetId="36">#REF!</definedName>
    <definedName name="__Tab32" localSheetId="39">#REF!</definedName>
    <definedName name="__Tab32" localSheetId="40">#REF!</definedName>
    <definedName name="__Tab32" localSheetId="42">#REF!</definedName>
    <definedName name="__Tab32" localSheetId="47">#REF!</definedName>
    <definedName name="__Tab32" localSheetId="1">#REF!</definedName>
    <definedName name="__Tab32" localSheetId="2">#REF!</definedName>
    <definedName name="__Tab32" localSheetId="7">#REF!</definedName>
    <definedName name="__Tab32" localSheetId="9">#REF!</definedName>
    <definedName name="__Tab32" localSheetId="12">#REF!</definedName>
    <definedName name="__Tab32" localSheetId="17">#REF!</definedName>
    <definedName name="__Tab32" localSheetId="20">#REF!</definedName>
    <definedName name="__Tab32" localSheetId="24">#REF!</definedName>
    <definedName name="__Tab32" localSheetId="26">#REF!</definedName>
    <definedName name="__Tab32" localSheetId="28">#REF!</definedName>
    <definedName name="__Tab32" localSheetId="29">#REF!</definedName>
    <definedName name="__Tab32" localSheetId="30">#REF!</definedName>
    <definedName name="__Tab32">#REF!</definedName>
    <definedName name="__Tab33" localSheetId="27">#REF!</definedName>
    <definedName name="__Tab33" localSheetId="34">#REF!</definedName>
    <definedName name="__Tab33" localSheetId="36">#REF!</definedName>
    <definedName name="__Tab33" localSheetId="39">#REF!</definedName>
    <definedName name="__Tab33" localSheetId="40">#REF!</definedName>
    <definedName name="__Tab33" localSheetId="42">#REF!</definedName>
    <definedName name="__Tab33" localSheetId="47">#REF!</definedName>
    <definedName name="__Tab33" localSheetId="1">#REF!</definedName>
    <definedName name="__Tab33" localSheetId="2">#REF!</definedName>
    <definedName name="__Tab33" localSheetId="7">#REF!</definedName>
    <definedName name="__Tab33" localSheetId="9">#REF!</definedName>
    <definedName name="__Tab33" localSheetId="12">#REF!</definedName>
    <definedName name="__Tab33" localSheetId="17">#REF!</definedName>
    <definedName name="__Tab33" localSheetId="20">#REF!</definedName>
    <definedName name="__Tab33" localSheetId="24">#REF!</definedName>
    <definedName name="__Tab33" localSheetId="26">#REF!</definedName>
    <definedName name="__Tab33" localSheetId="28">#REF!</definedName>
    <definedName name="__Tab33" localSheetId="29">#REF!</definedName>
    <definedName name="__Tab33" localSheetId="30">#REF!</definedName>
    <definedName name="__Tab33">#REF!</definedName>
    <definedName name="__Tab34" localSheetId="27">#REF!</definedName>
    <definedName name="__Tab34" localSheetId="34">#REF!</definedName>
    <definedName name="__Tab34" localSheetId="36">#REF!</definedName>
    <definedName name="__Tab34" localSheetId="39">#REF!</definedName>
    <definedName name="__Tab34" localSheetId="40">#REF!</definedName>
    <definedName name="__Tab34" localSheetId="42">#REF!</definedName>
    <definedName name="__Tab34" localSheetId="47">#REF!</definedName>
    <definedName name="__Tab34" localSheetId="1">#REF!</definedName>
    <definedName name="__Tab34" localSheetId="2">#REF!</definedName>
    <definedName name="__Tab34" localSheetId="7">#REF!</definedName>
    <definedName name="__Tab34" localSheetId="9">#REF!</definedName>
    <definedName name="__Tab34" localSheetId="12">#REF!</definedName>
    <definedName name="__Tab34" localSheetId="17">#REF!</definedName>
    <definedName name="__Tab34" localSheetId="20">#REF!</definedName>
    <definedName name="__Tab34" localSheetId="24">#REF!</definedName>
    <definedName name="__Tab34" localSheetId="26">#REF!</definedName>
    <definedName name="__Tab34" localSheetId="28">#REF!</definedName>
    <definedName name="__Tab34" localSheetId="29">#REF!</definedName>
    <definedName name="__Tab34" localSheetId="30">#REF!</definedName>
    <definedName name="__Tab34">#REF!</definedName>
    <definedName name="__Tab35" localSheetId="27">#REF!</definedName>
    <definedName name="__Tab35" localSheetId="34">#REF!</definedName>
    <definedName name="__Tab35" localSheetId="36">#REF!</definedName>
    <definedName name="__Tab35" localSheetId="39">#REF!</definedName>
    <definedName name="__Tab35" localSheetId="40">#REF!</definedName>
    <definedName name="__Tab35" localSheetId="42">#REF!</definedName>
    <definedName name="__Tab35" localSheetId="47">#REF!</definedName>
    <definedName name="__Tab35" localSheetId="1">#REF!</definedName>
    <definedName name="__Tab35" localSheetId="2">#REF!</definedName>
    <definedName name="__Tab35" localSheetId="7">#REF!</definedName>
    <definedName name="__Tab35" localSheetId="9">#REF!</definedName>
    <definedName name="__Tab35" localSheetId="12">#REF!</definedName>
    <definedName name="__Tab35" localSheetId="17">#REF!</definedName>
    <definedName name="__Tab35" localSheetId="20">#REF!</definedName>
    <definedName name="__Tab35" localSheetId="24">#REF!</definedName>
    <definedName name="__Tab35" localSheetId="26">#REF!</definedName>
    <definedName name="__Tab35" localSheetId="28">#REF!</definedName>
    <definedName name="__Tab35" localSheetId="29">#REF!</definedName>
    <definedName name="__Tab35" localSheetId="30">#REF!</definedName>
    <definedName name="__Tab35">#REF!</definedName>
    <definedName name="__TAB4" localSheetId="27">#REF!</definedName>
    <definedName name="__TAB4" localSheetId="34">#REF!</definedName>
    <definedName name="__TAB4" localSheetId="36">#REF!</definedName>
    <definedName name="__TAB4" localSheetId="39">#REF!</definedName>
    <definedName name="__TAB4" localSheetId="40">#REF!</definedName>
    <definedName name="__TAB4" localSheetId="42">#REF!</definedName>
    <definedName name="__TAB4" localSheetId="47">#REF!</definedName>
    <definedName name="__TAB4" localSheetId="1">#REF!</definedName>
    <definedName name="__TAB4" localSheetId="2">#REF!</definedName>
    <definedName name="__TAB4" localSheetId="7">#REF!</definedName>
    <definedName name="__TAB4" localSheetId="9">#REF!</definedName>
    <definedName name="__TAB4" localSheetId="12">#REF!</definedName>
    <definedName name="__TAB4" localSheetId="17">#REF!</definedName>
    <definedName name="__TAB4" localSheetId="20">#REF!</definedName>
    <definedName name="__TAB4" localSheetId="24">#REF!</definedName>
    <definedName name="__TAB4" localSheetId="26">#REF!</definedName>
    <definedName name="__TAB4" localSheetId="28">#REF!</definedName>
    <definedName name="__TAB4" localSheetId="29">#REF!</definedName>
    <definedName name="__TAB4" localSheetId="30">#REF!</definedName>
    <definedName name="__TAB4">#REF!</definedName>
    <definedName name="__TAB5" localSheetId="27">#REF!</definedName>
    <definedName name="__TAB5" localSheetId="34">#REF!</definedName>
    <definedName name="__TAB5" localSheetId="36">#REF!</definedName>
    <definedName name="__TAB5" localSheetId="39">#REF!</definedName>
    <definedName name="__TAB5" localSheetId="40">#REF!</definedName>
    <definedName name="__TAB5" localSheetId="42">#REF!</definedName>
    <definedName name="__TAB5" localSheetId="47">#REF!</definedName>
    <definedName name="__TAB5" localSheetId="1">#REF!</definedName>
    <definedName name="__TAB5" localSheetId="2">#REF!</definedName>
    <definedName name="__TAB5" localSheetId="7">#REF!</definedName>
    <definedName name="__TAB5" localSheetId="9">#REF!</definedName>
    <definedName name="__TAB5" localSheetId="12">#REF!</definedName>
    <definedName name="__TAB5" localSheetId="17">#REF!</definedName>
    <definedName name="__TAB5" localSheetId="20">#REF!</definedName>
    <definedName name="__TAB5" localSheetId="24">#REF!</definedName>
    <definedName name="__TAB5" localSheetId="26">#REF!</definedName>
    <definedName name="__TAB5" localSheetId="28">#REF!</definedName>
    <definedName name="__TAB5" localSheetId="29">#REF!</definedName>
    <definedName name="__TAB5" localSheetId="30">#REF!</definedName>
    <definedName name="__TAB5">#REF!</definedName>
    <definedName name="__tab6" localSheetId="27">#REF!</definedName>
    <definedName name="__tab6" localSheetId="34">#REF!</definedName>
    <definedName name="__tab6" localSheetId="36">#REF!</definedName>
    <definedName name="__tab6" localSheetId="39">#REF!</definedName>
    <definedName name="__tab6" localSheetId="40">#REF!</definedName>
    <definedName name="__tab6" localSheetId="42">#REF!</definedName>
    <definedName name="__tab6" localSheetId="47">#REF!</definedName>
    <definedName name="__tab6" localSheetId="1">#REF!</definedName>
    <definedName name="__tab6" localSheetId="2">#REF!</definedName>
    <definedName name="__tab6" localSheetId="7">#REF!</definedName>
    <definedName name="__tab6" localSheetId="9">#REF!</definedName>
    <definedName name="__tab6" localSheetId="12">#REF!</definedName>
    <definedName name="__tab6" localSheetId="17">#REF!</definedName>
    <definedName name="__tab6" localSheetId="20">#REF!</definedName>
    <definedName name="__tab6" localSheetId="24">#REF!</definedName>
    <definedName name="__tab6" localSheetId="26">#REF!</definedName>
    <definedName name="__tab6" localSheetId="28">#REF!</definedName>
    <definedName name="__tab6" localSheetId="29">#REF!</definedName>
    <definedName name="__tab6" localSheetId="30">#REF!</definedName>
    <definedName name="__tab6">#REF!</definedName>
    <definedName name="__TAB7" localSheetId="27">#REF!</definedName>
    <definedName name="__TAB7" localSheetId="34">#REF!</definedName>
    <definedName name="__TAB7" localSheetId="36">#REF!</definedName>
    <definedName name="__TAB7" localSheetId="39">#REF!</definedName>
    <definedName name="__TAB7" localSheetId="40">#REF!</definedName>
    <definedName name="__TAB7" localSheetId="42">#REF!</definedName>
    <definedName name="__TAB7" localSheetId="47">#REF!</definedName>
    <definedName name="__TAB7" localSheetId="1">#REF!</definedName>
    <definedName name="__TAB7" localSheetId="2">#REF!</definedName>
    <definedName name="__TAB7" localSheetId="7">#REF!</definedName>
    <definedName name="__TAB7" localSheetId="9">#REF!</definedName>
    <definedName name="__TAB7" localSheetId="12">#REF!</definedName>
    <definedName name="__TAB7" localSheetId="17">#REF!</definedName>
    <definedName name="__TAB7" localSheetId="20">#REF!</definedName>
    <definedName name="__TAB7" localSheetId="24">#REF!</definedName>
    <definedName name="__TAB7" localSheetId="26">#REF!</definedName>
    <definedName name="__TAB7" localSheetId="28">#REF!</definedName>
    <definedName name="__TAB7" localSheetId="29">#REF!</definedName>
    <definedName name="__TAB7" localSheetId="30">#REF!</definedName>
    <definedName name="__TAB7">#REF!</definedName>
    <definedName name="__TAB8" localSheetId="27">#REF!</definedName>
    <definedName name="__TAB8" localSheetId="34">#REF!</definedName>
    <definedName name="__TAB8" localSheetId="36">#REF!</definedName>
    <definedName name="__TAB8" localSheetId="39">#REF!</definedName>
    <definedName name="__TAB8" localSheetId="40">#REF!</definedName>
    <definedName name="__TAB8" localSheetId="42">#REF!</definedName>
    <definedName name="__TAB8" localSheetId="47">#REF!</definedName>
    <definedName name="__TAB8" localSheetId="1">#REF!</definedName>
    <definedName name="__TAB8" localSheetId="2">#REF!</definedName>
    <definedName name="__TAB8" localSheetId="7">#REF!</definedName>
    <definedName name="__TAB8" localSheetId="9">#REF!</definedName>
    <definedName name="__TAB8" localSheetId="12">#REF!</definedName>
    <definedName name="__TAB8" localSheetId="17">#REF!</definedName>
    <definedName name="__TAB8" localSheetId="20">#REF!</definedName>
    <definedName name="__TAB8" localSheetId="24">#REF!</definedName>
    <definedName name="__TAB8" localSheetId="26">#REF!</definedName>
    <definedName name="__TAB8" localSheetId="28">#REF!</definedName>
    <definedName name="__TAB8" localSheetId="29">#REF!</definedName>
    <definedName name="__TAB8" localSheetId="30">#REF!</definedName>
    <definedName name="__TAB8">#REF!</definedName>
    <definedName name="__tab9" localSheetId="27">#REF!</definedName>
    <definedName name="__tab9" localSheetId="34">#REF!</definedName>
    <definedName name="__tab9" localSheetId="36">#REF!</definedName>
    <definedName name="__tab9" localSheetId="39">#REF!</definedName>
    <definedName name="__tab9" localSheetId="40">#REF!</definedName>
    <definedName name="__tab9" localSheetId="42">#REF!</definedName>
    <definedName name="__tab9" localSheetId="47">#REF!</definedName>
    <definedName name="__tab9" localSheetId="1">#REF!</definedName>
    <definedName name="__tab9" localSheetId="2">#REF!</definedName>
    <definedName name="__tab9" localSheetId="7">#REF!</definedName>
    <definedName name="__tab9" localSheetId="9">#REF!</definedName>
    <definedName name="__tab9" localSheetId="12">#REF!</definedName>
    <definedName name="__tab9" localSheetId="17">#REF!</definedName>
    <definedName name="__tab9" localSheetId="20">#REF!</definedName>
    <definedName name="__tab9" localSheetId="24">#REF!</definedName>
    <definedName name="__tab9" localSheetId="26">#REF!</definedName>
    <definedName name="__tab9" localSheetId="28">#REF!</definedName>
    <definedName name="__tab9" localSheetId="29">#REF!</definedName>
    <definedName name="__tab9" localSheetId="30">#REF!</definedName>
    <definedName name="__tab9">#REF!</definedName>
    <definedName name="__TB41" localSheetId="27">#REF!</definedName>
    <definedName name="__TB41" localSheetId="34">#REF!</definedName>
    <definedName name="__TB41" localSheetId="36">#REF!</definedName>
    <definedName name="__TB41" localSheetId="39">#REF!</definedName>
    <definedName name="__TB41" localSheetId="40">#REF!</definedName>
    <definedName name="__TB41" localSheetId="42">#REF!</definedName>
    <definedName name="__TB41" localSheetId="47">#REF!</definedName>
    <definedName name="__TB41" localSheetId="1">#REF!</definedName>
    <definedName name="__TB41" localSheetId="2">#REF!</definedName>
    <definedName name="__TB41" localSheetId="7">#REF!</definedName>
    <definedName name="__TB41" localSheetId="9">#REF!</definedName>
    <definedName name="__TB41" localSheetId="12">#REF!</definedName>
    <definedName name="__TB41" localSheetId="17">#REF!</definedName>
    <definedName name="__TB41" localSheetId="20">#REF!</definedName>
    <definedName name="__TB41" localSheetId="24">#REF!</definedName>
    <definedName name="__TB41" localSheetId="26">#REF!</definedName>
    <definedName name="__TB41" localSheetId="28">#REF!</definedName>
    <definedName name="__TB41" localSheetId="29">#REF!</definedName>
    <definedName name="__TB41" localSheetId="30">#REF!</definedName>
    <definedName name="__TB41">#REF!</definedName>
    <definedName name="__WEO1" localSheetId="27">#REF!</definedName>
    <definedName name="__WEO1" localSheetId="34">#REF!</definedName>
    <definedName name="__WEO1" localSheetId="36">#REF!</definedName>
    <definedName name="__WEO1" localSheetId="39">#REF!</definedName>
    <definedName name="__WEO1" localSheetId="40">#REF!</definedName>
    <definedName name="__WEO1" localSheetId="42">#REF!</definedName>
    <definedName name="__WEO1" localSheetId="47">#REF!</definedName>
    <definedName name="__WEO1" localSheetId="1">#REF!</definedName>
    <definedName name="__WEO1" localSheetId="2">#REF!</definedName>
    <definedName name="__WEO1" localSheetId="7">#REF!</definedName>
    <definedName name="__WEO1" localSheetId="9">#REF!</definedName>
    <definedName name="__WEO1" localSheetId="12">#REF!</definedName>
    <definedName name="__WEO1" localSheetId="17">#REF!</definedName>
    <definedName name="__WEO1" localSheetId="20">#REF!</definedName>
    <definedName name="__WEO1" localSheetId="24">#REF!</definedName>
    <definedName name="__WEO1" localSheetId="26">#REF!</definedName>
    <definedName name="__WEO1" localSheetId="28">#REF!</definedName>
    <definedName name="__WEO1" localSheetId="29">#REF!</definedName>
    <definedName name="__WEO1" localSheetId="30">#REF!</definedName>
    <definedName name="__WEO1">#REF!</definedName>
    <definedName name="__WEO2" localSheetId="27">#REF!</definedName>
    <definedName name="__WEO2" localSheetId="34">#REF!</definedName>
    <definedName name="__WEO2" localSheetId="36">#REF!</definedName>
    <definedName name="__WEO2" localSheetId="39">#REF!</definedName>
    <definedName name="__WEO2" localSheetId="40">#REF!</definedName>
    <definedName name="__WEO2" localSheetId="42">#REF!</definedName>
    <definedName name="__WEO2" localSheetId="47">#REF!</definedName>
    <definedName name="__WEO2" localSheetId="1">#REF!</definedName>
    <definedName name="__WEO2" localSheetId="2">#REF!</definedName>
    <definedName name="__WEO2" localSheetId="7">#REF!</definedName>
    <definedName name="__WEO2" localSheetId="9">#REF!</definedName>
    <definedName name="__WEO2" localSheetId="12">#REF!</definedName>
    <definedName name="__WEO2" localSheetId="17">#REF!</definedName>
    <definedName name="__WEO2" localSheetId="20">#REF!</definedName>
    <definedName name="__WEO2" localSheetId="24">#REF!</definedName>
    <definedName name="__WEO2" localSheetId="26">#REF!</definedName>
    <definedName name="__WEO2" localSheetId="28">#REF!</definedName>
    <definedName name="__WEO2" localSheetId="29">#REF!</definedName>
    <definedName name="__WEO2" localSheetId="30">#REF!</definedName>
    <definedName name="__WEO2">#REF!</definedName>
    <definedName name="_1_123Graph_A" localSheetId="27" hidden="1">#REF!</definedName>
    <definedName name="_1_123Graph_A" localSheetId="34" hidden="1">#REF!</definedName>
    <definedName name="_1_123Graph_A" localSheetId="36" hidden="1">#REF!</definedName>
    <definedName name="_1_123Graph_A" localSheetId="38" hidden="1">#REF!</definedName>
    <definedName name="_1_123Graph_A" localSheetId="39" hidden="1">#REF!</definedName>
    <definedName name="_1_123Graph_A" localSheetId="40" hidden="1">#REF!</definedName>
    <definedName name="_1_123Graph_A" localSheetId="42" hidden="1">#REF!</definedName>
    <definedName name="_1_123Graph_A" localSheetId="47" hidden="1">#REF!</definedName>
    <definedName name="_1_123Graph_A" localSheetId="1" hidden="1">#REF!</definedName>
    <definedName name="_1_123Graph_A" localSheetId="2" hidden="1">#REF!</definedName>
    <definedName name="_1_123Graph_A" localSheetId="7" hidden="1">#REF!</definedName>
    <definedName name="_1_123Graph_A" localSheetId="9" hidden="1">#REF!</definedName>
    <definedName name="_1_123Graph_A" localSheetId="12" hidden="1">#REF!</definedName>
    <definedName name="_1_123Graph_A" localSheetId="17" hidden="1">#REF!</definedName>
    <definedName name="_1_123Graph_A" localSheetId="20" hidden="1">#REF!</definedName>
    <definedName name="_1_123Graph_A" localSheetId="24" hidden="1">#REF!</definedName>
    <definedName name="_1_123Graph_A" localSheetId="26" hidden="1">#REF!</definedName>
    <definedName name="_1_123Graph_A" localSheetId="28" hidden="1">#REF!</definedName>
    <definedName name="_1_123Graph_A" localSheetId="29" hidden="1">#REF!</definedName>
    <definedName name="_1_123Graph_A" localSheetId="30" hidden="1">#REF!</definedName>
    <definedName name="_1_123Graph_A" hidden="1">#REF!</definedName>
    <definedName name="_10__123Graph_ACHART_8" localSheetId="27" hidden="1">'[14]Employment Data Sectors (wages)'!$W$8175:$W$8186</definedName>
    <definedName name="_10__123Graph_ACHART_8" localSheetId="37" hidden="1">'[14]Employment Data Sectors (wages)'!$W$8175:$W$8186</definedName>
    <definedName name="_10__123Graph_ACHART_8" localSheetId="38" hidden="1">'[14]Employment Data Sectors (wages)'!$W$8175:$W$8186</definedName>
    <definedName name="_10__123Graph_ACHART_8" localSheetId="39" hidden="1">'[14]Employment Data Sectors (wages)'!$W$8175:$W$8186</definedName>
    <definedName name="_10__123Graph_ACHART_8" localSheetId="1" hidden="1">'[14]Employment Data Sectors (wages)'!$W$8175:$W$8186</definedName>
    <definedName name="_10__123Graph_ACHART_8" localSheetId="7" hidden="1">'[14]Employment Data Sectors (wages)'!$W$8175:$W$8186</definedName>
    <definedName name="_10__123Graph_ACHART_8" localSheetId="28" hidden="1">'[14]Employment Data Sectors (wages)'!$W$8175:$W$8186</definedName>
    <definedName name="_10__123Graph_ACHART_8" localSheetId="29" hidden="1">'[14]Employment Data Sectors (wages)'!$W$8175:$W$8186</definedName>
    <definedName name="_10__123Graph_ACHART_8" localSheetId="30" hidden="1">'[14]Employment Data Sectors (wages)'!$W$8175:$W$8186</definedName>
    <definedName name="_10__123Graph_ACHART_8" hidden="1">'[15]Employment Data Sectors (wages)'!$W$8175:$W$8186</definedName>
    <definedName name="_10__123Graph_BCHART_1" localSheetId="27" hidden="1">'[16]Employment Data Sectors (wages)'!$B$8173:$B$8184</definedName>
    <definedName name="_10__123Graph_BCHART_1" localSheetId="37" hidden="1">'[16]Employment Data Sectors (wages)'!$B$8173:$B$8184</definedName>
    <definedName name="_10__123Graph_BCHART_1" localSheetId="1" hidden="1">'[16]Employment Data Sectors (wages)'!$B$8173:$B$8184</definedName>
    <definedName name="_10__123Graph_BCHART_1" localSheetId="11" hidden="1">'[16]Employment Data Sectors (wages)'!$B$8173:$B$8184</definedName>
    <definedName name="_10__123Graph_BCHART_1" localSheetId="28" hidden="1">'[16]Employment Data Sectors (wages)'!$B$8173:$B$8184</definedName>
    <definedName name="_10__123Graph_BCHART_1" localSheetId="29" hidden="1">'[16]Employment Data Sectors (wages)'!$B$8173:$B$8184</definedName>
    <definedName name="_10__123Graph_BCHART_1" localSheetId="30" hidden="1">'[16]Employment Data Sectors (wages)'!$B$8173:$B$8184</definedName>
    <definedName name="_10__123Graph_BCHART_1" hidden="1">'[17]Employment Data Sectors (wages)'!$B$8173:$B$8184</definedName>
    <definedName name="_103__123Graph_CCHART_3" hidden="1">'[18]Employment Data Sectors (wages)'!$C$11:$C$8185</definedName>
    <definedName name="_108__123Graph_CCHART_4" hidden="1">'[18]Employment Data Sectors (wages)'!$C$12:$C$23</definedName>
    <definedName name="_11__123Graph_BCHART_1" localSheetId="27" hidden="1">'[14]Employment Data Sectors (wages)'!$B$8173:$B$8184</definedName>
    <definedName name="_11__123Graph_BCHART_1" localSheetId="37" hidden="1">'[14]Employment Data Sectors (wages)'!$B$8173:$B$8184</definedName>
    <definedName name="_11__123Graph_BCHART_1" localSheetId="38" hidden="1">'[14]Employment Data Sectors (wages)'!$B$8173:$B$8184</definedName>
    <definedName name="_11__123Graph_BCHART_1" localSheetId="39" hidden="1">'[14]Employment Data Sectors (wages)'!$B$8173:$B$8184</definedName>
    <definedName name="_11__123Graph_BCHART_1" localSheetId="1" hidden="1">'[14]Employment Data Sectors (wages)'!$B$8173:$B$8184</definedName>
    <definedName name="_11__123Graph_BCHART_1" localSheetId="7" hidden="1">'[14]Employment Data Sectors (wages)'!$B$8173:$B$8184</definedName>
    <definedName name="_11__123Graph_BCHART_1" localSheetId="28" hidden="1">'[14]Employment Data Sectors (wages)'!$B$8173:$B$8184</definedName>
    <definedName name="_11__123Graph_BCHART_1" localSheetId="29" hidden="1">'[14]Employment Data Sectors (wages)'!$B$8173:$B$8184</definedName>
    <definedName name="_11__123Graph_BCHART_1" localSheetId="30" hidden="1">'[14]Employment Data Sectors (wages)'!$B$8173:$B$8184</definedName>
    <definedName name="_11__123Graph_BCHART_1" hidden="1">'[15]Employment Data Sectors (wages)'!$B$8173:$B$8184</definedName>
    <definedName name="_11__123Graph_BCHART_2" localSheetId="27" hidden="1">'[16]Employment Data Sectors (wages)'!$B$8173:$B$8184</definedName>
    <definedName name="_11__123Graph_BCHART_2" localSheetId="37" hidden="1">'[16]Employment Data Sectors (wages)'!$B$8173:$B$8184</definedName>
    <definedName name="_11__123Graph_BCHART_2" localSheetId="1" hidden="1">'[16]Employment Data Sectors (wages)'!$B$8173:$B$8184</definedName>
    <definedName name="_11__123Graph_BCHART_2" localSheetId="11" hidden="1">'[16]Employment Data Sectors (wages)'!$B$8173:$B$8184</definedName>
    <definedName name="_11__123Graph_BCHART_2" localSheetId="28" hidden="1">'[16]Employment Data Sectors (wages)'!$B$8173:$B$8184</definedName>
    <definedName name="_11__123Graph_BCHART_2" localSheetId="29" hidden="1">'[16]Employment Data Sectors (wages)'!$B$8173:$B$8184</definedName>
    <definedName name="_11__123Graph_BCHART_2" localSheetId="30" hidden="1">'[16]Employment Data Sectors (wages)'!$B$8173:$B$8184</definedName>
    <definedName name="_11__123Graph_BCHART_2" hidden="1">'[17]Employment Data Sectors (wages)'!$B$8173:$B$8184</definedName>
    <definedName name="_113__123Graph_CCHART_5" hidden="1">'[18]Employment Data Sectors (wages)'!$C$24:$C$35</definedName>
    <definedName name="_118__123Graph_CCHART_6" hidden="1">'[18]Employment Data Sectors (wages)'!$U$49:$U$8103</definedName>
    <definedName name="_12__123Graph_ACHART_2" localSheetId="12" hidden="1">'[19]Employment Data Sectors (wages)'!$A$8173:$A$8184</definedName>
    <definedName name="_12__123Graph_ACHART_2" hidden="1">'[20]Employment Data Sectors (wages)'!$A$8173:$A$8184</definedName>
    <definedName name="_12__123Graph_BCHART_2" localSheetId="27" hidden="1">'[14]Employment Data Sectors (wages)'!$B$8173:$B$8184</definedName>
    <definedName name="_12__123Graph_BCHART_2" localSheetId="37" hidden="1">'[14]Employment Data Sectors (wages)'!$B$8173:$B$8184</definedName>
    <definedName name="_12__123Graph_BCHART_2" localSheetId="38" hidden="1">'[14]Employment Data Sectors (wages)'!$B$8173:$B$8184</definedName>
    <definedName name="_12__123Graph_BCHART_2" localSheetId="39" hidden="1">'[14]Employment Data Sectors (wages)'!$B$8173:$B$8184</definedName>
    <definedName name="_12__123Graph_BCHART_2" localSheetId="1" hidden="1">'[14]Employment Data Sectors (wages)'!$B$8173:$B$8184</definedName>
    <definedName name="_12__123Graph_BCHART_2" localSheetId="7" hidden="1">'[14]Employment Data Sectors (wages)'!$B$8173:$B$8184</definedName>
    <definedName name="_12__123Graph_BCHART_2" localSheetId="28" hidden="1">'[14]Employment Data Sectors (wages)'!$B$8173:$B$8184</definedName>
    <definedName name="_12__123Graph_BCHART_2" localSheetId="29" hidden="1">'[14]Employment Data Sectors (wages)'!$B$8173:$B$8184</definedName>
    <definedName name="_12__123Graph_BCHART_2" localSheetId="30" hidden="1">'[14]Employment Data Sectors (wages)'!$B$8173:$B$8184</definedName>
    <definedName name="_12__123Graph_BCHART_2" hidden="1">'[15]Employment Data Sectors (wages)'!$B$8173:$B$8184</definedName>
    <definedName name="_12__123Graph_BCHART_3" localSheetId="27" hidden="1">'[16]Employment Data Sectors (wages)'!$B$11:$B$8185</definedName>
    <definedName name="_12__123Graph_BCHART_3" localSheetId="37" hidden="1">'[16]Employment Data Sectors (wages)'!$B$11:$B$8185</definedName>
    <definedName name="_12__123Graph_BCHART_3" localSheetId="1" hidden="1">'[16]Employment Data Sectors (wages)'!$B$11:$B$8185</definedName>
    <definedName name="_12__123Graph_BCHART_3" localSheetId="11" hidden="1">'[16]Employment Data Sectors (wages)'!$B$11:$B$8185</definedName>
    <definedName name="_12__123Graph_BCHART_3" localSheetId="28" hidden="1">'[16]Employment Data Sectors (wages)'!$B$11:$B$8185</definedName>
    <definedName name="_12__123Graph_BCHART_3" localSheetId="29" hidden="1">'[16]Employment Data Sectors (wages)'!$B$11:$B$8185</definedName>
    <definedName name="_12__123Graph_BCHART_3" localSheetId="30" hidden="1">'[16]Employment Data Sectors (wages)'!$B$11:$B$8185</definedName>
    <definedName name="_12__123Graph_BCHART_3" hidden="1">'[17]Employment Data Sectors (wages)'!$B$11:$B$8185</definedName>
    <definedName name="_123__123Graph_CCHART_7" hidden="1">'[18]Employment Data Sectors (wages)'!$Y$14:$Y$25</definedName>
    <definedName name="_123Graph_AB" localSheetId="27" hidden="1">#REF!</definedName>
    <definedName name="_123Graph_AB" localSheetId="34" hidden="1">#REF!</definedName>
    <definedName name="_123Graph_AB" localSheetId="36" hidden="1">#REF!</definedName>
    <definedName name="_123Graph_AB" localSheetId="37" hidden="1">#REF!</definedName>
    <definedName name="_123Graph_AB" localSheetId="39" hidden="1">#REF!</definedName>
    <definedName name="_123Graph_AB" localSheetId="40" hidden="1">#REF!</definedName>
    <definedName name="_123Graph_AB" localSheetId="42" hidden="1">#REF!</definedName>
    <definedName name="_123Graph_AB" localSheetId="47" hidden="1">#REF!</definedName>
    <definedName name="_123Graph_AB" localSheetId="1" hidden="1">#REF!</definedName>
    <definedName name="_123Graph_AB" localSheetId="2" hidden="1">#REF!</definedName>
    <definedName name="_123Graph_AB" localSheetId="7" hidden="1">#REF!</definedName>
    <definedName name="_123Graph_AB" localSheetId="9" hidden="1">#REF!</definedName>
    <definedName name="_123Graph_AB" localSheetId="12" hidden="1">#REF!</definedName>
    <definedName name="_123Graph_AB" localSheetId="17" hidden="1">#REF!</definedName>
    <definedName name="_123Graph_AB" localSheetId="20" hidden="1">#REF!</definedName>
    <definedName name="_123Graph_AB" localSheetId="24" hidden="1">#REF!</definedName>
    <definedName name="_123Graph_AB" localSheetId="26" hidden="1">#REF!</definedName>
    <definedName name="_123Graph_AB" localSheetId="28" hidden="1">#REF!</definedName>
    <definedName name="_123Graph_AB" localSheetId="29" hidden="1">#REF!</definedName>
    <definedName name="_123Graph_AB" localSheetId="30" hidden="1">#REF!</definedName>
    <definedName name="_123Graph_AB" hidden="1">#REF!</definedName>
    <definedName name="_123Graph_B" localSheetId="27" hidden="1">#REF!</definedName>
    <definedName name="_123Graph_B" localSheetId="34" hidden="1">#REF!</definedName>
    <definedName name="_123Graph_B" localSheetId="36" hidden="1">#REF!</definedName>
    <definedName name="_123Graph_B" localSheetId="39" hidden="1">#REF!</definedName>
    <definedName name="_123Graph_B" localSheetId="40" hidden="1">#REF!</definedName>
    <definedName name="_123Graph_B" localSheetId="42" hidden="1">#REF!</definedName>
    <definedName name="_123Graph_B" localSheetId="47" hidden="1">#REF!</definedName>
    <definedName name="_123Graph_B" localSheetId="1" hidden="1">#REF!</definedName>
    <definedName name="_123Graph_B" localSheetId="2" hidden="1">#REF!</definedName>
    <definedName name="_123Graph_B" localSheetId="7" hidden="1">#REF!</definedName>
    <definedName name="_123Graph_B" localSheetId="9" hidden="1">#REF!</definedName>
    <definedName name="_123Graph_B" localSheetId="12" hidden="1">#REF!</definedName>
    <definedName name="_123Graph_B" localSheetId="17" hidden="1">#REF!</definedName>
    <definedName name="_123Graph_B" localSheetId="20" hidden="1">#REF!</definedName>
    <definedName name="_123Graph_B" localSheetId="24" hidden="1">#REF!</definedName>
    <definedName name="_123Graph_B" localSheetId="26" hidden="1">#REF!</definedName>
    <definedName name="_123Graph_B" localSheetId="28" hidden="1">#REF!</definedName>
    <definedName name="_123Graph_B" localSheetId="29" hidden="1">#REF!</definedName>
    <definedName name="_123Graph_B" localSheetId="30" hidden="1">#REF!</definedName>
    <definedName name="_123Graph_B" hidden="1">#REF!</definedName>
    <definedName name="_123Graph_DB" localSheetId="27" hidden="1">#REF!</definedName>
    <definedName name="_123Graph_DB" localSheetId="34" hidden="1">#REF!</definedName>
    <definedName name="_123Graph_DB" localSheetId="36" hidden="1">#REF!</definedName>
    <definedName name="_123Graph_DB" localSheetId="39" hidden="1">#REF!</definedName>
    <definedName name="_123Graph_DB" localSheetId="40" hidden="1">#REF!</definedName>
    <definedName name="_123Graph_DB" localSheetId="42" hidden="1">#REF!</definedName>
    <definedName name="_123Graph_DB" localSheetId="47" hidden="1">#REF!</definedName>
    <definedName name="_123Graph_DB" localSheetId="1" hidden="1">#REF!</definedName>
    <definedName name="_123Graph_DB" localSheetId="2" hidden="1">#REF!</definedName>
    <definedName name="_123Graph_DB" localSheetId="7" hidden="1">#REF!</definedName>
    <definedName name="_123Graph_DB" localSheetId="9" hidden="1">#REF!</definedName>
    <definedName name="_123Graph_DB" localSheetId="12" hidden="1">#REF!</definedName>
    <definedName name="_123Graph_DB" localSheetId="17" hidden="1">#REF!</definedName>
    <definedName name="_123Graph_DB" localSheetId="20" hidden="1">#REF!</definedName>
    <definedName name="_123Graph_DB" localSheetId="24" hidden="1">#REF!</definedName>
    <definedName name="_123Graph_DB" localSheetId="26" hidden="1">#REF!</definedName>
    <definedName name="_123Graph_DB" localSheetId="28" hidden="1">#REF!</definedName>
    <definedName name="_123Graph_DB" localSheetId="29" hidden="1">#REF!</definedName>
    <definedName name="_123Graph_DB" localSheetId="30" hidden="1">#REF!</definedName>
    <definedName name="_123Graph_DB" hidden="1">#REF!</definedName>
    <definedName name="_123Graph_EB" localSheetId="27" hidden="1">#REF!</definedName>
    <definedName name="_123Graph_EB" localSheetId="34" hidden="1">#REF!</definedName>
    <definedName name="_123Graph_EB" localSheetId="36" hidden="1">#REF!</definedName>
    <definedName name="_123Graph_EB" localSheetId="39" hidden="1">#REF!</definedName>
    <definedName name="_123Graph_EB" localSheetId="40" hidden="1">#REF!</definedName>
    <definedName name="_123Graph_EB" localSheetId="42" hidden="1">#REF!</definedName>
    <definedName name="_123Graph_EB" localSheetId="47" hidden="1">#REF!</definedName>
    <definedName name="_123Graph_EB" localSheetId="1" hidden="1">#REF!</definedName>
    <definedName name="_123Graph_EB" localSheetId="2" hidden="1">#REF!</definedName>
    <definedName name="_123Graph_EB" localSheetId="7" hidden="1">#REF!</definedName>
    <definedName name="_123Graph_EB" localSheetId="9" hidden="1">#REF!</definedName>
    <definedName name="_123Graph_EB" localSheetId="12" hidden="1">#REF!</definedName>
    <definedName name="_123Graph_EB" localSheetId="17" hidden="1">#REF!</definedName>
    <definedName name="_123Graph_EB" localSheetId="20" hidden="1">#REF!</definedName>
    <definedName name="_123Graph_EB" localSheetId="24" hidden="1">#REF!</definedName>
    <definedName name="_123Graph_EB" localSheetId="26" hidden="1">#REF!</definedName>
    <definedName name="_123Graph_EB" localSheetId="28" hidden="1">#REF!</definedName>
    <definedName name="_123Graph_EB" localSheetId="29" hidden="1">#REF!</definedName>
    <definedName name="_123Graph_EB" localSheetId="30" hidden="1">#REF!</definedName>
    <definedName name="_123Graph_EB" hidden="1">#REF!</definedName>
    <definedName name="_123Graph_FB" localSheetId="27" hidden="1">#REF!</definedName>
    <definedName name="_123Graph_FB" localSheetId="34" hidden="1">#REF!</definedName>
    <definedName name="_123Graph_FB" localSheetId="36" hidden="1">#REF!</definedName>
    <definedName name="_123Graph_FB" localSheetId="39" hidden="1">#REF!</definedName>
    <definedName name="_123Graph_FB" localSheetId="40" hidden="1">#REF!</definedName>
    <definedName name="_123Graph_FB" localSheetId="42" hidden="1">#REF!</definedName>
    <definedName name="_123Graph_FB" localSheetId="47" hidden="1">#REF!</definedName>
    <definedName name="_123Graph_FB" localSheetId="1" hidden="1">#REF!</definedName>
    <definedName name="_123Graph_FB" localSheetId="2" hidden="1">#REF!</definedName>
    <definedName name="_123Graph_FB" localSheetId="7" hidden="1">#REF!</definedName>
    <definedName name="_123Graph_FB" localSheetId="9" hidden="1">#REF!</definedName>
    <definedName name="_123Graph_FB" localSheetId="12" hidden="1">#REF!</definedName>
    <definedName name="_123Graph_FB" localSheetId="17" hidden="1">#REF!</definedName>
    <definedName name="_123Graph_FB" localSheetId="20" hidden="1">#REF!</definedName>
    <definedName name="_123Graph_FB" localSheetId="24" hidden="1">#REF!</definedName>
    <definedName name="_123Graph_FB" localSheetId="26" hidden="1">#REF!</definedName>
    <definedName name="_123Graph_FB" localSheetId="28" hidden="1">#REF!</definedName>
    <definedName name="_123Graph_FB" localSheetId="29" hidden="1">#REF!</definedName>
    <definedName name="_123Graph_FB" localSheetId="30" hidden="1">#REF!</definedName>
    <definedName name="_123Graph_FB" hidden="1">#REF!</definedName>
    <definedName name="_128__123Graph_CCHART_8" hidden="1">'[18]Employment Data Sectors (wages)'!$W$14:$W$25</definedName>
    <definedName name="_13__123Graph_ACHART_1" hidden="1">'[18]Employment Data Sectors (wages)'!$A$8173:$A$8184</definedName>
    <definedName name="_13__123Graph_BCHART_3" localSheetId="27" hidden="1">'[14]Employment Data Sectors (wages)'!$B$11:$B$8185</definedName>
    <definedName name="_13__123Graph_BCHART_3" localSheetId="37" hidden="1">'[14]Employment Data Sectors (wages)'!$B$11:$B$8185</definedName>
    <definedName name="_13__123Graph_BCHART_3" localSheetId="38" hidden="1">'[14]Employment Data Sectors (wages)'!$B$11:$B$8185</definedName>
    <definedName name="_13__123Graph_BCHART_3" localSheetId="39" hidden="1">'[14]Employment Data Sectors (wages)'!$B$11:$B$8185</definedName>
    <definedName name="_13__123Graph_BCHART_3" localSheetId="1" hidden="1">'[14]Employment Data Sectors (wages)'!$B$11:$B$8185</definedName>
    <definedName name="_13__123Graph_BCHART_3" localSheetId="7" hidden="1">'[14]Employment Data Sectors (wages)'!$B$11:$B$8185</definedName>
    <definedName name="_13__123Graph_BCHART_3" localSheetId="28" hidden="1">'[14]Employment Data Sectors (wages)'!$B$11:$B$8185</definedName>
    <definedName name="_13__123Graph_BCHART_3" localSheetId="29" hidden="1">'[14]Employment Data Sectors (wages)'!$B$11:$B$8185</definedName>
    <definedName name="_13__123Graph_BCHART_3" localSheetId="30" hidden="1">'[14]Employment Data Sectors (wages)'!$B$11:$B$8185</definedName>
    <definedName name="_13__123Graph_BCHART_3" hidden="1">'[15]Employment Data Sectors (wages)'!$B$11:$B$8185</definedName>
    <definedName name="_13__123Graph_BCHART_4" localSheetId="27" hidden="1">'[16]Employment Data Sectors (wages)'!$B$12:$B$23</definedName>
    <definedName name="_13__123Graph_BCHART_4" localSheetId="37" hidden="1">'[16]Employment Data Sectors (wages)'!$B$12:$B$23</definedName>
    <definedName name="_13__123Graph_BCHART_4" localSheetId="1" hidden="1">'[16]Employment Data Sectors (wages)'!$B$12:$B$23</definedName>
    <definedName name="_13__123Graph_BCHART_4" localSheetId="11" hidden="1">'[16]Employment Data Sectors (wages)'!$B$12:$B$23</definedName>
    <definedName name="_13__123Graph_BCHART_4" localSheetId="28" hidden="1">'[16]Employment Data Sectors (wages)'!$B$12:$B$23</definedName>
    <definedName name="_13__123Graph_BCHART_4" localSheetId="29" hidden="1">'[16]Employment Data Sectors (wages)'!$B$12:$B$23</definedName>
    <definedName name="_13__123Graph_BCHART_4" localSheetId="30" hidden="1">'[16]Employment Data Sectors (wages)'!$B$12:$B$23</definedName>
    <definedName name="_13__123Graph_BCHART_4" hidden="1">'[17]Employment Data Sectors (wages)'!$B$12:$B$23</definedName>
    <definedName name="_132Graph_CB" localSheetId="27" hidden="1">#REF!</definedName>
    <definedName name="_132Graph_CB" localSheetId="34" hidden="1">#REF!</definedName>
    <definedName name="_132Graph_CB" localSheetId="36" hidden="1">#REF!</definedName>
    <definedName name="_132Graph_CB" localSheetId="37" hidden="1">#REF!</definedName>
    <definedName name="_132Graph_CB" localSheetId="39" hidden="1">#REF!</definedName>
    <definedName name="_132Graph_CB" localSheetId="40" hidden="1">#REF!</definedName>
    <definedName name="_132Graph_CB" localSheetId="42" hidden="1">#REF!</definedName>
    <definedName name="_132Graph_CB" localSheetId="47" hidden="1">#REF!</definedName>
    <definedName name="_132Graph_CB" localSheetId="1" hidden="1">#REF!</definedName>
    <definedName name="_132Graph_CB" localSheetId="2" hidden="1">#REF!</definedName>
    <definedName name="_132Graph_CB" localSheetId="7" hidden="1">#REF!</definedName>
    <definedName name="_132Graph_CB" localSheetId="9" hidden="1">#REF!</definedName>
    <definedName name="_132Graph_CB" localSheetId="12" hidden="1">#REF!</definedName>
    <definedName name="_132Graph_CB" localSheetId="17" hidden="1">#REF!</definedName>
    <definedName name="_132Graph_CB" localSheetId="20" hidden="1">#REF!</definedName>
    <definedName name="_132Graph_CB" localSheetId="24" hidden="1">#REF!</definedName>
    <definedName name="_132Graph_CB" localSheetId="26" hidden="1">#REF!</definedName>
    <definedName name="_132Graph_CB" localSheetId="28" hidden="1">#REF!</definedName>
    <definedName name="_132Graph_CB" localSheetId="29" hidden="1">#REF!</definedName>
    <definedName name="_132Graph_CB" localSheetId="30" hidden="1">#REF!</definedName>
    <definedName name="_132Graph_CB" hidden="1">#REF!</definedName>
    <definedName name="_133__123Graph_DCHART_7" hidden="1">'[18]Employment Data Sectors (wages)'!$Y$26:$Y$37</definedName>
    <definedName name="_138__123Graph_DCHART_8" hidden="1">'[18]Employment Data Sectors (wages)'!$W$26:$W$37</definedName>
    <definedName name="_14__123Graph_BCHART_4" localSheetId="27" hidden="1">'[14]Employment Data Sectors (wages)'!$B$12:$B$23</definedName>
    <definedName name="_14__123Graph_BCHART_4" localSheetId="37" hidden="1">'[14]Employment Data Sectors (wages)'!$B$12:$B$23</definedName>
    <definedName name="_14__123Graph_BCHART_4" localSheetId="38" hidden="1">'[14]Employment Data Sectors (wages)'!$B$12:$B$23</definedName>
    <definedName name="_14__123Graph_BCHART_4" localSheetId="39" hidden="1">'[14]Employment Data Sectors (wages)'!$B$12:$B$23</definedName>
    <definedName name="_14__123Graph_BCHART_4" localSheetId="1" hidden="1">'[14]Employment Data Sectors (wages)'!$B$12:$B$23</definedName>
    <definedName name="_14__123Graph_BCHART_4" localSheetId="7" hidden="1">'[14]Employment Data Sectors (wages)'!$B$12:$B$23</definedName>
    <definedName name="_14__123Graph_BCHART_4" localSheetId="28" hidden="1">'[14]Employment Data Sectors (wages)'!$B$12:$B$23</definedName>
    <definedName name="_14__123Graph_BCHART_4" localSheetId="29" hidden="1">'[14]Employment Data Sectors (wages)'!$B$12:$B$23</definedName>
    <definedName name="_14__123Graph_BCHART_4" localSheetId="30" hidden="1">'[14]Employment Data Sectors (wages)'!$B$12:$B$23</definedName>
    <definedName name="_14__123Graph_BCHART_4" hidden="1">'[15]Employment Data Sectors (wages)'!$B$12:$B$23</definedName>
    <definedName name="_14__123Graph_BCHART_5" localSheetId="27" hidden="1">'[16]Employment Data Sectors (wages)'!$B$24:$B$35</definedName>
    <definedName name="_14__123Graph_BCHART_5" localSheetId="37" hidden="1">'[16]Employment Data Sectors (wages)'!$B$24:$B$35</definedName>
    <definedName name="_14__123Graph_BCHART_5" localSheetId="1" hidden="1">'[16]Employment Data Sectors (wages)'!$B$24:$B$35</definedName>
    <definedName name="_14__123Graph_BCHART_5" localSheetId="11" hidden="1">'[16]Employment Data Sectors (wages)'!$B$24:$B$35</definedName>
    <definedName name="_14__123Graph_BCHART_5" localSheetId="28" hidden="1">'[16]Employment Data Sectors (wages)'!$B$24:$B$35</definedName>
    <definedName name="_14__123Graph_BCHART_5" localSheetId="29" hidden="1">'[16]Employment Data Sectors (wages)'!$B$24:$B$35</definedName>
    <definedName name="_14__123Graph_BCHART_5" localSheetId="30" hidden="1">'[16]Employment Data Sectors (wages)'!$B$24:$B$35</definedName>
    <definedName name="_14__123Graph_BCHART_5" hidden="1">'[17]Employment Data Sectors (wages)'!$B$24:$B$35</definedName>
    <definedName name="_143__123Graph_ECHART_7" hidden="1">'[18]Employment Data Sectors (wages)'!$Y$38:$Y$49</definedName>
    <definedName name="_148__123Graph_ECHART_8" hidden="1">'[18]Employment Data Sectors (wages)'!$H$86:$H$99</definedName>
    <definedName name="_15__123Graph_ACHART_3" localSheetId="12" hidden="1">'[19]Employment Data Sectors (wages)'!$A$11:$A$8185</definedName>
    <definedName name="_15__123Graph_ACHART_3" hidden="1">'[20]Employment Data Sectors (wages)'!$A$11:$A$8185</definedName>
    <definedName name="_15__123Graph_BCHART_5" localSheetId="27" hidden="1">'[14]Employment Data Sectors (wages)'!$B$24:$B$35</definedName>
    <definedName name="_15__123Graph_BCHART_5" localSheetId="37" hidden="1">'[14]Employment Data Sectors (wages)'!$B$24:$B$35</definedName>
    <definedName name="_15__123Graph_BCHART_5" localSheetId="38" hidden="1">'[14]Employment Data Sectors (wages)'!$B$24:$B$35</definedName>
    <definedName name="_15__123Graph_BCHART_5" localSheetId="39" hidden="1">'[14]Employment Data Sectors (wages)'!$B$24:$B$35</definedName>
    <definedName name="_15__123Graph_BCHART_5" localSheetId="1" hidden="1">'[14]Employment Data Sectors (wages)'!$B$24:$B$35</definedName>
    <definedName name="_15__123Graph_BCHART_5" localSheetId="7" hidden="1">'[14]Employment Data Sectors (wages)'!$B$24:$B$35</definedName>
    <definedName name="_15__123Graph_BCHART_5" localSheetId="28" hidden="1">'[14]Employment Data Sectors (wages)'!$B$24:$B$35</definedName>
    <definedName name="_15__123Graph_BCHART_5" localSheetId="29" hidden="1">'[14]Employment Data Sectors (wages)'!$B$24:$B$35</definedName>
    <definedName name="_15__123Graph_BCHART_5" localSheetId="30" hidden="1">'[14]Employment Data Sectors (wages)'!$B$24:$B$35</definedName>
    <definedName name="_15__123Graph_BCHART_5" hidden="1">'[15]Employment Data Sectors (wages)'!$B$24:$B$35</definedName>
    <definedName name="_15__123Graph_BCHART_6" localSheetId="27" hidden="1">'[16]Employment Data Sectors (wages)'!$AS$49:$AS$8103</definedName>
    <definedName name="_15__123Graph_BCHART_6" localSheetId="37" hidden="1">'[16]Employment Data Sectors (wages)'!$AS$49:$AS$8103</definedName>
    <definedName name="_15__123Graph_BCHART_6" localSheetId="1" hidden="1">'[16]Employment Data Sectors (wages)'!$AS$49:$AS$8103</definedName>
    <definedName name="_15__123Graph_BCHART_6" localSheetId="11" hidden="1">'[16]Employment Data Sectors (wages)'!$AS$49:$AS$8103</definedName>
    <definedName name="_15__123Graph_BCHART_6" localSheetId="28" hidden="1">'[16]Employment Data Sectors (wages)'!$AS$49:$AS$8103</definedName>
    <definedName name="_15__123Graph_BCHART_6" localSheetId="29" hidden="1">'[16]Employment Data Sectors (wages)'!$AS$49:$AS$8103</definedName>
    <definedName name="_15__123Graph_BCHART_6" localSheetId="30" hidden="1">'[16]Employment Data Sectors (wages)'!$AS$49:$AS$8103</definedName>
    <definedName name="_15__123Graph_BCHART_6" hidden="1">'[17]Employment Data Sectors (wages)'!$AS$49:$AS$8103</definedName>
    <definedName name="_153__123Graph_FCHART_8" hidden="1">'[18]Employment Data Sectors (wages)'!$H$6:$H$17</definedName>
    <definedName name="_16__123Graph_BCHART_6" localSheetId="27" hidden="1">'[14]Employment Data Sectors (wages)'!$AS$49:$AS$8103</definedName>
    <definedName name="_16__123Graph_BCHART_6" localSheetId="37" hidden="1">'[14]Employment Data Sectors (wages)'!$AS$49:$AS$8103</definedName>
    <definedName name="_16__123Graph_BCHART_6" localSheetId="38" hidden="1">'[14]Employment Data Sectors (wages)'!$AS$49:$AS$8103</definedName>
    <definedName name="_16__123Graph_BCHART_6" localSheetId="39" hidden="1">'[14]Employment Data Sectors (wages)'!$AS$49:$AS$8103</definedName>
    <definedName name="_16__123Graph_BCHART_6" localSheetId="1" hidden="1">'[14]Employment Data Sectors (wages)'!$AS$49:$AS$8103</definedName>
    <definedName name="_16__123Graph_BCHART_6" localSheetId="7" hidden="1">'[14]Employment Data Sectors (wages)'!$AS$49:$AS$8103</definedName>
    <definedName name="_16__123Graph_BCHART_6" localSheetId="28" hidden="1">'[14]Employment Data Sectors (wages)'!$AS$49:$AS$8103</definedName>
    <definedName name="_16__123Graph_BCHART_6" localSheetId="29" hidden="1">'[14]Employment Data Sectors (wages)'!$AS$49:$AS$8103</definedName>
    <definedName name="_16__123Graph_BCHART_6" localSheetId="30" hidden="1">'[14]Employment Data Sectors (wages)'!$AS$49:$AS$8103</definedName>
    <definedName name="_16__123Graph_BCHART_6" hidden="1">'[15]Employment Data Sectors (wages)'!$AS$49:$AS$8103</definedName>
    <definedName name="_16__123Graph_BCHART_7" localSheetId="27" hidden="1">'[16]Employment Data Sectors (wages)'!$Y$13:$Y$8187</definedName>
    <definedName name="_16__123Graph_BCHART_7" localSheetId="37" hidden="1">'[16]Employment Data Sectors (wages)'!$Y$13:$Y$8187</definedName>
    <definedName name="_16__123Graph_BCHART_7" localSheetId="1" hidden="1">'[16]Employment Data Sectors (wages)'!$Y$13:$Y$8187</definedName>
    <definedName name="_16__123Graph_BCHART_7" localSheetId="11" hidden="1">'[16]Employment Data Sectors (wages)'!$Y$13:$Y$8187</definedName>
    <definedName name="_16__123Graph_BCHART_7" localSheetId="28" hidden="1">'[16]Employment Data Sectors (wages)'!$Y$13:$Y$8187</definedName>
    <definedName name="_16__123Graph_BCHART_7" localSheetId="29" hidden="1">'[16]Employment Data Sectors (wages)'!$Y$13:$Y$8187</definedName>
    <definedName name="_16__123Graph_BCHART_7" localSheetId="30" hidden="1">'[16]Employment Data Sectors (wages)'!$Y$13:$Y$8187</definedName>
    <definedName name="_16__123Graph_BCHART_7" hidden="1">'[17]Employment Data Sectors (wages)'!$Y$13:$Y$8187</definedName>
    <definedName name="_17__123Graph_BCHART_7" localSheetId="27" hidden="1">'[14]Employment Data Sectors (wages)'!$Y$13:$Y$8187</definedName>
    <definedName name="_17__123Graph_BCHART_7" localSheetId="37" hidden="1">'[14]Employment Data Sectors (wages)'!$Y$13:$Y$8187</definedName>
    <definedName name="_17__123Graph_BCHART_7" localSheetId="38" hidden="1">'[14]Employment Data Sectors (wages)'!$Y$13:$Y$8187</definedName>
    <definedName name="_17__123Graph_BCHART_7" localSheetId="39" hidden="1">'[14]Employment Data Sectors (wages)'!$Y$13:$Y$8187</definedName>
    <definedName name="_17__123Graph_BCHART_7" localSheetId="1" hidden="1">'[14]Employment Data Sectors (wages)'!$Y$13:$Y$8187</definedName>
    <definedName name="_17__123Graph_BCHART_7" localSheetId="7" hidden="1">'[14]Employment Data Sectors (wages)'!$Y$13:$Y$8187</definedName>
    <definedName name="_17__123Graph_BCHART_7" localSheetId="28" hidden="1">'[14]Employment Data Sectors (wages)'!$Y$13:$Y$8187</definedName>
    <definedName name="_17__123Graph_BCHART_7" localSheetId="29" hidden="1">'[14]Employment Data Sectors (wages)'!$Y$13:$Y$8187</definedName>
    <definedName name="_17__123Graph_BCHART_7" localSheetId="30" hidden="1">'[14]Employment Data Sectors (wages)'!$Y$13:$Y$8187</definedName>
    <definedName name="_17__123Graph_BCHART_7" hidden="1">'[15]Employment Data Sectors (wages)'!$Y$13:$Y$8187</definedName>
    <definedName name="_17__123Graph_BCHART_8" localSheetId="27" hidden="1">'[16]Employment Data Sectors (wages)'!$W$13:$W$8187</definedName>
    <definedName name="_17__123Graph_BCHART_8" localSheetId="37" hidden="1">'[16]Employment Data Sectors (wages)'!$W$13:$W$8187</definedName>
    <definedName name="_17__123Graph_BCHART_8" localSheetId="1" hidden="1">'[16]Employment Data Sectors (wages)'!$W$13:$W$8187</definedName>
    <definedName name="_17__123Graph_BCHART_8" localSheetId="11" hidden="1">'[16]Employment Data Sectors (wages)'!$W$13:$W$8187</definedName>
    <definedName name="_17__123Graph_BCHART_8" localSheetId="28" hidden="1">'[16]Employment Data Sectors (wages)'!$W$13:$W$8187</definedName>
    <definedName name="_17__123Graph_BCHART_8" localSheetId="29" hidden="1">'[16]Employment Data Sectors (wages)'!$W$13:$W$8187</definedName>
    <definedName name="_17__123Graph_BCHART_8" localSheetId="30" hidden="1">'[16]Employment Data Sectors (wages)'!$W$13:$W$8187</definedName>
    <definedName name="_17__123Graph_BCHART_8" hidden="1">'[17]Employment Data Sectors (wages)'!$W$13:$W$8187</definedName>
    <definedName name="_18__123Graph_ACHART_2" hidden="1">'[18]Employment Data Sectors (wages)'!$A$8173:$A$8184</definedName>
    <definedName name="_18__123Graph_ACHART_4" localSheetId="12" hidden="1">'[19]Employment Data Sectors (wages)'!$A$12:$A$23</definedName>
    <definedName name="_18__123Graph_ACHART_4" hidden="1">'[20]Employment Data Sectors (wages)'!$A$12:$A$23</definedName>
    <definedName name="_18__123Graph_BCHART_8" localSheetId="27" hidden="1">'[14]Employment Data Sectors (wages)'!$W$13:$W$8187</definedName>
    <definedName name="_18__123Graph_BCHART_8" localSheetId="37" hidden="1">'[14]Employment Data Sectors (wages)'!$W$13:$W$8187</definedName>
    <definedName name="_18__123Graph_BCHART_8" localSheetId="38" hidden="1">'[14]Employment Data Sectors (wages)'!$W$13:$W$8187</definedName>
    <definedName name="_18__123Graph_BCHART_8" localSheetId="39" hidden="1">'[14]Employment Data Sectors (wages)'!$W$13:$W$8187</definedName>
    <definedName name="_18__123Graph_BCHART_8" localSheetId="1" hidden="1">'[14]Employment Data Sectors (wages)'!$W$13:$W$8187</definedName>
    <definedName name="_18__123Graph_BCHART_8" localSheetId="7" hidden="1">'[14]Employment Data Sectors (wages)'!$W$13:$W$8187</definedName>
    <definedName name="_18__123Graph_BCHART_8" localSheetId="28" hidden="1">'[14]Employment Data Sectors (wages)'!$W$13:$W$8187</definedName>
    <definedName name="_18__123Graph_BCHART_8" localSheetId="29" hidden="1">'[14]Employment Data Sectors (wages)'!$W$13:$W$8187</definedName>
    <definedName name="_18__123Graph_BCHART_8" localSheetId="30" hidden="1">'[14]Employment Data Sectors (wages)'!$W$13:$W$8187</definedName>
    <definedName name="_18__123Graph_BCHART_8" hidden="1">'[15]Employment Data Sectors (wages)'!$W$13:$W$8187</definedName>
    <definedName name="_18__123Graph_CCHART_1" localSheetId="27" hidden="1">'[16]Employment Data Sectors (wages)'!$C$8173:$C$8184</definedName>
    <definedName name="_18__123Graph_CCHART_1" localSheetId="37" hidden="1">'[16]Employment Data Sectors (wages)'!$C$8173:$C$8184</definedName>
    <definedName name="_18__123Graph_CCHART_1" localSheetId="1" hidden="1">'[16]Employment Data Sectors (wages)'!$C$8173:$C$8184</definedName>
    <definedName name="_18__123Graph_CCHART_1" localSheetId="11" hidden="1">'[16]Employment Data Sectors (wages)'!$C$8173:$C$8184</definedName>
    <definedName name="_18__123Graph_CCHART_1" localSheetId="28" hidden="1">'[16]Employment Data Sectors (wages)'!$C$8173:$C$8184</definedName>
    <definedName name="_18__123Graph_CCHART_1" localSheetId="29" hidden="1">'[16]Employment Data Sectors (wages)'!$C$8173:$C$8184</definedName>
    <definedName name="_18__123Graph_CCHART_1" localSheetId="30" hidden="1">'[16]Employment Data Sectors (wages)'!$C$8173:$C$8184</definedName>
    <definedName name="_18__123Graph_CCHART_1" hidden="1">'[17]Employment Data Sectors (wages)'!$C$8173:$C$8184</definedName>
    <definedName name="_19__123Graph_CCHART_1" localSheetId="27" hidden="1">'[14]Employment Data Sectors (wages)'!$C$8173:$C$8184</definedName>
    <definedName name="_19__123Graph_CCHART_1" localSheetId="37" hidden="1">'[14]Employment Data Sectors (wages)'!$C$8173:$C$8184</definedName>
    <definedName name="_19__123Graph_CCHART_1" localSheetId="38" hidden="1">'[14]Employment Data Sectors (wages)'!$C$8173:$C$8184</definedName>
    <definedName name="_19__123Graph_CCHART_1" localSheetId="39" hidden="1">'[14]Employment Data Sectors (wages)'!$C$8173:$C$8184</definedName>
    <definedName name="_19__123Graph_CCHART_1" localSheetId="1" hidden="1">'[14]Employment Data Sectors (wages)'!$C$8173:$C$8184</definedName>
    <definedName name="_19__123Graph_CCHART_1" localSheetId="7" hidden="1">'[14]Employment Data Sectors (wages)'!$C$8173:$C$8184</definedName>
    <definedName name="_19__123Graph_CCHART_1" localSheetId="28" hidden="1">'[14]Employment Data Sectors (wages)'!$C$8173:$C$8184</definedName>
    <definedName name="_19__123Graph_CCHART_1" localSheetId="29" hidden="1">'[14]Employment Data Sectors (wages)'!$C$8173:$C$8184</definedName>
    <definedName name="_19__123Graph_CCHART_1" localSheetId="30" hidden="1">'[14]Employment Data Sectors (wages)'!$C$8173:$C$8184</definedName>
    <definedName name="_19__123Graph_CCHART_1" hidden="1">'[15]Employment Data Sectors (wages)'!$C$8173:$C$8184</definedName>
    <definedName name="_19__123Graph_CCHART_2" localSheetId="27" hidden="1">'[16]Employment Data Sectors (wages)'!$C$8173:$C$8184</definedName>
    <definedName name="_19__123Graph_CCHART_2" localSheetId="37" hidden="1">'[16]Employment Data Sectors (wages)'!$C$8173:$C$8184</definedName>
    <definedName name="_19__123Graph_CCHART_2" localSheetId="1" hidden="1">'[16]Employment Data Sectors (wages)'!$C$8173:$C$8184</definedName>
    <definedName name="_19__123Graph_CCHART_2" localSheetId="11" hidden="1">'[16]Employment Data Sectors (wages)'!$C$8173:$C$8184</definedName>
    <definedName name="_19__123Graph_CCHART_2" localSheetId="28" hidden="1">'[16]Employment Data Sectors (wages)'!$C$8173:$C$8184</definedName>
    <definedName name="_19__123Graph_CCHART_2" localSheetId="29" hidden="1">'[16]Employment Data Sectors (wages)'!$C$8173:$C$8184</definedName>
    <definedName name="_19__123Graph_CCHART_2" localSheetId="30" hidden="1">'[16]Employment Data Sectors (wages)'!$C$8173:$C$8184</definedName>
    <definedName name="_19__123Graph_CCHART_2" hidden="1">'[17]Employment Data Sectors (wages)'!$C$8173:$C$8184</definedName>
    <definedName name="_1992BOPB" localSheetId="27">#REF!</definedName>
    <definedName name="_1992BOPB" localSheetId="34">#REF!</definedName>
    <definedName name="_1992BOPB" localSheetId="36">#REF!</definedName>
    <definedName name="_1992BOPB" localSheetId="37">#REF!</definedName>
    <definedName name="_1992BOPB" localSheetId="38">#REF!</definedName>
    <definedName name="_1992BOPB" localSheetId="39">#REF!</definedName>
    <definedName name="_1992BOPB" localSheetId="40">#REF!</definedName>
    <definedName name="_1992BOPB" localSheetId="42">#REF!</definedName>
    <definedName name="_1992BOPB" localSheetId="47">#REF!</definedName>
    <definedName name="_1992BOPB" localSheetId="1">#REF!</definedName>
    <definedName name="_1992BOPB" localSheetId="2">#REF!</definedName>
    <definedName name="_1992BOPB" localSheetId="7">#REF!</definedName>
    <definedName name="_1992BOPB" localSheetId="9">#REF!</definedName>
    <definedName name="_1992BOPB" localSheetId="12">#REF!</definedName>
    <definedName name="_1992BOPB" localSheetId="17">#REF!</definedName>
    <definedName name="_1992BOPB" localSheetId="20">#REF!</definedName>
    <definedName name="_1992BOPB" localSheetId="24">#REF!</definedName>
    <definedName name="_1992BOPB" localSheetId="26">#REF!</definedName>
    <definedName name="_1992BOPB" localSheetId="28">#REF!</definedName>
    <definedName name="_1992BOPB" localSheetId="29">#REF!</definedName>
    <definedName name="_1992BOPB" localSheetId="30">#REF!</definedName>
    <definedName name="_1992BOPB">#REF!</definedName>
    <definedName name="_1Macros_Import_.qbop" localSheetId="34">[21]!'[Macros Import].qbop'</definedName>
    <definedName name="_1Macros_Import_.qbop" localSheetId="36">[21]!'[Macros Import].qbop'</definedName>
    <definedName name="_1Macros_Import_.qbop" localSheetId="42">[21]!'[Macros Import].qbop'</definedName>
    <definedName name="_1Macros_Import_.qbop" localSheetId="47">[21]!'[Macros Import].qbop'</definedName>
    <definedName name="_1Macros_Import_.qbop" localSheetId="2">[21]!'[Macros Import].qbop'</definedName>
    <definedName name="_1Macros_Import_.qbop" localSheetId="9">[21]!'[Macros Import].qbop'</definedName>
    <definedName name="_1Macros_Import_.qbop" localSheetId="17">[21]!'[Macros Import].qbop'</definedName>
    <definedName name="_1Macros_Import_.qbop" localSheetId="20">[21]!'[Macros Import].qbop'</definedName>
    <definedName name="_1Macros_Import_.qbop" localSheetId="24">[21]!'[Macros Import].qbop'</definedName>
    <definedName name="_1Macros_Import_.qbop" localSheetId="26">[21]!'[Macros Import].qbop'</definedName>
    <definedName name="_1Macros_Import_.qbop">[21]!'[Macros Import].qbop'</definedName>
    <definedName name="_2__123Graph_ACHART_1" localSheetId="27" hidden="1">'[16]Employment Data Sectors (wages)'!$A$8173:$A$8184</definedName>
    <definedName name="_2__123Graph_ACHART_1" localSheetId="37" hidden="1">'[16]Employment Data Sectors (wages)'!$A$8173:$A$8184</definedName>
    <definedName name="_2__123Graph_ACHART_1" localSheetId="1" hidden="1">'[16]Employment Data Sectors (wages)'!$A$8173:$A$8184</definedName>
    <definedName name="_2__123Graph_ACHART_1" localSheetId="11" hidden="1">'[16]Employment Data Sectors (wages)'!$A$8173:$A$8184</definedName>
    <definedName name="_2__123Graph_ACHART_1" localSheetId="28" hidden="1">'[16]Employment Data Sectors (wages)'!$A$8173:$A$8184</definedName>
    <definedName name="_2__123Graph_ACHART_1" localSheetId="29" hidden="1">'[16]Employment Data Sectors (wages)'!$A$8173:$A$8184</definedName>
    <definedName name="_2__123Graph_ACHART_1" localSheetId="30" hidden="1">'[16]Employment Data Sectors (wages)'!$A$8173:$A$8184</definedName>
    <definedName name="_2__123Graph_ACHART_1" hidden="1">'[17]Employment Data Sectors (wages)'!$A$8173:$A$8184</definedName>
    <definedName name="_20__123Graph_CCHART_2" localSheetId="27" hidden="1">'[14]Employment Data Sectors (wages)'!$C$8173:$C$8184</definedName>
    <definedName name="_20__123Graph_CCHART_2" localSheetId="37" hidden="1">'[14]Employment Data Sectors (wages)'!$C$8173:$C$8184</definedName>
    <definedName name="_20__123Graph_CCHART_2" localSheetId="38" hidden="1">'[14]Employment Data Sectors (wages)'!$C$8173:$C$8184</definedName>
    <definedName name="_20__123Graph_CCHART_2" localSheetId="39" hidden="1">'[14]Employment Data Sectors (wages)'!$C$8173:$C$8184</definedName>
    <definedName name="_20__123Graph_CCHART_2" localSheetId="1" hidden="1">'[14]Employment Data Sectors (wages)'!$C$8173:$C$8184</definedName>
    <definedName name="_20__123Graph_CCHART_2" localSheetId="7" hidden="1">'[14]Employment Data Sectors (wages)'!$C$8173:$C$8184</definedName>
    <definedName name="_20__123Graph_CCHART_2" localSheetId="28" hidden="1">'[14]Employment Data Sectors (wages)'!$C$8173:$C$8184</definedName>
    <definedName name="_20__123Graph_CCHART_2" localSheetId="29" hidden="1">'[14]Employment Data Sectors (wages)'!$C$8173:$C$8184</definedName>
    <definedName name="_20__123Graph_CCHART_2" localSheetId="30" hidden="1">'[14]Employment Data Sectors (wages)'!$C$8173:$C$8184</definedName>
    <definedName name="_20__123Graph_CCHART_2" hidden="1">'[15]Employment Data Sectors (wages)'!$C$8173:$C$8184</definedName>
    <definedName name="_20__123Graph_CCHART_3" localSheetId="27" hidden="1">'[16]Employment Data Sectors (wages)'!$C$11:$C$8185</definedName>
    <definedName name="_20__123Graph_CCHART_3" localSheetId="37" hidden="1">'[16]Employment Data Sectors (wages)'!$C$11:$C$8185</definedName>
    <definedName name="_20__123Graph_CCHART_3" localSheetId="1" hidden="1">'[16]Employment Data Sectors (wages)'!$C$11:$C$8185</definedName>
    <definedName name="_20__123Graph_CCHART_3" localSheetId="11" hidden="1">'[16]Employment Data Sectors (wages)'!$C$11:$C$8185</definedName>
    <definedName name="_20__123Graph_CCHART_3" localSheetId="28" hidden="1">'[16]Employment Data Sectors (wages)'!$C$11:$C$8185</definedName>
    <definedName name="_20__123Graph_CCHART_3" localSheetId="29" hidden="1">'[16]Employment Data Sectors (wages)'!$C$11:$C$8185</definedName>
    <definedName name="_20__123Graph_CCHART_3" localSheetId="30" hidden="1">'[16]Employment Data Sectors (wages)'!$C$11:$C$8185</definedName>
    <definedName name="_20__123Graph_CCHART_3" hidden="1">'[17]Employment Data Sectors (wages)'!$C$11:$C$8185</definedName>
    <definedName name="_21__123Graph_ACHART_5" localSheetId="12" hidden="1">'[19]Employment Data Sectors (wages)'!$A$24:$A$35</definedName>
    <definedName name="_21__123Graph_ACHART_5" hidden="1">'[20]Employment Data Sectors (wages)'!$A$24:$A$35</definedName>
    <definedName name="_21__123Graph_CCHART_3" localSheetId="27" hidden="1">'[14]Employment Data Sectors (wages)'!$C$11:$C$8185</definedName>
    <definedName name="_21__123Graph_CCHART_3" localSheetId="37" hidden="1">'[14]Employment Data Sectors (wages)'!$C$11:$C$8185</definedName>
    <definedName name="_21__123Graph_CCHART_3" localSheetId="38" hidden="1">'[14]Employment Data Sectors (wages)'!$C$11:$C$8185</definedName>
    <definedName name="_21__123Graph_CCHART_3" localSheetId="39" hidden="1">'[14]Employment Data Sectors (wages)'!$C$11:$C$8185</definedName>
    <definedName name="_21__123Graph_CCHART_3" localSheetId="1" hidden="1">'[14]Employment Data Sectors (wages)'!$C$11:$C$8185</definedName>
    <definedName name="_21__123Graph_CCHART_3" localSheetId="7" hidden="1">'[14]Employment Data Sectors (wages)'!$C$11:$C$8185</definedName>
    <definedName name="_21__123Graph_CCHART_3" localSheetId="28" hidden="1">'[14]Employment Data Sectors (wages)'!$C$11:$C$8185</definedName>
    <definedName name="_21__123Graph_CCHART_3" localSheetId="29" hidden="1">'[14]Employment Data Sectors (wages)'!$C$11:$C$8185</definedName>
    <definedName name="_21__123Graph_CCHART_3" localSheetId="30" hidden="1">'[14]Employment Data Sectors (wages)'!$C$11:$C$8185</definedName>
    <definedName name="_21__123Graph_CCHART_3" hidden="1">'[15]Employment Data Sectors (wages)'!$C$11:$C$8185</definedName>
    <definedName name="_21__123Graph_CCHART_4" localSheetId="27" hidden="1">'[16]Employment Data Sectors (wages)'!$C$12:$C$23</definedName>
    <definedName name="_21__123Graph_CCHART_4" localSheetId="37" hidden="1">'[16]Employment Data Sectors (wages)'!$C$12:$C$23</definedName>
    <definedName name="_21__123Graph_CCHART_4" localSheetId="1" hidden="1">'[16]Employment Data Sectors (wages)'!$C$12:$C$23</definedName>
    <definedName name="_21__123Graph_CCHART_4" localSheetId="11" hidden="1">'[16]Employment Data Sectors (wages)'!$C$12:$C$23</definedName>
    <definedName name="_21__123Graph_CCHART_4" localSheetId="28" hidden="1">'[16]Employment Data Sectors (wages)'!$C$12:$C$23</definedName>
    <definedName name="_21__123Graph_CCHART_4" localSheetId="29" hidden="1">'[16]Employment Data Sectors (wages)'!$C$12:$C$23</definedName>
    <definedName name="_21__123Graph_CCHART_4" localSheetId="30" hidden="1">'[16]Employment Data Sectors (wages)'!$C$12:$C$23</definedName>
    <definedName name="_21__123Graph_CCHART_4" hidden="1">'[17]Employment Data Sectors (wages)'!$C$12:$C$23</definedName>
    <definedName name="_22__123Graph_CCHART_4" localSheetId="27" hidden="1">'[14]Employment Data Sectors (wages)'!$C$12:$C$23</definedName>
    <definedName name="_22__123Graph_CCHART_4" localSheetId="37" hidden="1">'[14]Employment Data Sectors (wages)'!$C$12:$C$23</definedName>
    <definedName name="_22__123Graph_CCHART_4" localSheetId="38" hidden="1">'[14]Employment Data Sectors (wages)'!$C$12:$C$23</definedName>
    <definedName name="_22__123Graph_CCHART_4" localSheetId="39" hidden="1">'[14]Employment Data Sectors (wages)'!$C$12:$C$23</definedName>
    <definedName name="_22__123Graph_CCHART_4" localSheetId="1" hidden="1">'[14]Employment Data Sectors (wages)'!$C$12:$C$23</definedName>
    <definedName name="_22__123Graph_CCHART_4" localSheetId="7" hidden="1">'[14]Employment Data Sectors (wages)'!$C$12:$C$23</definedName>
    <definedName name="_22__123Graph_CCHART_4" localSheetId="28" hidden="1">'[14]Employment Data Sectors (wages)'!$C$12:$C$23</definedName>
    <definedName name="_22__123Graph_CCHART_4" localSheetId="29" hidden="1">'[14]Employment Data Sectors (wages)'!$C$12:$C$23</definedName>
    <definedName name="_22__123Graph_CCHART_4" localSheetId="30" hidden="1">'[14]Employment Data Sectors (wages)'!$C$12:$C$23</definedName>
    <definedName name="_22__123Graph_CCHART_4" hidden="1">'[15]Employment Data Sectors (wages)'!$C$12:$C$23</definedName>
    <definedName name="_22__123Graph_CCHART_5" localSheetId="27" hidden="1">'[16]Employment Data Sectors (wages)'!$C$24:$C$35</definedName>
    <definedName name="_22__123Graph_CCHART_5" localSheetId="37" hidden="1">'[16]Employment Data Sectors (wages)'!$C$24:$C$35</definedName>
    <definedName name="_22__123Graph_CCHART_5" localSheetId="1" hidden="1">'[16]Employment Data Sectors (wages)'!$C$24:$C$35</definedName>
    <definedName name="_22__123Graph_CCHART_5" localSheetId="11" hidden="1">'[16]Employment Data Sectors (wages)'!$C$24:$C$35</definedName>
    <definedName name="_22__123Graph_CCHART_5" localSheetId="28" hidden="1">'[16]Employment Data Sectors (wages)'!$C$24:$C$35</definedName>
    <definedName name="_22__123Graph_CCHART_5" localSheetId="29" hidden="1">'[16]Employment Data Sectors (wages)'!$C$24:$C$35</definedName>
    <definedName name="_22__123Graph_CCHART_5" localSheetId="30" hidden="1">'[16]Employment Data Sectors (wages)'!$C$24:$C$35</definedName>
    <definedName name="_22__123Graph_CCHART_5" hidden="1">'[17]Employment Data Sectors (wages)'!$C$24:$C$35</definedName>
    <definedName name="_23__123Graph_ACHART_3" hidden="1">'[18]Employment Data Sectors (wages)'!$A$11:$A$8185</definedName>
    <definedName name="_23__123Graph_CCHART_5" localSheetId="27" hidden="1">'[14]Employment Data Sectors (wages)'!$C$24:$C$35</definedName>
    <definedName name="_23__123Graph_CCHART_5" localSheetId="37" hidden="1">'[14]Employment Data Sectors (wages)'!$C$24:$C$35</definedName>
    <definedName name="_23__123Graph_CCHART_5" localSheetId="38" hidden="1">'[14]Employment Data Sectors (wages)'!$C$24:$C$35</definedName>
    <definedName name="_23__123Graph_CCHART_5" localSheetId="39" hidden="1">'[14]Employment Data Sectors (wages)'!$C$24:$C$35</definedName>
    <definedName name="_23__123Graph_CCHART_5" localSheetId="1" hidden="1">'[14]Employment Data Sectors (wages)'!$C$24:$C$35</definedName>
    <definedName name="_23__123Graph_CCHART_5" localSheetId="7" hidden="1">'[14]Employment Data Sectors (wages)'!$C$24:$C$35</definedName>
    <definedName name="_23__123Graph_CCHART_5" localSheetId="28" hidden="1">'[14]Employment Data Sectors (wages)'!$C$24:$C$35</definedName>
    <definedName name="_23__123Graph_CCHART_5" localSheetId="29" hidden="1">'[14]Employment Data Sectors (wages)'!$C$24:$C$35</definedName>
    <definedName name="_23__123Graph_CCHART_5" localSheetId="30" hidden="1">'[14]Employment Data Sectors (wages)'!$C$24:$C$35</definedName>
    <definedName name="_23__123Graph_CCHART_5" hidden="1">'[15]Employment Data Sectors (wages)'!$C$24:$C$35</definedName>
    <definedName name="_23__123Graph_CCHART_6" localSheetId="27" hidden="1">'[16]Employment Data Sectors (wages)'!$U$49:$U$8103</definedName>
    <definedName name="_23__123Graph_CCHART_6" localSheetId="37" hidden="1">'[16]Employment Data Sectors (wages)'!$U$49:$U$8103</definedName>
    <definedName name="_23__123Graph_CCHART_6" localSheetId="1" hidden="1">'[16]Employment Data Sectors (wages)'!$U$49:$U$8103</definedName>
    <definedName name="_23__123Graph_CCHART_6" localSheetId="11" hidden="1">'[16]Employment Data Sectors (wages)'!$U$49:$U$8103</definedName>
    <definedName name="_23__123Graph_CCHART_6" localSheetId="28" hidden="1">'[16]Employment Data Sectors (wages)'!$U$49:$U$8103</definedName>
    <definedName name="_23__123Graph_CCHART_6" localSheetId="29" hidden="1">'[16]Employment Data Sectors (wages)'!$U$49:$U$8103</definedName>
    <definedName name="_23__123Graph_CCHART_6" localSheetId="30" hidden="1">'[16]Employment Data Sectors (wages)'!$U$49:$U$8103</definedName>
    <definedName name="_23__123Graph_CCHART_6" hidden="1">'[17]Employment Data Sectors (wages)'!$U$49:$U$8103</definedName>
    <definedName name="_24__123Graph_ACHART_6" localSheetId="12" hidden="1">'[19]Employment Data Sectors (wages)'!$Y$49:$Y$8103</definedName>
    <definedName name="_24__123Graph_ACHART_6" hidden="1">'[20]Employment Data Sectors (wages)'!$Y$49:$Y$8103</definedName>
    <definedName name="_24__123Graph_CCHART_6" localSheetId="27" hidden="1">'[14]Employment Data Sectors (wages)'!$U$49:$U$8103</definedName>
    <definedName name="_24__123Graph_CCHART_6" localSheetId="37" hidden="1">'[14]Employment Data Sectors (wages)'!$U$49:$U$8103</definedName>
    <definedName name="_24__123Graph_CCHART_6" localSheetId="38" hidden="1">'[14]Employment Data Sectors (wages)'!$U$49:$U$8103</definedName>
    <definedName name="_24__123Graph_CCHART_6" localSheetId="39" hidden="1">'[14]Employment Data Sectors (wages)'!$U$49:$U$8103</definedName>
    <definedName name="_24__123Graph_CCHART_6" localSheetId="1" hidden="1">'[14]Employment Data Sectors (wages)'!$U$49:$U$8103</definedName>
    <definedName name="_24__123Graph_CCHART_6" localSheetId="7" hidden="1">'[14]Employment Data Sectors (wages)'!$U$49:$U$8103</definedName>
    <definedName name="_24__123Graph_CCHART_6" localSheetId="28" hidden="1">'[14]Employment Data Sectors (wages)'!$U$49:$U$8103</definedName>
    <definedName name="_24__123Graph_CCHART_6" localSheetId="29" hidden="1">'[14]Employment Data Sectors (wages)'!$U$49:$U$8103</definedName>
    <definedName name="_24__123Graph_CCHART_6" localSheetId="30" hidden="1">'[14]Employment Data Sectors (wages)'!$U$49:$U$8103</definedName>
    <definedName name="_24__123Graph_CCHART_6" hidden="1">'[15]Employment Data Sectors (wages)'!$U$49:$U$8103</definedName>
    <definedName name="_24__123Graph_CCHART_7" localSheetId="27" hidden="1">'[16]Employment Data Sectors (wages)'!$Y$14:$Y$25</definedName>
    <definedName name="_24__123Graph_CCHART_7" localSheetId="37" hidden="1">'[16]Employment Data Sectors (wages)'!$Y$14:$Y$25</definedName>
    <definedName name="_24__123Graph_CCHART_7" localSheetId="1" hidden="1">'[16]Employment Data Sectors (wages)'!$Y$14:$Y$25</definedName>
    <definedName name="_24__123Graph_CCHART_7" localSheetId="11" hidden="1">'[16]Employment Data Sectors (wages)'!$Y$14:$Y$25</definedName>
    <definedName name="_24__123Graph_CCHART_7" localSheetId="28" hidden="1">'[16]Employment Data Sectors (wages)'!$Y$14:$Y$25</definedName>
    <definedName name="_24__123Graph_CCHART_7" localSheetId="29" hidden="1">'[16]Employment Data Sectors (wages)'!$Y$14:$Y$25</definedName>
    <definedName name="_24__123Graph_CCHART_7" localSheetId="30" hidden="1">'[16]Employment Data Sectors (wages)'!$Y$14:$Y$25</definedName>
    <definedName name="_24__123Graph_CCHART_7" hidden="1">'[17]Employment Data Sectors (wages)'!$Y$14:$Y$25</definedName>
    <definedName name="_25__123Graph_CCHART_7" localSheetId="27" hidden="1">'[14]Employment Data Sectors (wages)'!$Y$14:$Y$25</definedName>
    <definedName name="_25__123Graph_CCHART_7" localSheetId="37" hidden="1">'[14]Employment Data Sectors (wages)'!$Y$14:$Y$25</definedName>
    <definedName name="_25__123Graph_CCHART_7" localSheetId="38" hidden="1">'[14]Employment Data Sectors (wages)'!$Y$14:$Y$25</definedName>
    <definedName name="_25__123Graph_CCHART_7" localSheetId="39" hidden="1">'[14]Employment Data Sectors (wages)'!$Y$14:$Y$25</definedName>
    <definedName name="_25__123Graph_CCHART_7" localSheetId="1" hidden="1">'[14]Employment Data Sectors (wages)'!$Y$14:$Y$25</definedName>
    <definedName name="_25__123Graph_CCHART_7" localSheetId="7" hidden="1">'[14]Employment Data Sectors (wages)'!$Y$14:$Y$25</definedName>
    <definedName name="_25__123Graph_CCHART_7" localSheetId="28" hidden="1">'[14]Employment Data Sectors (wages)'!$Y$14:$Y$25</definedName>
    <definedName name="_25__123Graph_CCHART_7" localSheetId="29" hidden="1">'[14]Employment Data Sectors (wages)'!$Y$14:$Y$25</definedName>
    <definedName name="_25__123Graph_CCHART_7" localSheetId="30" hidden="1">'[14]Employment Data Sectors (wages)'!$Y$14:$Y$25</definedName>
    <definedName name="_25__123Graph_CCHART_7" hidden="1">'[15]Employment Data Sectors (wages)'!$Y$14:$Y$25</definedName>
    <definedName name="_25__123Graph_CCHART_8" localSheetId="27" hidden="1">'[16]Employment Data Sectors (wages)'!$W$14:$W$25</definedName>
    <definedName name="_25__123Graph_CCHART_8" localSheetId="37" hidden="1">'[16]Employment Data Sectors (wages)'!$W$14:$W$25</definedName>
    <definedName name="_25__123Graph_CCHART_8" localSheetId="1" hidden="1">'[16]Employment Data Sectors (wages)'!$W$14:$W$25</definedName>
    <definedName name="_25__123Graph_CCHART_8" localSheetId="11" hidden="1">'[16]Employment Data Sectors (wages)'!$W$14:$W$25</definedName>
    <definedName name="_25__123Graph_CCHART_8" localSheetId="28" hidden="1">'[16]Employment Data Sectors (wages)'!$W$14:$W$25</definedName>
    <definedName name="_25__123Graph_CCHART_8" localSheetId="29" hidden="1">'[16]Employment Data Sectors (wages)'!$W$14:$W$25</definedName>
    <definedName name="_25__123Graph_CCHART_8" localSheetId="30" hidden="1">'[16]Employment Data Sectors (wages)'!$W$14:$W$25</definedName>
    <definedName name="_25__123Graph_CCHART_8" hidden="1">'[17]Employment Data Sectors (wages)'!$W$14:$W$25</definedName>
    <definedName name="_26__123Graph_CCHART_8" localSheetId="27" hidden="1">'[14]Employment Data Sectors (wages)'!$W$14:$W$25</definedName>
    <definedName name="_26__123Graph_CCHART_8" localSheetId="37" hidden="1">'[14]Employment Data Sectors (wages)'!$W$14:$W$25</definedName>
    <definedName name="_26__123Graph_CCHART_8" localSheetId="38" hidden="1">'[14]Employment Data Sectors (wages)'!$W$14:$W$25</definedName>
    <definedName name="_26__123Graph_CCHART_8" localSheetId="39" hidden="1">'[14]Employment Data Sectors (wages)'!$W$14:$W$25</definedName>
    <definedName name="_26__123Graph_CCHART_8" localSheetId="1" hidden="1">'[14]Employment Data Sectors (wages)'!$W$14:$W$25</definedName>
    <definedName name="_26__123Graph_CCHART_8" localSheetId="7" hidden="1">'[14]Employment Data Sectors (wages)'!$W$14:$W$25</definedName>
    <definedName name="_26__123Graph_CCHART_8" localSheetId="28" hidden="1">'[14]Employment Data Sectors (wages)'!$W$14:$W$25</definedName>
    <definedName name="_26__123Graph_CCHART_8" localSheetId="29" hidden="1">'[14]Employment Data Sectors (wages)'!$W$14:$W$25</definedName>
    <definedName name="_26__123Graph_CCHART_8" localSheetId="30" hidden="1">'[14]Employment Data Sectors (wages)'!$W$14:$W$25</definedName>
    <definedName name="_26__123Graph_CCHART_8" hidden="1">'[15]Employment Data Sectors (wages)'!$W$14:$W$25</definedName>
    <definedName name="_26__123Graph_DCHART_7" localSheetId="27" hidden="1">'[16]Employment Data Sectors (wages)'!$Y$26:$Y$37</definedName>
    <definedName name="_26__123Graph_DCHART_7" localSheetId="37" hidden="1">'[16]Employment Data Sectors (wages)'!$Y$26:$Y$37</definedName>
    <definedName name="_26__123Graph_DCHART_7" localSheetId="1" hidden="1">'[16]Employment Data Sectors (wages)'!$Y$26:$Y$37</definedName>
    <definedName name="_26__123Graph_DCHART_7" localSheetId="11" hidden="1">'[16]Employment Data Sectors (wages)'!$Y$26:$Y$37</definedName>
    <definedName name="_26__123Graph_DCHART_7" localSheetId="28" hidden="1">'[16]Employment Data Sectors (wages)'!$Y$26:$Y$37</definedName>
    <definedName name="_26__123Graph_DCHART_7" localSheetId="29" hidden="1">'[16]Employment Data Sectors (wages)'!$Y$26:$Y$37</definedName>
    <definedName name="_26__123Graph_DCHART_7" localSheetId="30" hidden="1">'[16]Employment Data Sectors (wages)'!$Y$26:$Y$37</definedName>
    <definedName name="_26__123Graph_DCHART_7" hidden="1">'[17]Employment Data Sectors (wages)'!$Y$26:$Y$37</definedName>
    <definedName name="_27__123Graph_ACHART_7" localSheetId="12" hidden="1">'[19]Employment Data Sectors (wages)'!$Y$8175:$Y$8186</definedName>
    <definedName name="_27__123Graph_ACHART_7" hidden="1">'[20]Employment Data Sectors (wages)'!$Y$8175:$Y$8186</definedName>
    <definedName name="_27__123Graph_DCHART_7" localSheetId="27" hidden="1">'[14]Employment Data Sectors (wages)'!$Y$26:$Y$37</definedName>
    <definedName name="_27__123Graph_DCHART_7" localSheetId="37" hidden="1">'[14]Employment Data Sectors (wages)'!$Y$26:$Y$37</definedName>
    <definedName name="_27__123Graph_DCHART_7" localSheetId="38" hidden="1">'[14]Employment Data Sectors (wages)'!$Y$26:$Y$37</definedName>
    <definedName name="_27__123Graph_DCHART_7" localSheetId="39" hidden="1">'[14]Employment Data Sectors (wages)'!$Y$26:$Y$37</definedName>
    <definedName name="_27__123Graph_DCHART_7" localSheetId="1" hidden="1">'[14]Employment Data Sectors (wages)'!$Y$26:$Y$37</definedName>
    <definedName name="_27__123Graph_DCHART_7" localSheetId="7" hidden="1">'[14]Employment Data Sectors (wages)'!$Y$26:$Y$37</definedName>
    <definedName name="_27__123Graph_DCHART_7" localSheetId="28" hidden="1">'[14]Employment Data Sectors (wages)'!$Y$26:$Y$37</definedName>
    <definedName name="_27__123Graph_DCHART_7" localSheetId="29" hidden="1">'[14]Employment Data Sectors (wages)'!$Y$26:$Y$37</definedName>
    <definedName name="_27__123Graph_DCHART_7" localSheetId="30" hidden="1">'[14]Employment Data Sectors (wages)'!$Y$26:$Y$37</definedName>
    <definedName name="_27__123Graph_DCHART_7" hidden="1">'[15]Employment Data Sectors (wages)'!$Y$26:$Y$37</definedName>
    <definedName name="_27__123Graph_DCHART_8" localSheetId="27" hidden="1">'[16]Employment Data Sectors (wages)'!$W$26:$W$37</definedName>
    <definedName name="_27__123Graph_DCHART_8" localSheetId="37" hidden="1">'[16]Employment Data Sectors (wages)'!$W$26:$W$37</definedName>
    <definedName name="_27__123Graph_DCHART_8" localSheetId="1" hidden="1">'[16]Employment Data Sectors (wages)'!$W$26:$W$37</definedName>
    <definedName name="_27__123Graph_DCHART_8" localSheetId="11" hidden="1">'[16]Employment Data Sectors (wages)'!$W$26:$W$37</definedName>
    <definedName name="_27__123Graph_DCHART_8" localSheetId="28" hidden="1">'[16]Employment Data Sectors (wages)'!$W$26:$W$37</definedName>
    <definedName name="_27__123Graph_DCHART_8" localSheetId="29" hidden="1">'[16]Employment Data Sectors (wages)'!$W$26:$W$37</definedName>
    <definedName name="_27__123Graph_DCHART_8" localSheetId="30" hidden="1">'[16]Employment Data Sectors (wages)'!$W$26:$W$37</definedName>
    <definedName name="_27__123Graph_DCHART_8" hidden="1">'[17]Employment Data Sectors (wages)'!$W$26:$W$37</definedName>
    <definedName name="_28__123Graph_ACHART_4" hidden="1">'[18]Employment Data Sectors (wages)'!$A$12:$A$23</definedName>
    <definedName name="_28__123Graph_DCHART_8" localSheetId="27" hidden="1">'[14]Employment Data Sectors (wages)'!$W$26:$W$37</definedName>
    <definedName name="_28__123Graph_DCHART_8" localSheetId="37" hidden="1">'[14]Employment Data Sectors (wages)'!$W$26:$W$37</definedName>
    <definedName name="_28__123Graph_DCHART_8" localSheetId="38" hidden="1">'[14]Employment Data Sectors (wages)'!$W$26:$W$37</definedName>
    <definedName name="_28__123Graph_DCHART_8" localSheetId="39" hidden="1">'[14]Employment Data Sectors (wages)'!$W$26:$W$37</definedName>
    <definedName name="_28__123Graph_DCHART_8" localSheetId="1" hidden="1">'[14]Employment Data Sectors (wages)'!$W$26:$W$37</definedName>
    <definedName name="_28__123Graph_DCHART_8" localSheetId="7" hidden="1">'[14]Employment Data Sectors (wages)'!$W$26:$W$37</definedName>
    <definedName name="_28__123Graph_DCHART_8" localSheetId="28" hidden="1">'[14]Employment Data Sectors (wages)'!$W$26:$W$37</definedName>
    <definedName name="_28__123Graph_DCHART_8" localSheetId="29" hidden="1">'[14]Employment Data Sectors (wages)'!$W$26:$W$37</definedName>
    <definedName name="_28__123Graph_DCHART_8" localSheetId="30" hidden="1">'[14]Employment Data Sectors (wages)'!$W$26:$W$37</definedName>
    <definedName name="_28__123Graph_DCHART_8" hidden="1">'[15]Employment Data Sectors (wages)'!$W$26:$W$37</definedName>
    <definedName name="_28__123Graph_ECHART_7" localSheetId="27" hidden="1">'[16]Employment Data Sectors (wages)'!$Y$38:$Y$49</definedName>
    <definedName name="_28__123Graph_ECHART_7" localSheetId="37" hidden="1">'[16]Employment Data Sectors (wages)'!$Y$38:$Y$49</definedName>
    <definedName name="_28__123Graph_ECHART_7" localSheetId="1" hidden="1">'[16]Employment Data Sectors (wages)'!$Y$38:$Y$49</definedName>
    <definedName name="_28__123Graph_ECHART_7" localSheetId="11" hidden="1">'[16]Employment Data Sectors (wages)'!$Y$38:$Y$49</definedName>
    <definedName name="_28__123Graph_ECHART_7" localSheetId="28" hidden="1">'[16]Employment Data Sectors (wages)'!$Y$38:$Y$49</definedName>
    <definedName name="_28__123Graph_ECHART_7" localSheetId="29" hidden="1">'[16]Employment Data Sectors (wages)'!$Y$38:$Y$49</definedName>
    <definedName name="_28__123Graph_ECHART_7" localSheetId="30" hidden="1">'[16]Employment Data Sectors (wages)'!$Y$38:$Y$49</definedName>
    <definedName name="_28__123Graph_ECHART_7" hidden="1">'[17]Employment Data Sectors (wages)'!$Y$38:$Y$49</definedName>
    <definedName name="_29__123Graph_ECHART_7" localSheetId="27" hidden="1">'[14]Employment Data Sectors (wages)'!$Y$38:$Y$49</definedName>
    <definedName name="_29__123Graph_ECHART_7" localSheetId="37" hidden="1">'[14]Employment Data Sectors (wages)'!$Y$38:$Y$49</definedName>
    <definedName name="_29__123Graph_ECHART_7" localSheetId="38" hidden="1">'[14]Employment Data Sectors (wages)'!$Y$38:$Y$49</definedName>
    <definedName name="_29__123Graph_ECHART_7" localSheetId="39" hidden="1">'[14]Employment Data Sectors (wages)'!$Y$38:$Y$49</definedName>
    <definedName name="_29__123Graph_ECHART_7" localSheetId="1" hidden="1">'[14]Employment Data Sectors (wages)'!$Y$38:$Y$49</definedName>
    <definedName name="_29__123Graph_ECHART_7" localSheetId="7" hidden="1">'[14]Employment Data Sectors (wages)'!$Y$38:$Y$49</definedName>
    <definedName name="_29__123Graph_ECHART_7" localSheetId="28" hidden="1">'[14]Employment Data Sectors (wages)'!$Y$38:$Y$49</definedName>
    <definedName name="_29__123Graph_ECHART_7" localSheetId="29" hidden="1">'[14]Employment Data Sectors (wages)'!$Y$38:$Y$49</definedName>
    <definedName name="_29__123Graph_ECHART_7" localSheetId="30" hidden="1">'[14]Employment Data Sectors (wages)'!$Y$38:$Y$49</definedName>
    <definedName name="_29__123Graph_ECHART_7" hidden="1">'[15]Employment Data Sectors (wages)'!$Y$38:$Y$49</definedName>
    <definedName name="_29__123Graph_ECHART_8" localSheetId="27" hidden="1">'[16]Employment Data Sectors (wages)'!$H$86:$H$99</definedName>
    <definedName name="_29__123Graph_ECHART_8" localSheetId="37" hidden="1">'[16]Employment Data Sectors (wages)'!$H$86:$H$99</definedName>
    <definedName name="_29__123Graph_ECHART_8" localSheetId="1" hidden="1">'[16]Employment Data Sectors (wages)'!$H$86:$H$99</definedName>
    <definedName name="_29__123Graph_ECHART_8" localSheetId="11" hidden="1">'[16]Employment Data Sectors (wages)'!$H$86:$H$99</definedName>
    <definedName name="_29__123Graph_ECHART_8" localSheetId="28" hidden="1">'[16]Employment Data Sectors (wages)'!$H$86:$H$99</definedName>
    <definedName name="_29__123Graph_ECHART_8" localSheetId="29" hidden="1">'[16]Employment Data Sectors (wages)'!$H$86:$H$99</definedName>
    <definedName name="_29__123Graph_ECHART_8" localSheetId="30" hidden="1">'[16]Employment Data Sectors (wages)'!$H$86:$H$99</definedName>
    <definedName name="_29__123Graph_ECHART_8" hidden="1">'[17]Employment Data Sectors (wages)'!$H$86:$H$99</definedName>
    <definedName name="_2Macros_Import_.qbop" localSheetId="34">[21]!'[Macros Import].qbop'</definedName>
    <definedName name="_2Macros_Import_.qbop" localSheetId="36">[21]!'[Macros Import].qbop'</definedName>
    <definedName name="_2Macros_Import_.qbop" localSheetId="42">[21]!'[Macros Import].qbop'</definedName>
    <definedName name="_2Macros_Import_.qbop" localSheetId="47">[21]!'[Macros Import].qbop'</definedName>
    <definedName name="_2Macros_Import_.qbop" localSheetId="2">[21]!'[Macros Import].qbop'</definedName>
    <definedName name="_2Macros_Import_.qbop" localSheetId="9">[21]!'[Macros Import].qbop'</definedName>
    <definedName name="_2Macros_Import_.qbop" localSheetId="17">[21]!'[Macros Import].qbop'</definedName>
    <definedName name="_2Macros_Import_.qbop" localSheetId="20">[21]!'[Macros Import].qbop'</definedName>
    <definedName name="_2Macros_Import_.qbop" localSheetId="24">[21]!'[Macros Import].qbop'</definedName>
    <definedName name="_2Macros_Import_.qbop" localSheetId="26">[21]!'[Macros Import].qbop'</definedName>
    <definedName name="_2Macros_Import_.qbop">[21]!'[Macros Import].qbop'</definedName>
    <definedName name="_3__123Graph_ACHART_1" localSheetId="27" hidden="1">'[14]Employment Data Sectors (wages)'!$A$8173:$A$8184</definedName>
    <definedName name="_3__123Graph_ACHART_1" localSheetId="37" hidden="1">'[14]Employment Data Sectors (wages)'!$A$8173:$A$8184</definedName>
    <definedName name="_3__123Graph_ACHART_1" localSheetId="38" hidden="1">'[14]Employment Data Sectors (wages)'!$A$8173:$A$8184</definedName>
    <definedName name="_3__123Graph_ACHART_1" localSheetId="39" hidden="1">'[14]Employment Data Sectors (wages)'!$A$8173:$A$8184</definedName>
    <definedName name="_3__123Graph_ACHART_1" localSheetId="1" hidden="1">'[14]Employment Data Sectors (wages)'!$A$8173:$A$8184</definedName>
    <definedName name="_3__123Graph_ACHART_1" localSheetId="7" hidden="1">'[14]Employment Data Sectors (wages)'!$A$8173:$A$8184</definedName>
    <definedName name="_3__123Graph_ACHART_1" localSheetId="28" hidden="1">'[14]Employment Data Sectors (wages)'!$A$8173:$A$8184</definedName>
    <definedName name="_3__123Graph_ACHART_1" localSheetId="29" hidden="1">'[14]Employment Data Sectors (wages)'!$A$8173:$A$8184</definedName>
    <definedName name="_3__123Graph_ACHART_1" localSheetId="30" hidden="1">'[14]Employment Data Sectors (wages)'!$A$8173:$A$8184</definedName>
    <definedName name="_3__123Graph_ACHART_1" hidden="1">'[15]Employment Data Sectors (wages)'!$A$8173:$A$8184</definedName>
    <definedName name="_3__123Graph_ACHART_2" localSheetId="27" hidden="1">'[16]Employment Data Sectors (wages)'!$A$8173:$A$8184</definedName>
    <definedName name="_3__123Graph_ACHART_2" localSheetId="37" hidden="1">'[16]Employment Data Sectors (wages)'!$A$8173:$A$8184</definedName>
    <definedName name="_3__123Graph_ACHART_2" localSheetId="1" hidden="1">'[16]Employment Data Sectors (wages)'!$A$8173:$A$8184</definedName>
    <definedName name="_3__123Graph_ACHART_2" localSheetId="11" hidden="1">'[16]Employment Data Sectors (wages)'!$A$8173:$A$8184</definedName>
    <definedName name="_3__123Graph_ACHART_2" localSheetId="28" hidden="1">'[16]Employment Data Sectors (wages)'!$A$8173:$A$8184</definedName>
    <definedName name="_3__123Graph_ACHART_2" localSheetId="29" hidden="1">'[16]Employment Data Sectors (wages)'!$A$8173:$A$8184</definedName>
    <definedName name="_3__123Graph_ACHART_2" localSheetId="30" hidden="1">'[16]Employment Data Sectors (wages)'!$A$8173:$A$8184</definedName>
    <definedName name="_3__123Graph_ACHART_2" hidden="1">'[17]Employment Data Sectors (wages)'!$A$8173:$A$8184</definedName>
    <definedName name="_30__123Graph_ACHART_8" localSheetId="12" hidden="1">'[19]Employment Data Sectors (wages)'!$W$8175:$W$8186</definedName>
    <definedName name="_30__123Graph_ACHART_8" hidden="1">'[20]Employment Data Sectors (wages)'!$W$8175:$W$8186</definedName>
    <definedName name="_30__123Graph_ECHART_8" localSheetId="27" hidden="1">'[14]Employment Data Sectors (wages)'!$H$86:$H$99</definedName>
    <definedName name="_30__123Graph_ECHART_8" localSheetId="37" hidden="1">'[14]Employment Data Sectors (wages)'!$H$86:$H$99</definedName>
    <definedName name="_30__123Graph_ECHART_8" localSheetId="38" hidden="1">'[14]Employment Data Sectors (wages)'!$H$86:$H$99</definedName>
    <definedName name="_30__123Graph_ECHART_8" localSheetId="39" hidden="1">'[14]Employment Data Sectors (wages)'!$H$86:$H$99</definedName>
    <definedName name="_30__123Graph_ECHART_8" localSheetId="1" hidden="1">'[14]Employment Data Sectors (wages)'!$H$86:$H$99</definedName>
    <definedName name="_30__123Graph_ECHART_8" localSheetId="7" hidden="1">'[14]Employment Data Sectors (wages)'!$H$86:$H$99</definedName>
    <definedName name="_30__123Graph_ECHART_8" localSheetId="28" hidden="1">'[14]Employment Data Sectors (wages)'!$H$86:$H$99</definedName>
    <definedName name="_30__123Graph_ECHART_8" localSheetId="29" hidden="1">'[14]Employment Data Sectors (wages)'!$H$86:$H$99</definedName>
    <definedName name="_30__123Graph_ECHART_8" localSheetId="30" hidden="1">'[14]Employment Data Sectors (wages)'!$H$86:$H$99</definedName>
    <definedName name="_30__123Graph_ECHART_8" hidden="1">'[15]Employment Data Sectors (wages)'!$H$86:$H$99</definedName>
    <definedName name="_30__123Graph_FCHART_8" localSheetId="27" hidden="1">'[16]Employment Data Sectors (wages)'!$H$6:$H$17</definedName>
    <definedName name="_30__123Graph_FCHART_8" localSheetId="37" hidden="1">'[16]Employment Data Sectors (wages)'!$H$6:$H$17</definedName>
    <definedName name="_30__123Graph_FCHART_8" localSheetId="1" hidden="1">'[16]Employment Data Sectors (wages)'!$H$6:$H$17</definedName>
    <definedName name="_30__123Graph_FCHART_8" localSheetId="11" hidden="1">'[16]Employment Data Sectors (wages)'!$H$6:$H$17</definedName>
    <definedName name="_30__123Graph_FCHART_8" localSheetId="28" hidden="1">'[16]Employment Data Sectors (wages)'!$H$6:$H$17</definedName>
    <definedName name="_30__123Graph_FCHART_8" localSheetId="29" hidden="1">'[16]Employment Data Sectors (wages)'!$H$6:$H$17</definedName>
    <definedName name="_30__123Graph_FCHART_8" localSheetId="30" hidden="1">'[16]Employment Data Sectors (wages)'!$H$6:$H$17</definedName>
    <definedName name="_30__123Graph_FCHART_8" hidden="1">'[17]Employment Data Sectors (wages)'!$H$6:$H$17</definedName>
    <definedName name="_31__123Graph_FCHART_8" localSheetId="27" hidden="1">'[14]Employment Data Sectors (wages)'!$H$6:$H$17</definedName>
    <definedName name="_31__123Graph_FCHART_8" localSheetId="37" hidden="1">'[14]Employment Data Sectors (wages)'!$H$6:$H$17</definedName>
    <definedName name="_31__123Graph_FCHART_8" localSheetId="38" hidden="1">'[14]Employment Data Sectors (wages)'!$H$6:$H$17</definedName>
    <definedName name="_31__123Graph_FCHART_8" localSheetId="39" hidden="1">'[14]Employment Data Sectors (wages)'!$H$6:$H$17</definedName>
    <definedName name="_31__123Graph_FCHART_8" localSheetId="1" hidden="1">'[14]Employment Data Sectors (wages)'!$H$6:$H$17</definedName>
    <definedName name="_31__123Graph_FCHART_8" localSheetId="7" hidden="1">'[14]Employment Data Sectors (wages)'!$H$6:$H$17</definedName>
    <definedName name="_31__123Graph_FCHART_8" localSheetId="28" hidden="1">'[14]Employment Data Sectors (wages)'!$H$6:$H$17</definedName>
    <definedName name="_31__123Graph_FCHART_8" localSheetId="29" hidden="1">'[14]Employment Data Sectors (wages)'!$H$6:$H$17</definedName>
    <definedName name="_31__123Graph_FCHART_8" localSheetId="30" hidden="1">'[14]Employment Data Sectors (wages)'!$H$6:$H$17</definedName>
    <definedName name="_31__123Graph_FCHART_8" hidden="1">'[15]Employment Data Sectors (wages)'!$H$6:$H$17</definedName>
    <definedName name="_33__123Graph_ACHART_5" hidden="1">'[18]Employment Data Sectors (wages)'!$A$24:$A$35</definedName>
    <definedName name="_33__123Graph_BCHART_1" localSheetId="12" hidden="1">'[19]Employment Data Sectors (wages)'!$B$8173:$B$8184</definedName>
    <definedName name="_33__123Graph_BCHART_1" hidden="1">'[20]Employment Data Sectors (wages)'!$B$8173:$B$8184</definedName>
    <definedName name="_36__123Graph_BCHART_2" localSheetId="12" hidden="1">'[19]Employment Data Sectors (wages)'!$B$8173:$B$8184</definedName>
    <definedName name="_36__123Graph_BCHART_2" hidden="1">'[20]Employment Data Sectors (wages)'!$B$8173:$B$8184</definedName>
    <definedName name="_38__123Graph_ACHART_6" hidden="1">'[18]Employment Data Sectors (wages)'!$Y$49:$Y$8103</definedName>
    <definedName name="_39__123Graph_BCHART_3" localSheetId="12" hidden="1">'[19]Employment Data Sectors (wages)'!$B$11:$B$8185</definedName>
    <definedName name="_39__123Graph_BCHART_3" hidden="1">'[20]Employment Data Sectors (wages)'!$B$11:$B$8185</definedName>
    <definedName name="_4__123Graph_ACHART_2" localSheetId="27" hidden="1">'[14]Employment Data Sectors (wages)'!$A$8173:$A$8184</definedName>
    <definedName name="_4__123Graph_ACHART_2" localSheetId="37" hidden="1">'[14]Employment Data Sectors (wages)'!$A$8173:$A$8184</definedName>
    <definedName name="_4__123Graph_ACHART_2" localSheetId="38" hidden="1">'[14]Employment Data Sectors (wages)'!$A$8173:$A$8184</definedName>
    <definedName name="_4__123Graph_ACHART_2" localSheetId="39" hidden="1">'[14]Employment Data Sectors (wages)'!$A$8173:$A$8184</definedName>
    <definedName name="_4__123Graph_ACHART_2" localSheetId="1" hidden="1">'[14]Employment Data Sectors (wages)'!$A$8173:$A$8184</definedName>
    <definedName name="_4__123Graph_ACHART_2" localSheetId="7" hidden="1">'[14]Employment Data Sectors (wages)'!$A$8173:$A$8184</definedName>
    <definedName name="_4__123Graph_ACHART_2" localSheetId="28" hidden="1">'[14]Employment Data Sectors (wages)'!$A$8173:$A$8184</definedName>
    <definedName name="_4__123Graph_ACHART_2" localSheetId="29" hidden="1">'[14]Employment Data Sectors (wages)'!$A$8173:$A$8184</definedName>
    <definedName name="_4__123Graph_ACHART_2" localSheetId="30" hidden="1">'[14]Employment Data Sectors (wages)'!$A$8173:$A$8184</definedName>
    <definedName name="_4__123Graph_ACHART_2" hidden="1">'[15]Employment Data Sectors (wages)'!$A$8173:$A$8184</definedName>
    <definedName name="_4__123Graph_ACHART_3" localSheetId="27" hidden="1">'[16]Employment Data Sectors (wages)'!$A$11:$A$8185</definedName>
    <definedName name="_4__123Graph_ACHART_3" localSheetId="37" hidden="1">'[16]Employment Data Sectors (wages)'!$A$11:$A$8185</definedName>
    <definedName name="_4__123Graph_ACHART_3" localSheetId="1" hidden="1">'[16]Employment Data Sectors (wages)'!$A$11:$A$8185</definedName>
    <definedName name="_4__123Graph_ACHART_3" localSheetId="11" hidden="1">'[16]Employment Data Sectors (wages)'!$A$11:$A$8185</definedName>
    <definedName name="_4__123Graph_ACHART_3" localSheetId="28" hidden="1">'[16]Employment Data Sectors (wages)'!$A$11:$A$8185</definedName>
    <definedName name="_4__123Graph_ACHART_3" localSheetId="29" hidden="1">'[16]Employment Data Sectors (wages)'!$A$11:$A$8185</definedName>
    <definedName name="_4__123Graph_ACHART_3" localSheetId="30" hidden="1">'[16]Employment Data Sectors (wages)'!$A$11:$A$8185</definedName>
    <definedName name="_4__123Graph_ACHART_3" hidden="1">'[17]Employment Data Sectors (wages)'!$A$11:$A$8185</definedName>
    <definedName name="_42__123Graph_BCHART_4" localSheetId="12" hidden="1">'[19]Employment Data Sectors (wages)'!$B$12:$B$23</definedName>
    <definedName name="_42__123Graph_BCHART_4" hidden="1">'[20]Employment Data Sectors (wages)'!$B$12:$B$23</definedName>
    <definedName name="_43__123Graph_ACHART_7" hidden="1">'[18]Employment Data Sectors (wages)'!$Y$8175:$Y$8186</definedName>
    <definedName name="_45__123Graph_BCHART_5" localSheetId="12" hidden="1">'[19]Employment Data Sectors (wages)'!$B$24:$B$35</definedName>
    <definedName name="_45__123Graph_BCHART_5" hidden="1">'[20]Employment Data Sectors (wages)'!$B$24:$B$35</definedName>
    <definedName name="_48__123Graph_ACHART_8" hidden="1">'[18]Employment Data Sectors (wages)'!$W$8175:$W$8186</definedName>
    <definedName name="_48__123Graph_BCHART_6" localSheetId="12" hidden="1">'[19]Employment Data Sectors (wages)'!$AS$49:$AS$8103</definedName>
    <definedName name="_48__123Graph_BCHART_6" hidden="1">'[20]Employment Data Sectors (wages)'!$AS$49:$AS$8103</definedName>
    <definedName name="_5__123Graph_ACHART_3" localSheetId="27" hidden="1">'[14]Employment Data Sectors (wages)'!$A$11:$A$8185</definedName>
    <definedName name="_5__123Graph_ACHART_3" localSheetId="37" hidden="1">'[14]Employment Data Sectors (wages)'!$A$11:$A$8185</definedName>
    <definedName name="_5__123Graph_ACHART_3" localSheetId="38" hidden="1">'[14]Employment Data Sectors (wages)'!$A$11:$A$8185</definedName>
    <definedName name="_5__123Graph_ACHART_3" localSheetId="39" hidden="1">'[14]Employment Data Sectors (wages)'!$A$11:$A$8185</definedName>
    <definedName name="_5__123Graph_ACHART_3" localSheetId="1" hidden="1">'[14]Employment Data Sectors (wages)'!$A$11:$A$8185</definedName>
    <definedName name="_5__123Graph_ACHART_3" localSheetId="7" hidden="1">'[14]Employment Data Sectors (wages)'!$A$11:$A$8185</definedName>
    <definedName name="_5__123Graph_ACHART_3" localSheetId="28" hidden="1">'[14]Employment Data Sectors (wages)'!$A$11:$A$8185</definedName>
    <definedName name="_5__123Graph_ACHART_3" localSheetId="29" hidden="1">'[14]Employment Data Sectors (wages)'!$A$11:$A$8185</definedName>
    <definedName name="_5__123Graph_ACHART_3" localSheetId="30" hidden="1">'[14]Employment Data Sectors (wages)'!$A$11:$A$8185</definedName>
    <definedName name="_5__123Graph_ACHART_3" hidden="1">'[15]Employment Data Sectors (wages)'!$A$11:$A$8185</definedName>
    <definedName name="_5__123Graph_ACHART_4" localSheetId="27" hidden="1">'[16]Employment Data Sectors (wages)'!$A$12:$A$23</definedName>
    <definedName name="_5__123Graph_ACHART_4" localSheetId="37" hidden="1">'[16]Employment Data Sectors (wages)'!$A$12:$A$23</definedName>
    <definedName name="_5__123Graph_ACHART_4" localSheetId="1" hidden="1">'[16]Employment Data Sectors (wages)'!$A$12:$A$23</definedName>
    <definedName name="_5__123Graph_ACHART_4" localSheetId="11" hidden="1">'[16]Employment Data Sectors (wages)'!$A$12:$A$23</definedName>
    <definedName name="_5__123Graph_ACHART_4" localSheetId="28" hidden="1">'[16]Employment Data Sectors (wages)'!$A$12:$A$23</definedName>
    <definedName name="_5__123Graph_ACHART_4" localSheetId="29" hidden="1">'[16]Employment Data Sectors (wages)'!$A$12:$A$23</definedName>
    <definedName name="_5__123Graph_ACHART_4" localSheetId="30" hidden="1">'[16]Employment Data Sectors (wages)'!$A$12:$A$23</definedName>
    <definedName name="_5__123Graph_ACHART_4" hidden="1">'[17]Employment Data Sectors (wages)'!$A$12:$A$23</definedName>
    <definedName name="_51__123Graph_BCHART_7" localSheetId="12" hidden="1">'[19]Employment Data Sectors (wages)'!$Y$13:$Y$8187</definedName>
    <definedName name="_51__123Graph_BCHART_7" hidden="1">'[20]Employment Data Sectors (wages)'!$Y$13:$Y$8187</definedName>
    <definedName name="_53__123Graph_BCHART_1" hidden="1">'[18]Employment Data Sectors (wages)'!$B$8173:$B$8184</definedName>
    <definedName name="_54__123Graph_BCHART_8" localSheetId="12" hidden="1">'[19]Employment Data Sectors (wages)'!$W$13:$W$8187</definedName>
    <definedName name="_54__123Graph_BCHART_8" hidden="1">'[20]Employment Data Sectors (wages)'!$W$13:$W$8187</definedName>
    <definedName name="_57__123Graph_CCHART_1" localSheetId="12" hidden="1">'[19]Employment Data Sectors (wages)'!$C$8173:$C$8184</definedName>
    <definedName name="_57__123Graph_CCHART_1" hidden="1">'[20]Employment Data Sectors (wages)'!$C$8173:$C$8184</definedName>
    <definedName name="_58__123Graph_BCHART_2" hidden="1">'[18]Employment Data Sectors (wages)'!$B$8173:$B$8184</definedName>
    <definedName name="_6__123Graph_ACHART_4" localSheetId="27" hidden="1">'[14]Employment Data Sectors (wages)'!$A$12:$A$23</definedName>
    <definedName name="_6__123Graph_ACHART_4" localSheetId="37" hidden="1">'[14]Employment Data Sectors (wages)'!$A$12:$A$23</definedName>
    <definedName name="_6__123Graph_ACHART_4" localSheetId="38" hidden="1">'[14]Employment Data Sectors (wages)'!$A$12:$A$23</definedName>
    <definedName name="_6__123Graph_ACHART_4" localSheetId="39" hidden="1">'[14]Employment Data Sectors (wages)'!$A$12:$A$23</definedName>
    <definedName name="_6__123Graph_ACHART_4" localSheetId="1" hidden="1">'[14]Employment Data Sectors (wages)'!$A$12:$A$23</definedName>
    <definedName name="_6__123Graph_ACHART_4" localSheetId="7" hidden="1">'[14]Employment Data Sectors (wages)'!$A$12:$A$23</definedName>
    <definedName name="_6__123Graph_ACHART_4" localSheetId="28" hidden="1">'[14]Employment Data Sectors (wages)'!$A$12:$A$23</definedName>
    <definedName name="_6__123Graph_ACHART_4" localSheetId="29" hidden="1">'[14]Employment Data Sectors (wages)'!$A$12:$A$23</definedName>
    <definedName name="_6__123Graph_ACHART_4" localSheetId="30" hidden="1">'[14]Employment Data Sectors (wages)'!$A$12:$A$23</definedName>
    <definedName name="_6__123Graph_ACHART_4" hidden="1">'[15]Employment Data Sectors (wages)'!$A$12:$A$23</definedName>
    <definedName name="_6__123Graph_ACHART_5" localSheetId="27" hidden="1">'[16]Employment Data Sectors (wages)'!$A$24:$A$35</definedName>
    <definedName name="_6__123Graph_ACHART_5" localSheetId="37" hidden="1">'[16]Employment Data Sectors (wages)'!$A$24:$A$35</definedName>
    <definedName name="_6__123Graph_ACHART_5" localSheetId="1" hidden="1">'[16]Employment Data Sectors (wages)'!$A$24:$A$35</definedName>
    <definedName name="_6__123Graph_ACHART_5" localSheetId="11" hidden="1">'[16]Employment Data Sectors (wages)'!$A$24:$A$35</definedName>
    <definedName name="_6__123Graph_ACHART_5" localSheetId="28" hidden="1">'[16]Employment Data Sectors (wages)'!$A$24:$A$35</definedName>
    <definedName name="_6__123Graph_ACHART_5" localSheetId="29" hidden="1">'[16]Employment Data Sectors (wages)'!$A$24:$A$35</definedName>
    <definedName name="_6__123Graph_ACHART_5" localSheetId="30" hidden="1">'[16]Employment Data Sectors (wages)'!$A$24:$A$35</definedName>
    <definedName name="_6__123Graph_ACHART_5" hidden="1">'[17]Employment Data Sectors (wages)'!$A$24:$A$35</definedName>
    <definedName name="_60__123Graph_CCHART_2" localSheetId="12" hidden="1">'[19]Employment Data Sectors (wages)'!$C$8173:$C$8184</definedName>
    <definedName name="_60__123Graph_CCHART_2" hidden="1">'[20]Employment Data Sectors (wages)'!$C$8173:$C$8184</definedName>
    <definedName name="_63__123Graph_BCHART_3" hidden="1">'[18]Employment Data Sectors (wages)'!$B$11:$B$8185</definedName>
    <definedName name="_63__123Graph_CCHART_3" localSheetId="12" hidden="1">'[19]Employment Data Sectors (wages)'!$C$11:$C$8185</definedName>
    <definedName name="_63__123Graph_CCHART_3" hidden="1">'[20]Employment Data Sectors (wages)'!$C$11:$C$8185</definedName>
    <definedName name="_66__123Graph_CCHART_4" localSheetId="12" hidden="1">'[19]Employment Data Sectors (wages)'!$C$12:$C$23</definedName>
    <definedName name="_66__123Graph_CCHART_4" hidden="1">'[20]Employment Data Sectors (wages)'!$C$12:$C$23</definedName>
    <definedName name="_68__123Graph_BCHART_4" hidden="1">'[18]Employment Data Sectors (wages)'!$B$12:$B$23</definedName>
    <definedName name="_69__123Graph_CCHART_5" localSheetId="12" hidden="1">'[19]Employment Data Sectors (wages)'!$C$24:$C$35</definedName>
    <definedName name="_69__123Graph_CCHART_5" hidden="1">'[20]Employment Data Sectors (wages)'!$C$24:$C$35</definedName>
    <definedName name="_6Macros_Import_.qbop" localSheetId="34">[21]!'[Macros Import].qbop'</definedName>
    <definedName name="_6Macros_Import_.qbop" localSheetId="36">[21]!'[Macros Import].qbop'</definedName>
    <definedName name="_6Macros_Import_.qbop" localSheetId="42">[21]!'[Macros Import].qbop'</definedName>
    <definedName name="_6Macros_Import_.qbop" localSheetId="47">[21]!'[Macros Import].qbop'</definedName>
    <definedName name="_6Macros_Import_.qbop" localSheetId="2">[21]!'[Macros Import].qbop'</definedName>
    <definedName name="_6Macros_Import_.qbop" localSheetId="9">[21]!'[Macros Import].qbop'</definedName>
    <definedName name="_6Macros_Import_.qbop" localSheetId="17">[21]!'[Macros Import].qbop'</definedName>
    <definedName name="_6Macros_Import_.qbop" localSheetId="20">[21]!'[Macros Import].qbop'</definedName>
    <definedName name="_6Macros_Import_.qbop" localSheetId="24">[21]!'[Macros Import].qbop'</definedName>
    <definedName name="_6Macros_Import_.qbop" localSheetId="26">[21]!'[Macros Import].qbop'</definedName>
    <definedName name="_6Macros_Import_.qbop">[21]!'[Macros Import].qbop'</definedName>
    <definedName name="_7__123Graph_ACHART_5" localSheetId="27" hidden="1">'[14]Employment Data Sectors (wages)'!$A$24:$A$35</definedName>
    <definedName name="_7__123Graph_ACHART_5" localSheetId="37" hidden="1">'[14]Employment Data Sectors (wages)'!$A$24:$A$35</definedName>
    <definedName name="_7__123Graph_ACHART_5" localSheetId="38" hidden="1">'[14]Employment Data Sectors (wages)'!$A$24:$A$35</definedName>
    <definedName name="_7__123Graph_ACHART_5" localSheetId="39" hidden="1">'[14]Employment Data Sectors (wages)'!$A$24:$A$35</definedName>
    <definedName name="_7__123Graph_ACHART_5" localSheetId="1" hidden="1">'[14]Employment Data Sectors (wages)'!$A$24:$A$35</definedName>
    <definedName name="_7__123Graph_ACHART_5" localSheetId="7" hidden="1">'[14]Employment Data Sectors (wages)'!$A$24:$A$35</definedName>
    <definedName name="_7__123Graph_ACHART_5" localSheetId="28" hidden="1">'[14]Employment Data Sectors (wages)'!$A$24:$A$35</definedName>
    <definedName name="_7__123Graph_ACHART_5" localSheetId="29" hidden="1">'[14]Employment Data Sectors (wages)'!$A$24:$A$35</definedName>
    <definedName name="_7__123Graph_ACHART_5" localSheetId="30" hidden="1">'[14]Employment Data Sectors (wages)'!$A$24:$A$35</definedName>
    <definedName name="_7__123Graph_ACHART_5" hidden="1">'[15]Employment Data Sectors (wages)'!$A$24:$A$35</definedName>
    <definedName name="_7__123Graph_ACHART_6" localSheetId="27" hidden="1">'[16]Employment Data Sectors (wages)'!$Y$49:$Y$8103</definedName>
    <definedName name="_7__123Graph_ACHART_6" localSheetId="37" hidden="1">'[16]Employment Data Sectors (wages)'!$Y$49:$Y$8103</definedName>
    <definedName name="_7__123Graph_ACHART_6" localSheetId="1" hidden="1">'[16]Employment Data Sectors (wages)'!$Y$49:$Y$8103</definedName>
    <definedName name="_7__123Graph_ACHART_6" localSheetId="11" hidden="1">'[16]Employment Data Sectors (wages)'!$Y$49:$Y$8103</definedName>
    <definedName name="_7__123Graph_ACHART_6" localSheetId="28" hidden="1">'[16]Employment Data Sectors (wages)'!$Y$49:$Y$8103</definedName>
    <definedName name="_7__123Graph_ACHART_6" localSheetId="29" hidden="1">'[16]Employment Data Sectors (wages)'!$Y$49:$Y$8103</definedName>
    <definedName name="_7__123Graph_ACHART_6" localSheetId="30" hidden="1">'[16]Employment Data Sectors (wages)'!$Y$49:$Y$8103</definedName>
    <definedName name="_7__123Graph_ACHART_6" hidden="1">'[17]Employment Data Sectors (wages)'!$Y$49:$Y$8103</definedName>
    <definedName name="_72__123Graph_CCHART_6" localSheetId="12" hidden="1">'[19]Employment Data Sectors (wages)'!$U$49:$U$8103</definedName>
    <definedName name="_72__123Graph_CCHART_6" hidden="1">'[20]Employment Data Sectors (wages)'!$U$49:$U$8103</definedName>
    <definedName name="_73__123Graph_BCHART_5" hidden="1">'[18]Employment Data Sectors (wages)'!$B$24:$B$35</definedName>
    <definedName name="_75__123Graph_CCHART_7" localSheetId="12" hidden="1">'[19]Employment Data Sectors (wages)'!$Y$14:$Y$25</definedName>
    <definedName name="_75__123Graph_CCHART_7" hidden="1">'[20]Employment Data Sectors (wages)'!$Y$14:$Y$25</definedName>
    <definedName name="_78__123Graph_BCHART_6" hidden="1">'[18]Employment Data Sectors (wages)'!$AS$49:$AS$8103</definedName>
    <definedName name="_78__123Graph_CCHART_8" localSheetId="12" hidden="1">'[19]Employment Data Sectors (wages)'!$W$14:$W$25</definedName>
    <definedName name="_78__123Graph_CCHART_8" hidden="1">'[20]Employment Data Sectors (wages)'!$W$14:$W$25</definedName>
    <definedName name="_8__123Graph_ACHART_6" localSheetId="27" hidden="1">'[14]Employment Data Sectors (wages)'!$Y$49:$Y$8103</definedName>
    <definedName name="_8__123Graph_ACHART_6" localSheetId="37" hidden="1">'[14]Employment Data Sectors (wages)'!$Y$49:$Y$8103</definedName>
    <definedName name="_8__123Graph_ACHART_6" localSheetId="38" hidden="1">'[14]Employment Data Sectors (wages)'!$Y$49:$Y$8103</definedName>
    <definedName name="_8__123Graph_ACHART_6" localSheetId="39" hidden="1">'[14]Employment Data Sectors (wages)'!$Y$49:$Y$8103</definedName>
    <definedName name="_8__123Graph_ACHART_6" localSheetId="1" hidden="1">'[14]Employment Data Sectors (wages)'!$Y$49:$Y$8103</definedName>
    <definedName name="_8__123Graph_ACHART_6" localSheetId="7" hidden="1">'[14]Employment Data Sectors (wages)'!$Y$49:$Y$8103</definedName>
    <definedName name="_8__123Graph_ACHART_6" localSheetId="28" hidden="1">'[14]Employment Data Sectors (wages)'!$Y$49:$Y$8103</definedName>
    <definedName name="_8__123Graph_ACHART_6" localSheetId="29" hidden="1">'[14]Employment Data Sectors (wages)'!$Y$49:$Y$8103</definedName>
    <definedName name="_8__123Graph_ACHART_6" localSheetId="30" hidden="1">'[14]Employment Data Sectors (wages)'!$Y$49:$Y$8103</definedName>
    <definedName name="_8__123Graph_ACHART_6" hidden="1">'[15]Employment Data Sectors (wages)'!$Y$49:$Y$8103</definedName>
    <definedName name="_8__123Graph_ACHART_7" localSheetId="27" hidden="1">'[16]Employment Data Sectors (wages)'!$Y$8175:$Y$8186</definedName>
    <definedName name="_8__123Graph_ACHART_7" localSheetId="37" hidden="1">'[16]Employment Data Sectors (wages)'!$Y$8175:$Y$8186</definedName>
    <definedName name="_8__123Graph_ACHART_7" localSheetId="1" hidden="1">'[16]Employment Data Sectors (wages)'!$Y$8175:$Y$8186</definedName>
    <definedName name="_8__123Graph_ACHART_7" localSheetId="11" hidden="1">'[16]Employment Data Sectors (wages)'!$Y$8175:$Y$8186</definedName>
    <definedName name="_8__123Graph_ACHART_7" localSheetId="28" hidden="1">'[16]Employment Data Sectors (wages)'!$Y$8175:$Y$8186</definedName>
    <definedName name="_8__123Graph_ACHART_7" localSheetId="29" hidden="1">'[16]Employment Data Sectors (wages)'!$Y$8175:$Y$8186</definedName>
    <definedName name="_8__123Graph_ACHART_7" localSheetId="30" hidden="1">'[16]Employment Data Sectors (wages)'!$Y$8175:$Y$8186</definedName>
    <definedName name="_8__123Graph_ACHART_7" hidden="1">'[17]Employment Data Sectors (wages)'!$Y$8175:$Y$8186</definedName>
    <definedName name="_81__123Graph_DCHART_7" localSheetId="12" hidden="1">'[19]Employment Data Sectors (wages)'!$Y$26:$Y$37</definedName>
    <definedName name="_81__123Graph_DCHART_7" hidden="1">'[20]Employment Data Sectors (wages)'!$Y$26:$Y$37</definedName>
    <definedName name="_83__123Graph_BCHART_7" hidden="1">'[18]Employment Data Sectors (wages)'!$Y$13:$Y$8187</definedName>
    <definedName name="_84__123Graph_DCHART_8" localSheetId="12" hidden="1">'[19]Employment Data Sectors (wages)'!$W$26:$W$37</definedName>
    <definedName name="_84__123Graph_DCHART_8" hidden="1">'[20]Employment Data Sectors (wages)'!$W$26:$W$37</definedName>
    <definedName name="_87__123Graph_ECHART_7" localSheetId="12" hidden="1">'[19]Employment Data Sectors (wages)'!$Y$38:$Y$49</definedName>
    <definedName name="_87__123Graph_ECHART_7" hidden="1">'[20]Employment Data Sectors (wages)'!$Y$38:$Y$49</definedName>
    <definedName name="_88__123Graph_BCHART_8" hidden="1">'[18]Employment Data Sectors (wages)'!$W$13:$W$8187</definedName>
    <definedName name="_8Macros_Import_.qbop" localSheetId="34">[21]!'[Macros Import].qbop'</definedName>
    <definedName name="_8Macros_Import_.qbop" localSheetId="36">[21]!'[Macros Import].qbop'</definedName>
    <definedName name="_8Macros_Import_.qbop" localSheetId="42">[21]!'[Macros Import].qbop'</definedName>
    <definedName name="_8Macros_Import_.qbop" localSheetId="47">[21]!'[Macros Import].qbop'</definedName>
    <definedName name="_8Macros_Import_.qbop" localSheetId="2">[21]!'[Macros Import].qbop'</definedName>
    <definedName name="_8Macros_Import_.qbop" localSheetId="9">[21]!'[Macros Import].qbop'</definedName>
    <definedName name="_8Macros_Import_.qbop" localSheetId="17">[21]!'[Macros Import].qbop'</definedName>
    <definedName name="_8Macros_Import_.qbop" localSheetId="20">[21]!'[Macros Import].qbop'</definedName>
    <definedName name="_8Macros_Import_.qbop" localSheetId="24">[21]!'[Macros Import].qbop'</definedName>
    <definedName name="_8Macros_Import_.qbop" localSheetId="26">[21]!'[Macros Import].qbop'</definedName>
    <definedName name="_8Macros_Import_.qbop">[21]!'[Macros Import].qbop'</definedName>
    <definedName name="_9__123Graph_ACHART_1" localSheetId="12" hidden="1">'[19]Employment Data Sectors (wages)'!$A$8173:$A$8184</definedName>
    <definedName name="_9__123Graph_ACHART_1" hidden="1">'[20]Employment Data Sectors (wages)'!$A$8173:$A$8184</definedName>
    <definedName name="_9__123Graph_ACHART_7" localSheetId="27" hidden="1">'[14]Employment Data Sectors (wages)'!$Y$8175:$Y$8186</definedName>
    <definedName name="_9__123Graph_ACHART_7" localSheetId="37" hidden="1">'[14]Employment Data Sectors (wages)'!$Y$8175:$Y$8186</definedName>
    <definedName name="_9__123Graph_ACHART_7" localSheetId="38" hidden="1">'[14]Employment Data Sectors (wages)'!$Y$8175:$Y$8186</definedName>
    <definedName name="_9__123Graph_ACHART_7" localSheetId="39" hidden="1">'[14]Employment Data Sectors (wages)'!$Y$8175:$Y$8186</definedName>
    <definedName name="_9__123Graph_ACHART_7" localSheetId="1" hidden="1">'[14]Employment Data Sectors (wages)'!$Y$8175:$Y$8186</definedName>
    <definedName name="_9__123Graph_ACHART_7" localSheetId="7" hidden="1">'[14]Employment Data Sectors (wages)'!$Y$8175:$Y$8186</definedName>
    <definedName name="_9__123Graph_ACHART_7" localSheetId="28" hidden="1">'[14]Employment Data Sectors (wages)'!$Y$8175:$Y$8186</definedName>
    <definedName name="_9__123Graph_ACHART_7" localSheetId="29" hidden="1">'[14]Employment Data Sectors (wages)'!$Y$8175:$Y$8186</definedName>
    <definedName name="_9__123Graph_ACHART_7" localSheetId="30" hidden="1">'[14]Employment Data Sectors (wages)'!$Y$8175:$Y$8186</definedName>
    <definedName name="_9__123Graph_ACHART_7" hidden="1">'[15]Employment Data Sectors (wages)'!$Y$8175:$Y$8186</definedName>
    <definedName name="_9__123Graph_ACHART_8" localSheetId="27" hidden="1">'[16]Employment Data Sectors (wages)'!$W$8175:$W$8186</definedName>
    <definedName name="_9__123Graph_ACHART_8" localSheetId="37" hidden="1">'[16]Employment Data Sectors (wages)'!$W$8175:$W$8186</definedName>
    <definedName name="_9__123Graph_ACHART_8" localSheetId="1" hidden="1">'[16]Employment Data Sectors (wages)'!$W$8175:$W$8186</definedName>
    <definedName name="_9__123Graph_ACHART_8" localSheetId="11" hidden="1">'[16]Employment Data Sectors (wages)'!$W$8175:$W$8186</definedName>
    <definedName name="_9__123Graph_ACHART_8" localSheetId="28" hidden="1">'[16]Employment Data Sectors (wages)'!$W$8175:$W$8186</definedName>
    <definedName name="_9__123Graph_ACHART_8" localSheetId="29" hidden="1">'[16]Employment Data Sectors (wages)'!$W$8175:$W$8186</definedName>
    <definedName name="_9__123Graph_ACHART_8" localSheetId="30" hidden="1">'[16]Employment Data Sectors (wages)'!$W$8175:$W$8186</definedName>
    <definedName name="_9__123Graph_ACHART_8" hidden="1">'[17]Employment Data Sectors (wages)'!$W$8175:$W$8186</definedName>
    <definedName name="_90__123Graph_ECHART_8" localSheetId="12" hidden="1">'[19]Employment Data Sectors (wages)'!$H$86:$H$99</definedName>
    <definedName name="_90__123Graph_ECHART_8" hidden="1">'[20]Employment Data Sectors (wages)'!$H$86:$H$99</definedName>
    <definedName name="_93__123Graph_CCHART_1" hidden="1">'[18]Employment Data Sectors (wages)'!$C$8173:$C$8184</definedName>
    <definedName name="_93__123Graph_FCHART_8" localSheetId="12" hidden="1">'[19]Employment Data Sectors (wages)'!$H$6:$H$17</definedName>
    <definedName name="_93__123Graph_FCHART_8" hidden="1">'[20]Employment Data Sectors (wages)'!$H$6:$H$17</definedName>
    <definedName name="_98__123Graph_CCHART_2" hidden="1">'[18]Employment Data Sectors (wages)'!$C$8173:$C$8184</definedName>
    <definedName name="_BOP1" localSheetId="27">#REF!</definedName>
    <definedName name="_BOP1" localSheetId="34">#REF!</definedName>
    <definedName name="_BOP1" localSheetId="36">#REF!</definedName>
    <definedName name="_BOP1" localSheetId="37">#REF!</definedName>
    <definedName name="_BOP1" localSheetId="39">#REF!</definedName>
    <definedName name="_BOP1" localSheetId="40">#REF!</definedName>
    <definedName name="_BOP1" localSheetId="42">#REF!</definedName>
    <definedName name="_BOP1" localSheetId="47">#REF!</definedName>
    <definedName name="_BOP1" localSheetId="1">#REF!</definedName>
    <definedName name="_BOP1" localSheetId="2">#REF!</definedName>
    <definedName name="_BOP1" localSheetId="7">#REF!</definedName>
    <definedName name="_BOP1" localSheetId="9">#REF!</definedName>
    <definedName name="_BOP1" localSheetId="12">#REF!</definedName>
    <definedName name="_BOP1" localSheetId="17">#REF!</definedName>
    <definedName name="_BOP1" localSheetId="20">#REF!</definedName>
    <definedName name="_BOP1" localSheetId="24">#REF!</definedName>
    <definedName name="_BOP1" localSheetId="26">#REF!</definedName>
    <definedName name="_BOP1" localSheetId="28">#REF!</definedName>
    <definedName name="_BOP1" localSheetId="29">#REF!</definedName>
    <definedName name="_BOP1" localSheetId="30">#REF!</definedName>
    <definedName name="_BOP1">#REF!</definedName>
    <definedName name="_BOP2" localSheetId="27">[9]BoP!#REF!</definedName>
    <definedName name="_BOP2" localSheetId="34">[9]BoP!#REF!</definedName>
    <definedName name="_BOP2" localSheetId="36">[9]BoP!#REF!</definedName>
    <definedName name="_BOP2" localSheetId="37">[9]BoP!#REF!</definedName>
    <definedName name="_BOP2" localSheetId="38">[9]BoP!#REF!</definedName>
    <definedName name="_BOP2" localSheetId="39">[9]BoP!#REF!</definedName>
    <definedName name="_BOP2" localSheetId="40">[9]BoP!#REF!</definedName>
    <definedName name="_BOP2" localSheetId="42">[9]BoP!#REF!</definedName>
    <definedName name="_BOP2" localSheetId="47">[9]BoP!#REF!</definedName>
    <definedName name="_BOP2" localSheetId="1">[9]BoP!#REF!</definedName>
    <definedName name="_BOP2" localSheetId="2">[9]BoP!#REF!</definedName>
    <definedName name="_BOP2" localSheetId="7">[9]BoP!#REF!</definedName>
    <definedName name="_BOP2" localSheetId="9">[9]BoP!#REF!</definedName>
    <definedName name="_BOP2" localSheetId="12">[9]BoP!#REF!</definedName>
    <definedName name="_BOP2" localSheetId="17">[9]BoP!#REF!</definedName>
    <definedName name="_BOP2" localSheetId="20">[9]BoP!#REF!</definedName>
    <definedName name="_BOP2" localSheetId="24">[9]BoP!#REF!</definedName>
    <definedName name="_BOP2" localSheetId="26">[9]BoP!#REF!</definedName>
    <definedName name="_BOP2" localSheetId="28">[9]BoP!#REF!</definedName>
    <definedName name="_BOP2" localSheetId="29">[9]BoP!#REF!</definedName>
    <definedName name="_BOP2" localSheetId="30">[9]BoP!#REF!</definedName>
    <definedName name="_BOP2">[9]BoP!#REF!</definedName>
    <definedName name="_cp10" localSheetId="40" hidden="1">{"'előző év december'!$A$2:$CP$214"}</definedName>
    <definedName name="_cp10" localSheetId="11" hidden="1">{"'előző év december'!$A$2:$CP$214"}</definedName>
    <definedName name="_cp10" hidden="1">{"'előző év december'!$A$2:$CP$214"}</definedName>
    <definedName name="_cp11" localSheetId="40" hidden="1">{"'előző év december'!$A$2:$CP$214"}</definedName>
    <definedName name="_cp11" localSheetId="11" hidden="1">{"'előző év december'!$A$2:$CP$214"}</definedName>
    <definedName name="_cp11" hidden="1">{"'előző év december'!$A$2:$CP$214"}</definedName>
    <definedName name="_cp2" localSheetId="40" hidden="1">{"'előző év december'!$A$2:$CP$214"}</definedName>
    <definedName name="_cp2" localSheetId="11" hidden="1">{"'előző év december'!$A$2:$CP$214"}</definedName>
    <definedName name="_cp2" hidden="1">{"'előző év december'!$A$2:$CP$214"}</definedName>
    <definedName name="_cp3" localSheetId="40" hidden="1">{"'előző év december'!$A$2:$CP$214"}</definedName>
    <definedName name="_cp3" localSheetId="11" hidden="1">{"'előző év december'!$A$2:$CP$214"}</definedName>
    <definedName name="_cp3" hidden="1">{"'előző év december'!$A$2:$CP$214"}</definedName>
    <definedName name="_cp4" localSheetId="40" hidden="1">{"'előző év december'!$A$2:$CP$214"}</definedName>
    <definedName name="_cp4" localSheetId="11" hidden="1">{"'előző év december'!$A$2:$CP$214"}</definedName>
    <definedName name="_cp4" hidden="1">{"'előző év december'!$A$2:$CP$214"}</definedName>
    <definedName name="_cp5" localSheetId="40" hidden="1">{"'előző év december'!$A$2:$CP$214"}</definedName>
    <definedName name="_cp5" localSheetId="11" hidden="1">{"'előző év december'!$A$2:$CP$214"}</definedName>
    <definedName name="_cp5" hidden="1">{"'előző év december'!$A$2:$CP$214"}</definedName>
    <definedName name="_cp7" localSheetId="40" hidden="1">{"'előző év december'!$A$2:$CP$214"}</definedName>
    <definedName name="_cp7" localSheetId="11" hidden="1">{"'előző év december'!$A$2:$CP$214"}</definedName>
    <definedName name="_cp7" hidden="1">{"'előző év december'!$A$2:$CP$214"}</definedName>
    <definedName name="_cp8" localSheetId="40" hidden="1">{"'előző év december'!$A$2:$CP$214"}</definedName>
    <definedName name="_cp8" localSheetId="11" hidden="1">{"'előző év december'!$A$2:$CP$214"}</definedName>
    <definedName name="_cp8" hidden="1">{"'előző év december'!$A$2:$CP$214"}</definedName>
    <definedName name="_cp9" localSheetId="40" hidden="1">{"'előző év december'!$A$2:$CP$214"}</definedName>
    <definedName name="_cp9" localSheetId="11" hidden="1">{"'előző év december'!$A$2:$CP$214"}</definedName>
    <definedName name="_cp9" hidden="1">{"'előző év december'!$A$2:$CP$214"}</definedName>
    <definedName name="_cpr2" localSheetId="40" hidden="1">{"'előző év december'!$A$2:$CP$214"}</definedName>
    <definedName name="_cpr2" localSheetId="11" hidden="1">{"'előző év december'!$A$2:$CP$214"}</definedName>
    <definedName name="_cpr2" hidden="1">{"'előző év december'!$A$2:$CP$214"}</definedName>
    <definedName name="_cpr4" localSheetId="40" hidden="1">{"'előző év december'!$A$2:$CP$214"}</definedName>
    <definedName name="_cpr4" localSheetId="11" hidden="1">{"'előző év december'!$A$2:$CP$214"}</definedName>
    <definedName name="_cpr4" hidden="1">{"'előző év december'!$A$2:$CP$214"}</definedName>
    <definedName name="_dat1" localSheetId="27">'[10]work Q real'!#REF!</definedName>
    <definedName name="_dat1" localSheetId="34">'[10]work Q real'!#REF!</definedName>
    <definedName name="_dat1" localSheetId="36">'[10]work Q real'!#REF!</definedName>
    <definedName name="_dat1" localSheetId="37">'[10]work Q real'!#REF!</definedName>
    <definedName name="_dat1" localSheetId="38">'[10]work Q real'!#REF!</definedName>
    <definedName name="_dat1" localSheetId="39">'[10]work Q real'!#REF!</definedName>
    <definedName name="_dat1" localSheetId="40">'[10]work Q real'!#REF!</definedName>
    <definedName name="_dat1" localSheetId="42">'[10]work Q real'!#REF!</definedName>
    <definedName name="_dat1" localSheetId="47">'[10]work Q real'!#REF!</definedName>
    <definedName name="_dat1" localSheetId="1">'[10]work Q real'!#REF!</definedName>
    <definedName name="_dat1" localSheetId="2">'[10]work Q real'!#REF!</definedName>
    <definedName name="_dat1" localSheetId="7">'[10]work Q real'!#REF!</definedName>
    <definedName name="_dat1" localSheetId="9">'[10]work Q real'!#REF!</definedName>
    <definedName name="_dat1" localSheetId="12">'[10]work Q real'!#REF!</definedName>
    <definedName name="_dat1" localSheetId="17">'[10]work Q real'!#REF!</definedName>
    <definedName name="_dat1" localSheetId="20">'[10]work Q real'!#REF!</definedName>
    <definedName name="_dat1" localSheetId="24">'[10]work Q real'!#REF!</definedName>
    <definedName name="_dat1" localSheetId="26">'[10]work Q real'!#REF!</definedName>
    <definedName name="_dat1" localSheetId="28">'[10]work Q real'!#REF!</definedName>
    <definedName name="_dat1" localSheetId="29">'[10]work Q real'!#REF!</definedName>
    <definedName name="_dat1" localSheetId="30">'[10]work Q real'!#REF!</definedName>
    <definedName name="_dat1">'[10]work Q real'!#REF!</definedName>
    <definedName name="_dat2" localSheetId="27">#REF!</definedName>
    <definedName name="_dat2" localSheetId="34">#REF!</definedName>
    <definedName name="_dat2" localSheetId="36">#REF!</definedName>
    <definedName name="_dat2" localSheetId="37">#REF!</definedName>
    <definedName name="_dat2" localSheetId="39">#REF!</definedName>
    <definedName name="_dat2" localSheetId="40">#REF!</definedName>
    <definedName name="_dat2" localSheetId="42">#REF!</definedName>
    <definedName name="_dat2" localSheetId="47">#REF!</definedName>
    <definedName name="_dat2" localSheetId="1">#REF!</definedName>
    <definedName name="_dat2" localSheetId="2">#REF!</definedName>
    <definedName name="_dat2" localSheetId="7">#REF!</definedName>
    <definedName name="_dat2" localSheetId="9">#REF!</definedName>
    <definedName name="_dat2" localSheetId="12">#REF!</definedName>
    <definedName name="_dat2" localSheetId="17">#REF!</definedName>
    <definedName name="_dat2" localSheetId="20">#REF!</definedName>
    <definedName name="_dat2" localSheetId="24">#REF!</definedName>
    <definedName name="_dat2" localSheetId="26">#REF!</definedName>
    <definedName name="_dat2" localSheetId="28">#REF!</definedName>
    <definedName name="_dat2" localSheetId="29">#REF!</definedName>
    <definedName name="_dat2" localSheetId="30">#REF!</definedName>
    <definedName name="_dat2">#REF!</definedName>
    <definedName name="_EXP5" localSheetId="27">#REF!</definedName>
    <definedName name="_EXP5" localSheetId="34">#REF!</definedName>
    <definedName name="_EXP5" localSheetId="36">#REF!</definedName>
    <definedName name="_EXP5" localSheetId="39">#REF!</definedName>
    <definedName name="_EXP5" localSheetId="40">#REF!</definedName>
    <definedName name="_EXP5" localSheetId="42">#REF!</definedName>
    <definedName name="_EXP5" localSheetId="47">#REF!</definedName>
    <definedName name="_EXP5" localSheetId="1">#REF!</definedName>
    <definedName name="_EXP5" localSheetId="2">#REF!</definedName>
    <definedName name="_EXP5" localSheetId="7">#REF!</definedName>
    <definedName name="_EXP5" localSheetId="9">#REF!</definedName>
    <definedName name="_EXP5" localSheetId="12">#REF!</definedName>
    <definedName name="_EXP5" localSheetId="17">#REF!</definedName>
    <definedName name="_EXP5" localSheetId="20">#REF!</definedName>
    <definedName name="_EXP5" localSheetId="24">#REF!</definedName>
    <definedName name="_EXP5" localSheetId="26">#REF!</definedName>
    <definedName name="_EXP5" localSheetId="28">#REF!</definedName>
    <definedName name="_EXP5" localSheetId="29">#REF!</definedName>
    <definedName name="_EXP5" localSheetId="30">#REF!</definedName>
    <definedName name="_EXP5">#REF!</definedName>
    <definedName name="_EXP6" localSheetId="27">#REF!</definedName>
    <definedName name="_EXP6" localSheetId="34">#REF!</definedName>
    <definedName name="_EXP6" localSheetId="36">#REF!</definedName>
    <definedName name="_EXP6" localSheetId="39">#REF!</definedName>
    <definedName name="_EXP6" localSheetId="40">#REF!</definedName>
    <definedName name="_EXP6" localSheetId="42">#REF!</definedName>
    <definedName name="_EXP6" localSheetId="47">#REF!</definedName>
    <definedName name="_EXP6" localSheetId="1">#REF!</definedName>
    <definedName name="_EXP6" localSheetId="2">#REF!</definedName>
    <definedName name="_EXP6" localSheetId="7">#REF!</definedName>
    <definedName name="_EXP6" localSheetId="9">#REF!</definedName>
    <definedName name="_EXP6" localSheetId="12">#REF!</definedName>
    <definedName name="_EXP6" localSheetId="17">#REF!</definedName>
    <definedName name="_EXP6" localSheetId="20">#REF!</definedName>
    <definedName name="_EXP6" localSheetId="24">#REF!</definedName>
    <definedName name="_EXP6" localSheetId="26">#REF!</definedName>
    <definedName name="_EXP6" localSheetId="28">#REF!</definedName>
    <definedName name="_EXP6" localSheetId="29">#REF!</definedName>
    <definedName name="_EXP6" localSheetId="30">#REF!</definedName>
    <definedName name="_EXP6">#REF!</definedName>
    <definedName name="_EXP7" localSheetId="27">#REF!</definedName>
    <definedName name="_EXP7" localSheetId="34">#REF!</definedName>
    <definedName name="_EXP7" localSheetId="36">#REF!</definedName>
    <definedName name="_EXP7" localSheetId="39">#REF!</definedName>
    <definedName name="_EXP7" localSheetId="40">#REF!</definedName>
    <definedName name="_EXP7" localSheetId="42">#REF!</definedName>
    <definedName name="_EXP7" localSheetId="47">#REF!</definedName>
    <definedName name="_EXP7" localSheetId="1">#REF!</definedName>
    <definedName name="_EXP7" localSheetId="2">#REF!</definedName>
    <definedName name="_EXP7" localSheetId="7">#REF!</definedName>
    <definedName name="_EXP7" localSheetId="9">#REF!</definedName>
    <definedName name="_EXP7" localSheetId="12">#REF!</definedName>
    <definedName name="_EXP7" localSheetId="17">#REF!</definedName>
    <definedName name="_EXP7" localSheetId="20">#REF!</definedName>
    <definedName name="_EXP7" localSheetId="24">#REF!</definedName>
    <definedName name="_EXP7" localSheetId="26">#REF!</definedName>
    <definedName name="_EXP7" localSheetId="28">#REF!</definedName>
    <definedName name="_EXP7" localSheetId="29">#REF!</definedName>
    <definedName name="_EXP7" localSheetId="30">#REF!</definedName>
    <definedName name="_EXP7">#REF!</definedName>
    <definedName name="_EXP9" localSheetId="27">#REF!</definedName>
    <definedName name="_EXP9" localSheetId="34">#REF!</definedName>
    <definedName name="_EXP9" localSheetId="36">#REF!</definedName>
    <definedName name="_EXP9" localSheetId="39">#REF!</definedName>
    <definedName name="_EXP9" localSheetId="40">#REF!</definedName>
    <definedName name="_EXP9" localSheetId="42">#REF!</definedName>
    <definedName name="_EXP9" localSheetId="47">#REF!</definedName>
    <definedName name="_EXP9" localSheetId="1">#REF!</definedName>
    <definedName name="_EXP9" localSheetId="2">#REF!</definedName>
    <definedName name="_EXP9" localSheetId="7">#REF!</definedName>
    <definedName name="_EXP9" localSheetId="9">#REF!</definedName>
    <definedName name="_EXP9" localSheetId="12">#REF!</definedName>
    <definedName name="_EXP9" localSheetId="17">#REF!</definedName>
    <definedName name="_EXP9" localSheetId="20">#REF!</definedName>
    <definedName name="_EXP9" localSheetId="24">#REF!</definedName>
    <definedName name="_EXP9" localSheetId="26">#REF!</definedName>
    <definedName name="_EXP9" localSheetId="28">#REF!</definedName>
    <definedName name="_EXP9" localSheetId="29">#REF!</definedName>
    <definedName name="_EXP9" localSheetId="30">#REF!</definedName>
    <definedName name="_EXP9">#REF!</definedName>
    <definedName name="_Fill" localSheetId="27" hidden="1">#REF!</definedName>
    <definedName name="_Fill" localSheetId="34" hidden="1">#REF!</definedName>
    <definedName name="_Fill" localSheetId="36" hidden="1">#REF!</definedName>
    <definedName name="_Fill" localSheetId="39" hidden="1">#REF!</definedName>
    <definedName name="_Fill" localSheetId="40" hidden="1">#REF!</definedName>
    <definedName name="_Fill" localSheetId="42" hidden="1">#REF!</definedName>
    <definedName name="_Fill" localSheetId="47" hidden="1">#REF!</definedName>
    <definedName name="_Fill" localSheetId="1" hidden="1">#REF!</definedName>
    <definedName name="_Fill" localSheetId="2" hidden="1">#REF!</definedName>
    <definedName name="_Fill" localSheetId="7" hidden="1">#REF!</definedName>
    <definedName name="_Fill" localSheetId="9" hidden="1">#REF!</definedName>
    <definedName name="_Fill" localSheetId="12" hidden="1">#REF!</definedName>
    <definedName name="_Fill" localSheetId="17" hidden="1">#REF!</definedName>
    <definedName name="_Fill" localSheetId="20" hidden="1">#REF!</definedName>
    <definedName name="_Fill" localSheetId="24" hidden="1">#REF!</definedName>
    <definedName name="_Fill" localSheetId="26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hidden="1">#REF!</definedName>
    <definedName name="_ftn1" localSheetId="5">'T06'!$A$54</definedName>
    <definedName name="_ftn1" localSheetId="24">'T24'!$A$47</definedName>
    <definedName name="_ftn1" localSheetId="26">'T25'!$A$46</definedName>
    <definedName name="_ftnref1" localSheetId="5">'T06'!#REF!</definedName>
    <definedName name="_ftnref1" localSheetId="24">'T24'!$A$4</definedName>
    <definedName name="_ftnref1" localSheetId="26">'T25'!#REF!</definedName>
    <definedName name="_IMP10" localSheetId="27">#REF!</definedName>
    <definedName name="_IMP10" localSheetId="34">#REF!</definedName>
    <definedName name="_IMP10" localSheetId="36">#REF!</definedName>
    <definedName name="_IMP10" localSheetId="37">#REF!</definedName>
    <definedName name="_IMP10" localSheetId="39">#REF!</definedName>
    <definedName name="_IMP10" localSheetId="40">#REF!</definedName>
    <definedName name="_IMP10" localSheetId="42">#REF!</definedName>
    <definedName name="_IMP10" localSheetId="47">#REF!</definedName>
    <definedName name="_IMP10" localSheetId="1">#REF!</definedName>
    <definedName name="_IMP10" localSheetId="2">#REF!</definedName>
    <definedName name="_IMP10" localSheetId="7">#REF!</definedName>
    <definedName name="_IMP10" localSheetId="9">#REF!</definedName>
    <definedName name="_IMP10" localSheetId="12">#REF!</definedName>
    <definedName name="_IMP10" localSheetId="17">#REF!</definedName>
    <definedName name="_IMP10" localSheetId="20">#REF!</definedName>
    <definedName name="_IMP10" localSheetId="24">#REF!</definedName>
    <definedName name="_IMP10" localSheetId="26">#REF!</definedName>
    <definedName name="_IMP10" localSheetId="28">#REF!</definedName>
    <definedName name="_IMP10" localSheetId="29">#REF!</definedName>
    <definedName name="_IMP10" localSheetId="30">#REF!</definedName>
    <definedName name="_IMP10">#REF!</definedName>
    <definedName name="_IMP2" localSheetId="27">#REF!</definedName>
    <definedName name="_IMP2" localSheetId="34">#REF!</definedName>
    <definedName name="_IMP2" localSheetId="36">#REF!</definedName>
    <definedName name="_IMP2" localSheetId="39">#REF!</definedName>
    <definedName name="_IMP2" localSheetId="40">#REF!</definedName>
    <definedName name="_IMP2" localSheetId="42">#REF!</definedName>
    <definedName name="_IMP2" localSheetId="47">#REF!</definedName>
    <definedName name="_IMP2" localSheetId="1">#REF!</definedName>
    <definedName name="_IMP2" localSheetId="2">#REF!</definedName>
    <definedName name="_IMP2" localSheetId="7">#REF!</definedName>
    <definedName name="_IMP2" localSheetId="9">#REF!</definedName>
    <definedName name="_IMP2" localSheetId="12">#REF!</definedName>
    <definedName name="_IMP2" localSheetId="17">#REF!</definedName>
    <definedName name="_IMP2" localSheetId="20">#REF!</definedName>
    <definedName name="_IMP2" localSheetId="24">#REF!</definedName>
    <definedName name="_IMP2" localSheetId="26">#REF!</definedName>
    <definedName name="_IMP2" localSheetId="28">#REF!</definedName>
    <definedName name="_IMP2" localSheetId="29">#REF!</definedName>
    <definedName name="_IMP2" localSheetId="30">#REF!</definedName>
    <definedName name="_IMP2">#REF!</definedName>
    <definedName name="_IMP4" localSheetId="27">#REF!</definedName>
    <definedName name="_IMP4" localSheetId="34">#REF!</definedName>
    <definedName name="_IMP4" localSheetId="36">#REF!</definedName>
    <definedName name="_IMP4" localSheetId="39">#REF!</definedName>
    <definedName name="_IMP4" localSheetId="40">#REF!</definedName>
    <definedName name="_IMP4" localSheetId="42">#REF!</definedName>
    <definedName name="_IMP4" localSheetId="47">#REF!</definedName>
    <definedName name="_IMP4" localSheetId="1">#REF!</definedName>
    <definedName name="_IMP4" localSheetId="2">#REF!</definedName>
    <definedName name="_IMP4" localSheetId="7">#REF!</definedName>
    <definedName name="_IMP4" localSheetId="9">#REF!</definedName>
    <definedName name="_IMP4" localSheetId="12">#REF!</definedName>
    <definedName name="_IMP4" localSheetId="17">#REF!</definedName>
    <definedName name="_IMP4" localSheetId="20">#REF!</definedName>
    <definedName name="_IMP4" localSheetId="24">#REF!</definedName>
    <definedName name="_IMP4" localSheetId="26">#REF!</definedName>
    <definedName name="_IMP4" localSheetId="28">#REF!</definedName>
    <definedName name="_IMP4" localSheetId="29">#REF!</definedName>
    <definedName name="_IMP4" localSheetId="30">#REF!</definedName>
    <definedName name="_IMP4">#REF!</definedName>
    <definedName name="_IMP6" localSheetId="27">#REF!</definedName>
    <definedName name="_IMP6" localSheetId="34">#REF!</definedName>
    <definedName name="_IMP6" localSheetId="36">#REF!</definedName>
    <definedName name="_IMP6" localSheetId="39">#REF!</definedName>
    <definedName name="_IMP6" localSheetId="40">#REF!</definedName>
    <definedName name="_IMP6" localSheetId="42">#REF!</definedName>
    <definedName name="_IMP6" localSheetId="47">#REF!</definedName>
    <definedName name="_IMP6" localSheetId="1">#REF!</definedName>
    <definedName name="_IMP6" localSheetId="2">#REF!</definedName>
    <definedName name="_IMP6" localSheetId="7">#REF!</definedName>
    <definedName name="_IMP6" localSheetId="9">#REF!</definedName>
    <definedName name="_IMP6" localSheetId="12">#REF!</definedName>
    <definedName name="_IMP6" localSheetId="17">#REF!</definedName>
    <definedName name="_IMP6" localSheetId="20">#REF!</definedName>
    <definedName name="_IMP6" localSheetId="24">#REF!</definedName>
    <definedName name="_IMP6" localSheetId="26">#REF!</definedName>
    <definedName name="_IMP6" localSheetId="28">#REF!</definedName>
    <definedName name="_IMP6" localSheetId="29">#REF!</definedName>
    <definedName name="_IMP6" localSheetId="30">#REF!</definedName>
    <definedName name="_IMP6">#REF!</definedName>
    <definedName name="_IMP7" localSheetId="27">#REF!</definedName>
    <definedName name="_IMP7" localSheetId="34">#REF!</definedName>
    <definedName name="_IMP7" localSheetId="36">#REF!</definedName>
    <definedName name="_IMP7" localSheetId="39">#REF!</definedName>
    <definedName name="_IMP7" localSheetId="40">#REF!</definedName>
    <definedName name="_IMP7" localSheetId="42">#REF!</definedName>
    <definedName name="_IMP7" localSheetId="47">#REF!</definedName>
    <definedName name="_IMP7" localSheetId="1">#REF!</definedName>
    <definedName name="_IMP7" localSheetId="2">#REF!</definedName>
    <definedName name="_IMP7" localSheetId="7">#REF!</definedName>
    <definedName name="_IMP7" localSheetId="9">#REF!</definedName>
    <definedName name="_IMP7" localSheetId="12">#REF!</definedName>
    <definedName name="_IMP7" localSheetId="17">#REF!</definedName>
    <definedName name="_IMP7" localSheetId="20">#REF!</definedName>
    <definedName name="_IMP7" localSheetId="24">#REF!</definedName>
    <definedName name="_IMP7" localSheetId="26">#REF!</definedName>
    <definedName name="_IMP7" localSheetId="28">#REF!</definedName>
    <definedName name="_IMP7" localSheetId="29">#REF!</definedName>
    <definedName name="_IMP7" localSheetId="30">#REF!</definedName>
    <definedName name="_IMP7">#REF!</definedName>
    <definedName name="_IMP8" localSheetId="27">#REF!</definedName>
    <definedName name="_IMP8" localSheetId="34">#REF!</definedName>
    <definedName name="_IMP8" localSheetId="36">#REF!</definedName>
    <definedName name="_IMP8" localSheetId="39">#REF!</definedName>
    <definedName name="_IMP8" localSheetId="40">#REF!</definedName>
    <definedName name="_IMP8" localSheetId="42">#REF!</definedName>
    <definedName name="_IMP8" localSheetId="47">#REF!</definedName>
    <definedName name="_IMP8" localSheetId="1">#REF!</definedName>
    <definedName name="_IMP8" localSheetId="2">#REF!</definedName>
    <definedName name="_IMP8" localSheetId="7">#REF!</definedName>
    <definedName name="_IMP8" localSheetId="9">#REF!</definedName>
    <definedName name="_IMP8" localSheetId="12">#REF!</definedName>
    <definedName name="_IMP8" localSheetId="17">#REF!</definedName>
    <definedName name="_IMP8" localSheetId="20">#REF!</definedName>
    <definedName name="_IMP8" localSheetId="24">#REF!</definedName>
    <definedName name="_IMP8" localSheetId="26">#REF!</definedName>
    <definedName name="_IMP8" localSheetId="28">#REF!</definedName>
    <definedName name="_IMP8" localSheetId="29">#REF!</definedName>
    <definedName name="_IMP8" localSheetId="30">#REF!</definedName>
    <definedName name="_IMP8">#REF!</definedName>
    <definedName name="_MTS2" localSheetId="27">'[11]Annual Tables'!#REF!</definedName>
    <definedName name="_MTS2" localSheetId="34">'[11]Annual Tables'!#REF!</definedName>
    <definedName name="_MTS2" localSheetId="36">'[11]Annual Tables'!#REF!</definedName>
    <definedName name="_MTS2" localSheetId="39">'[11]Annual Tables'!#REF!</definedName>
    <definedName name="_MTS2" localSheetId="40">'[11]Annual Tables'!#REF!</definedName>
    <definedName name="_MTS2" localSheetId="42">'[11]Annual Tables'!#REF!</definedName>
    <definedName name="_MTS2" localSheetId="47">'[11]Annual Tables'!#REF!</definedName>
    <definedName name="_MTS2" localSheetId="1">'[11]Annual Tables'!#REF!</definedName>
    <definedName name="_MTS2" localSheetId="2">'[11]Annual Tables'!#REF!</definedName>
    <definedName name="_MTS2" localSheetId="7">'[11]Annual Tables'!#REF!</definedName>
    <definedName name="_MTS2" localSheetId="9">'[11]Annual Tables'!#REF!</definedName>
    <definedName name="_MTS2" localSheetId="12">'[11]Annual Tables'!#REF!</definedName>
    <definedName name="_MTS2" localSheetId="17">'[11]Annual Tables'!#REF!</definedName>
    <definedName name="_MTS2" localSheetId="20">'[11]Annual Tables'!#REF!</definedName>
    <definedName name="_MTS2" localSheetId="24">'[11]Annual Tables'!#REF!</definedName>
    <definedName name="_MTS2" localSheetId="26">'[11]Annual Tables'!#REF!</definedName>
    <definedName name="_MTS2" localSheetId="28">'[11]Annual Tables'!#REF!</definedName>
    <definedName name="_MTS2" localSheetId="29">'[11]Annual Tables'!#REF!</definedName>
    <definedName name="_MTS2" localSheetId="30">'[11]Annual Tables'!#REF!</definedName>
    <definedName name="_MTS2">'[11]Annual Tables'!#REF!</definedName>
    <definedName name="_Order1" localSheetId="27" hidden="1">0</definedName>
    <definedName name="_Order1" localSheetId="37" hidden="1">0</definedName>
    <definedName name="_Order1" localSheetId="38" hidden="1">0</definedName>
    <definedName name="_Order1" localSheetId="39" hidden="1">0</definedName>
    <definedName name="_Order1" localSheetId="1" hidden="1">0</definedName>
    <definedName name="_Order1" localSheetId="7" hidden="1">0</definedName>
    <definedName name="_Order1" localSheetId="28" hidden="1">0</definedName>
    <definedName name="_Order1" localSheetId="29" hidden="1">0</definedName>
    <definedName name="_Order1" localSheetId="30" hidden="1">0</definedName>
    <definedName name="_Order1" hidden="1">255</definedName>
    <definedName name="_Order2" localSheetId="27" hidden="1">0</definedName>
    <definedName name="_Order2" localSheetId="37" hidden="1">0</definedName>
    <definedName name="_Order2" localSheetId="38" hidden="1">0</definedName>
    <definedName name="_Order2" localSheetId="39" hidden="1">0</definedName>
    <definedName name="_Order2" localSheetId="1" hidden="1">0</definedName>
    <definedName name="_Order2" localSheetId="7" hidden="1">0</definedName>
    <definedName name="_Order2" localSheetId="28" hidden="1">0</definedName>
    <definedName name="_Order2" localSheetId="29" hidden="1">0</definedName>
    <definedName name="_Order2" localSheetId="30" hidden="1">0</definedName>
    <definedName name="_Order2" hidden="1">255</definedName>
    <definedName name="_OUT1" localSheetId="27">#REF!</definedName>
    <definedName name="_OUT1" localSheetId="34">#REF!</definedName>
    <definedName name="_OUT1" localSheetId="36">#REF!</definedName>
    <definedName name="_OUT1" localSheetId="39">#REF!</definedName>
    <definedName name="_OUT1" localSheetId="40">#REF!</definedName>
    <definedName name="_OUT1" localSheetId="42">#REF!</definedName>
    <definedName name="_OUT1" localSheetId="47">#REF!</definedName>
    <definedName name="_OUT1" localSheetId="1">#REF!</definedName>
    <definedName name="_OUT1" localSheetId="2">#REF!</definedName>
    <definedName name="_OUT1" localSheetId="7">#REF!</definedName>
    <definedName name="_OUT1" localSheetId="9">#REF!</definedName>
    <definedName name="_OUT1" localSheetId="12">#REF!</definedName>
    <definedName name="_OUT1" localSheetId="17">#REF!</definedName>
    <definedName name="_OUT1" localSheetId="20">#REF!</definedName>
    <definedName name="_OUT1" localSheetId="24">#REF!</definedName>
    <definedName name="_OUT1" localSheetId="26">#REF!</definedName>
    <definedName name="_OUT1" localSheetId="28">#REF!</definedName>
    <definedName name="_OUT1" localSheetId="29">#REF!</definedName>
    <definedName name="_OUT1" localSheetId="30">#REF!</definedName>
    <definedName name="_OUT1">#REF!</definedName>
    <definedName name="_OUT2" localSheetId="27">#REF!</definedName>
    <definedName name="_OUT2" localSheetId="34">#REF!</definedName>
    <definedName name="_OUT2" localSheetId="36">#REF!</definedName>
    <definedName name="_OUT2" localSheetId="39">#REF!</definedName>
    <definedName name="_OUT2" localSheetId="40">#REF!</definedName>
    <definedName name="_OUT2" localSheetId="42">#REF!</definedName>
    <definedName name="_OUT2" localSheetId="47">#REF!</definedName>
    <definedName name="_OUT2" localSheetId="1">#REF!</definedName>
    <definedName name="_OUT2" localSheetId="2">#REF!</definedName>
    <definedName name="_OUT2" localSheetId="7">#REF!</definedName>
    <definedName name="_OUT2" localSheetId="9">#REF!</definedName>
    <definedName name="_OUT2" localSheetId="12">#REF!</definedName>
    <definedName name="_OUT2" localSheetId="17">#REF!</definedName>
    <definedName name="_OUT2" localSheetId="20">#REF!</definedName>
    <definedName name="_OUT2" localSheetId="24">#REF!</definedName>
    <definedName name="_OUT2" localSheetId="26">#REF!</definedName>
    <definedName name="_OUT2" localSheetId="28">#REF!</definedName>
    <definedName name="_OUT2" localSheetId="29">#REF!</definedName>
    <definedName name="_OUT2" localSheetId="30">#REF!</definedName>
    <definedName name="_OUT2">#REF!</definedName>
    <definedName name="_PAG2" localSheetId="27">[11]Index!#REF!</definedName>
    <definedName name="_PAG2" localSheetId="34">[11]Index!#REF!</definedName>
    <definedName name="_PAG2" localSheetId="36">[11]Index!#REF!</definedName>
    <definedName name="_PAG2" localSheetId="39">[11]Index!#REF!</definedName>
    <definedName name="_PAG2" localSheetId="40">[11]Index!#REF!</definedName>
    <definedName name="_PAG2" localSheetId="42">[11]Index!#REF!</definedName>
    <definedName name="_PAG2" localSheetId="47">[11]Index!#REF!</definedName>
    <definedName name="_PAG2" localSheetId="1">[11]Index!#REF!</definedName>
    <definedName name="_PAG2" localSheetId="2">[11]Index!#REF!</definedName>
    <definedName name="_PAG2" localSheetId="7">[11]Index!#REF!</definedName>
    <definedName name="_PAG2" localSheetId="9">[11]Index!#REF!</definedName>
    <definedName name="_PAG2" localSheetId="12">[11]Index!#REF!</definedName>
    <definedName name="_PAG2" localSheetId="17">[11]Index!#REF!</definedName>
    <definedName name="_PAG2" localSheetId="20">[11]Index!#REF!</definedName>
    <definedName name="_PAG2" localSheetId="24">[11]Index!#REF!</definedName>
    <definedName name="_PAG2" localSheetId="26">[11]Index!#REF!</definedName>
    <definedName name="_PAG2" localSheetId="28">[11]Index!#REF!</definedName>
    <definedName name="_PAG2" localSheetId="29">[11]Index!#REF!</definedName>
    <definedName name="_PAG2" localSheetId="30">[11]Index!#REF!</definedName>
    <definedName name="_PAG2">[11]Index!#REF!</definedName>
    <definedName name="_PAG3" localSheetId="27">[11]Index!#REF!</definedName>
    <definedName name="_PAG3" localSheetId="34">[11]Index!#REF!</definedName>
    <definedName name="_PAG3" localSheetId="36">[11]Index!#REF!</definedName>
    <definedName name="_PAG3" localSheetId="39">[11]Index!#REF!</definedName>
    <definedName name="_PAG3" localSheetId="40">[11]Index!#REF!</definedName>
    <definedName name="_PAG3" localSheetId="42">[11]Index!#REF!</definedName>
    <definedName name="_PAG3" localSheetId="47">[11]Index!#REF!</definedName>
    <definedName name="_PAG3" localSheetId="1">[11]Index!#REF!</definedName>
    <definedName name="_PAG3" localSheetId="2">[11]Index!#REF!</definedName>
    <definedName name="_PAG3" localSheetId="7">[11]Index!#REF!</definedName>
    <definedName name="_PAG3" localSheetId="9">[11]Index!#REF!</definedName>
    <definedName name="_PAG3" localSheetId="12">[11]Index!#REF!</definedName>
    <definedName name="_PAG3" localSheetId="17">[11]Index!#REF!</definedName>
    <definedName name="_PAG3" localSheetId="20">[11]Index!#REF!</definedName>
    <definedName name="_PAG3" localSheetId="24">[11]Index!#REF!</definedName>
    <definedName name="_PAG3" localSheetId="26">[11]Index!#REF!</definedName>
    <definedName name="_PAG3" localSheetId="28">[11]Index!#REF!</definedName>
    <definedName name="_PAG3" localSheetId="29">[11]Index!#REF!</definedName>
    <definedName name="_PAG3" localSheetId="30">[11]Index!#REF!</definedName>
    <definedName name="_PAG3">[11]Index!#REF!</definedName>
    <definedName name="_PAG4" localSheetId="27">[11]Index!#REF!</definedName>
    <definedName name="_PAG4" localSheetId="34">[11]Index!#REF!</definedName>
    <definedName name="_PAG4" localSheetId="36">[11]Index!#REF!</definedName>
    <definedName name="_PAG4" localSheetId="39">[11]Index!#REF!</definedName>
    <definedName name="_PAG4" localSheetId="40">[11]Index!#REF!</definedName>
    <definedName name="_PAG4" localSheetId="42">[11]Index!#REF!</definedName>
    <definedName name="_PAG4" localSheetId="47">[11]Index!#REF!</definedName>
    <definedName name="_PAG4" localSheetId="1">[11]Index!#REF!</definedName>
    <definedName name="_PAG4" localSheetId="2">[11]Index!#REF!</definedName>
    <definedName name="_PAG4" localSheetId="7">[11]Index!#REF!</definedName>
    <definedName name="_PAG4" localSheetId="9">[11]Index!#REF!</definedName>
    <definedName name="_PAG4" localSheetId="12">[11]Index!#REF!</definedName>
    <definedName name="_PAG4" localSheetId="17">[11]Index!#REF!</definedName>
    <definedName name="_PAG4" localSheetId="20">[11]Index!#REF!</definedName>
    <definedName name="_PAG4" localSheetId="24">[11]Index!#REF!</definedName>
    <definedName name="_PAG4" localSheetId="26">[11]Index!#REF!</definedName>
    <definedName name="_PAG4" localSheetId="28">[11]Index!#REF!</definedName>
    <definedName name="_PAG4" localSheetId="29">[11]Index!#REF!</definedName>
    <definedName name="_PAG4" localSheetId="30">[11]Index!#REF!</definedName>
    <definedName name="_PAG4">[11]Index!#REF!</definedName>
    <definedName name="_PAG5" localSheetId="27">[11]Index!#REF!</definedName>
    <definedName name="_PAG5" localSheetId="34">[11]Index!#REF!</definedName>
    <definedName name="_PAG5" localSheetId="36">[11]Index!#REF!</definedName>
    <definedName name="_PAG5" localSheetId="39">[11]Index!#REF!</definedName>
    <definedName name="_PAG5" localSheetId="40">[11]Index!#REF!</definedName>
    <definedName name="_PAG5" localSheetId="42">[11]Index!#REF!</definedName>
    <definedName name="_PAG5" localSheetId="47">[11]Index!#REF!</definedName>
    <definedName name="_PAG5" localSheetId="1">[11]Index!#REF!</definedName>
    <definedName name="_PAG5" localSheetId="2">[11]Index!#REF!</definedName>
    <definedName name="_PAG5" localSheetId="7">[11]Index!#REF!</definedName>
    <definedName name="_PAG5" localSheetId="9">[11]Index!#REF!</definedName>
    <definedName name="_PAG5" localSheetId="12">[11]Index!#REF!</definedName>
    <definedName name="_PAG5" localSheetId="17">[11]Index!#REF!</definedName>
    <definedName name="_PAG5" localSheetId="20">[11]Index!#REF!</definedName>
    <definedName name="_PAG5" localSheetId="24">[11]Index!#REF!</definedName>
    <definedName name="_PAG5" localSheetId="26">[11]Index!#REF!</definedName>
    <definedName name="_PAG5" localSheetId="28">[11]Index!#REF!</definedName>
    <definedName name="_PAG5" localSheetId="29">[11]Index!#REF!</definedName>
    <definedName name="_PAG5" localSheetId="30">[11]Index!#REF!</definedName>
    <definedName name="_PAG5">[11]Index!#REF!</definedName>
    <definedName name="_PAG6" localSheetId="27">[11]Index!#REF!</definedName>
    <definedName name="_PAG6" localSheetId="34">[11]Index!#REF!</definedName>
    <definedName name="_PAG6" localSheetId="36">[11]Index!#REF!</definedName>
    <definedName name="_PAG6" localSheetId="39">[11]Index!#REF!</definedName>
    <definedName name="_PAG6" localSheetId="40">[11]Index!#REF!</definedName>
    <definedName name="_PAG6" localSheetId="42">[11]Index!#REF!</definedName>
    <definedName name="_PAG6" localSheetId="47">[11]Index!#REF!</definedName>
    <definedName name="_PAG6" localSheetId="1">[11]Index!#REF!</definedName>
    <definedName name="_PAG6" localSheetId="2">[11]Index!#REF!</definedName>
    <definedName name="_PAG6" localSheetId="7">[11]Index!#REF!</definedName>
    <definedName name="_PAG6" localSheetId="9">[11]Index!#REF!</definedName>
    <definedName name="_PAG6" localSheetId="12">[11]Index!#REF!</definedName>
    <definedName name="_PAG6" localSheetId="17">[11]Index!#REF!</definedName>
    <definedName name="_PAG6" localSheetId="20">[11]Index!#REF!</definedName>
    <definedName name="_PAG6" localSheetId="24">[11]Index!#REF!</definedName>
    <definedName name="_PAG6" localSheetId="26">[11]Index!#REF!</definedName>
    <definedName name="_PAG6" localSheetId="28">[11]Index!#REF!</definedName>
    <definedName name="_PAG6" localSheetId="29">[11]Index!#REF!</definedName>
    <definedName name="_PAG6" localSheetId="30">[11]Index!#REF!</definedName>
    <definedName name="_PAG6">[11]Index!#REF!</definedName>
    <definedName name="_PAG7" localSheetId="27">#REF!</definedName>
    <definedName name="_PAG7" localSheetId="34">#REF!</definedName>
    <definedName name="_PAG7" localSheetId="36">#REF!</definedName>
    <definedName name="_PAG7" localSheetId="37">#REF!</definedName>
    <definedName name="_PAG7" localSheetId="39">#REF!</definedName>
    <definedName name="_PAG7" localSheetId="40">#REF!</definedName>
    <definedName name="_PAG7" localSheetId="42">#REF!</definedName>
    <definedName name="_PAG7" localSheetId="47">#REF!</definedName>
    <definedName name="_PAG7" localSheetId="1">#REF!</definedName>
    <definedName name="_PAG7" localSheetId="2">#REF!</definedName>
    <definedName name="_PAG7" localSheetId="7">#REF!</definedName>
    <definedName name="_PAG7" localSheetId="9">#REF!</definedName>
    <definedName name="_PAG7" localSheetId="12">#REF!</definedName>
    <definedName name="_PAG7" localSheetId="17">#REF!</definedName>
    <definedName name="_PAG7" localSheetId="20">#REF!</definedName>
    <definedName name="_PAG7" localSheetId="24">#REF!</definedName>
    <definedName name="_PAG7" localSheetId="26">#REF!</definedName>
    <definedName name="_PAG7" localSheetId="28">#REF!</definedName>
    <definedName name="_PAG7" localSheetId="29">#REF!</definedName>
    <definedName name="_PAG7" localSheetId="30">#REF!</definedName>
    <definedName name="_PAG7">#REF!</definedName>
    <definedName name="_pro2001" localSheetId="27">[12]pro2001!$A$1:$B$72</definedName>
    <definedName name="_pro2001" localSheetId="37">[12]pro2001!$A$1:$B$72</definedName>
    <definedName name="_pro2001" localSheetId="38">[12]pro2001!$A$1:$B$72</definedName>
    <definedName name="_pro2001" localSheetId="39">[12]pro2001!$A$1:$B$72</definedName>
    <definedName name="_pro2001" localSheetId="1">[12]pro2001!$A$1:$B$72</definedName>
    <definedName name="_pro2001" localSheetId="7">[12]pro2001!$A$1:$B$72</definedName>
    <definedName name="_pro2001" localSheetId="28">[12]pro2001!$A$1:$B$72</definedName>
    <definedName name="_pro2001" localSheetId="29">[12]pro2001!$A$1:$B$72</definedName>
    <definedName name="_pro2001" localSheetId="30">[12]pro2001!$A$1:$B$72</definedName>
    <definedName name="_pro2001">[13]pro2001!$A$1:$B$72</definedName>
    <definedName name="_Regression_X" localSheetId="27" hidden="1">#REF!</definedName>
    <definedName name="_Regression_X" localSheetId="34" hidden="1">#REF!</definedName>
    <definedName name="_Regression_X" localSheetId="36" hidden="1">#REF!</definedName>
    <definedName name="_Regression_X" localSheetId="37" hidden="1">#REF!</definedName>
    <definedName name="_Regression_X" localSheetId="38" hidden="1">#REF!</definedName>
    <definedName name="_Regression_X" localSheetId="39" hidden="1">#REF!</definedName>
    <definedName name="_Regression_X" localSheetId="40" hidden="1">#REF!</definedName>
    <definedName name="_Regression_X" localSheetId="42" hidden="1">#REF!</definedName>
    <definedName name="_Regression_X" localSheetId="47" hidden="1">#REF!</definedName>
    <definedName name="_Regression_X" localSheetId="1" hidden="1">#REF!</definedName>
    <definedName name="_Regression_X" localSheetId="2" hidden="1">#REF!</definedName>
    <definedName name="_Regression_X" localSheetId="7" hidden="1">#REF!</definedName>
    <definedName name="_Regression_X" localSheetId="9" hidden="1">#REF!</definedName>
    <definedName name="_Regression_X" localSheetId="12" hidden="1">#REF!</definedName>
    <definedName name="_Regression_X" localSheetId="17" hidden="1">#REF!</definedName>
    <definedName name="_Regression_X" localSheetId="20" hidden="1">#REF!</definedName>
    <definedName name="_Regression_X" localSheetId="24" hidden="1">#REF!</definedName>
    <definedName name="_Regression_X" localSheetId="26" hidden="1">#REF!</definedName>
    <definedName name="_Regression_X" localSheetId="28" hidden="1">#REF!</definedName>
    <definedName name="_Regression_X" localSheetId="29" hidden="1">#REF!</definedName>
    <definedName name="_Regression_X" localSheetId="30" hidden="1">#REF!</definedName>
    <definedName name="_Regression_X" hidden="1">#REF!</definedName>
    <definedName name="_Regression_Y" localSheetId="27" hidden="1">#REF!</definedName>
    <definedName name="_Regression_Y" localSheetId="34" hidden="1">#REF!</definedName>
    <definedName name="_Regression_Y" localSheetId="36" hidden="1">#REF!</definedName>
    <definedName name="_Regression_Y" localSheetId="39" hidden="1">#REF!</definedName>
    <definedName name="_Regression_Y" localSheetId="40" hidden="1">#REF!</definedName>
    <definedName name="_Regression_Y" localSheetId="42" hidden="1">#REF!</definedName>
    <definedName name="_Regression_Y" localSheetId="47" hidden="1">#REF!</definedName>
    <definedName name="_Regression_Y" localSheetId="1" hidden="1">#REF!</definedName>
    <definedName name="_Regression_Y" localSheetId="2" hidden="1">#REF!</definedName>
    <definedName name="_Regression_Y" localSheetId="7" hidden="1">#REF!</definedName>
    <definedName name="_Regression_Y" localSheetId="9" hidden="1">#REF!</definedName>
    <definedName name="_Regression_Y" localSheetId="12" hidden="1">#REF!</definedName>
    <definedName name="_Regression_Y" localSheetId="17" hidden="1">#REF!</definedName>
    <definedName name="_Regression_Y" localSheetId="20" hidden="1">#REF!</definedName>
    <definedName name="_Regression_Y" localSheetId="24" hidden="1">#REF!</definedName>
    <definedName name="_Regression_Y" localSheetId="26" hidden="1">#REF!</definedName>
    <definedName name="_Regression_Y" localSheetId="28" hidden="1">#REF!</definedName>
    <definedName name="_Regression_Y" localSheetId="29" hidden="1">#REF!</definedName>
    <definedName name="_Regression_Y" localSheetId="30" hidden="1">#REF!</definedName>
    <definedName name="_Regression_Y" hidden="1">#REF!</definedName>
    <definedName name="_RES2" localSheetId="27">[9]RES!#REF!</definedName>
    <definedName name="_RES2" localSheetId="34">[9]RES!#REF!</definedName>
    <definedName name="_RES2" localSheetId="36">[9]RES!#REF!</definedName>
    <definedName name="_RES2" localSheetId="38">[9]RES!#REF!</definedName>
    <definedName name="_RES2" localSheetId="39">[9]RES!#REF!</definedName>
    <definedName name="_RES2" localSheetId="40">[9]RES!#REF!</definedName>
    <definedName name="_RES2" localSheetId="42">[9]RES!#REF!</definedName>
    <definedName name="_RES2" localSheetId="47">[9]RES!#REF!</definedName>
    <definedName name="_RES2" localSheetId="1">[9]RES!#REF!</definedName>
    <definedName name="_RES2" localSheetId="2">[9]RES!#REF!</definedName>
    <definedName name="_RES2" localSheetId="7">[9]RES!#REF!</definedName>
    <definedName name="_RES2" localSheetId="9">[9]RES!#REF!</definedName>
    <definedName name="_RES2" localSheetId="12">[9]RES!#REF!</definedName>
    <definedName name="_RES2" localSheetId="17">[9]RES!#REF!</definedName>
    <definedName name="_RES2" localSheetId="20">[9]RES!#REF!</definedName>
    <definedName name="_RES2" localSheetId="24">[9]RES!#REF!</definedName>
    <definedName name="_RES2" localSheetId="26">[9]RES!#REF!</definedName>
    <definedName name="_RES2" localSheetId="28">[9]RES!#REF!</definedName>
    <definedName name="_RES2" localSheetId="29">[9]RES!#REF!</definedName>
    <definedName name="_RES2" localSheetId="30">[9]RES!#REF!</definedName>
    <definedName name="_RES2">[9]RES!#REF!</definedName>
    <definedName name="_RULC" localSheetId="27">[1]REER!$BA$144:$BA$206</definedName>
    <definedName name="_RULC" localSheetId="37">[1]REER!$BA$144:$BA$206</definedName>
    <definedName name="_RULC" localSheetId="38">[1]REER!$BA$144:$BA$206</definedName>
    <definedName name="_RULC" localSheetId="39">[1]REER!$BA$144:$BA$206</definedName>
    <definedName name="_RULC" localSheetId="1">[1]REER!$BA$144:$BA$206</definedName>
    <definedName name="_RULC" localSheetId="7">[1]REER!$BA$144:$BA$206</definedName>
    <definedName name="_RULC" localSheetId="28">[1]REER!$BA$144:$BA$206</definedName>
    <definedName name="_RULC" localSheetId="29">[1]REER!$BA$144:$BA$206</definedName>
    <definedName name="_RULC" localSheetId="30">[1]REER!$BA$144:$BA$206</definedName>
    <definedName name="_RULC">[2]REER!$BA$144:$BA$206</definedName>
    <definedName name="_TAB1" localSheetId="27">#REF!</definedName>
    <definedName name="_TAB1" localSheetId="34">#REF!</definedName>
    <definedName name="_TAB1" localSheetId="36">#REF!</definedName>
    <definedName name="_TAB1" localSheetId="37">#REF!</definedName>
    <definedName name="_TAB1" localSheetId="39">#REF!</definedName>
    <definedName name="_TAB1" localSheetId="40">#REF!</definedName>
    <definedName name="_TAB1" localSheetId="42">#REF!</definedName>
    <definedName name="_TAB1" localSheetId="47">#REF!</definedName>
    <definedName name="_TAB1" localSheetId="1">#REF!</definedName>
    <definedName name="_TAB1" localSheetId="2">#REF!</definedName>
    <definedName name="_TAB1" localSheetId="7">#REF!</definedName>
    <definedName name="_TAB1" localSheetId="9">#REF!</definedName>
    <definedName name="_TAB1" localSheetId="12">#REF!</definedName>
    <definedName name="_TAB1" localSheetId="17">#REF!</definedName>
    <definedName name="_TAB1" localSheetId="20">#REF!</definedName>
    <definedName name="_TAB1" localSheetId="24">#REF!</definedName>
    <definedName name="_TAB1" localSheetId="26">#REF!</definedName>
    <definedName name="_TAB1" localSheetId="28">#REF!</definedName>
    <definedName name="_TAB1" localSheetId="29">#REF!</definedName>
    <definedName name="_TAB1" localSheetId="30">#REF!</definedName>
    <definedName name="_TAB1">#REF!</definedName>
    <definedName name="_TAB10" localSheetId="27">#REF!</definedName>
    <definedName name="_TAB10" localSheetId="34">#REF!</definedName>
    <definedName name="_TAB10" localSheetId="36">#REF!</definedName>
    <definedName name="_TAB10" localSheetId="39">#REF!</definedName>
    <definedName name="_TAB10" localSheetId="40">#REF!</definedName>
    <definedName name="_TAB10" localSheetId="42">#REF!</definedName>
    <definedName name="_TAB10" localSheetId="47">#REF!</definedName>
    <definedName name="_TAB10" localSheetId="1">#REF!</definedName>
    <definedName name="_TAB10" localSheetId="2">#REF!</definedName>
    <definedName name="_TAB10" localSheetId="7">#REF!</definedName>
    <definedName name="_TAB10" localSheetId="9">#REF!</definedName>
    <definedName name="_TAB10" localSheetId="12">#REF!</definedName>
    <definedName name="_TAB10" localSheetId="17">#REF!</definedName>
    <definedName name="_TAB10" localSheetId="20">#REF!</definedName>
    <definedName name="_TAB10" localSheetId="24">#REF!</definedName>
    <definedName name="_TAB10" localSheetId="26">#REF!</definedName>
    <definedName name="_TAB10" localSheetId="28">#REF!</definedName>
    <definedName name="_TAB10" localSheetId="29">#REF!</definedName>
    <definedName name="_TAB10" localSheetId="30">#REF!</definedName>
    <definedName name="_TAB10">#REF!</definedName>
    <definedName name="_TAB12" localSheetId="27">#REF!</definedName>
    <definedName name="_TAB12" localSheetId="34">#REF!</definedName>
    <definedName name="_TAB12" localSheetId="36">#REF!</definedName>
    <definedName name="_TAB12" localSheetId="39">#REF!</definedName>
    <definedName name="_TAB12" localSheetId="40">#REF!</definedName>
    <definedName name="_TAB12" localSheetId="42">#REF!</definedName>
    <definedName name="_TAB12" localSheetId="47">#REF!</definedName>
    <definedName name="_TAB12" localSheetId="1">#REF!</definedName>
    <definedName name="_TAB12" localSheetId="2">#REF!</definedName>
    <definedName name="_TAB12" localSheetId="7">#REF!</definedName>
    <definedName name="_TAB12" localSheetId="9">#REF!</definedName>
    <definedName name="_TAB12" localSheetId="12">#REF!</definedName>
    <definedName name="_TAB12" localSheetId="17">#REF!</definedName>
    <definedName name="_TAB12" localSheetId="20">#REF!</definedName>
    <definedName name="_TAB12" localSheetId="24">#REF!</definedName>
    <definedName name="_TAB12" localSheetId="26">#REF!</definedName>
    <definedName name="_TAB12" localSheetId="28">#REF!</definedName>
    <definedName name="_TAB12" localSheetId="29">#REF!</definedName>
    <definedName name="_TAB12" localSheetId="30">#REF!</definedName>
    <definedName name="_TAB12">#REF!</definedName>
    <definedName name="_Tab19" localSheetId="27">#REF!</definedName>
    <definedName name="_Tab19" localSheetId="34">#REF!</definedName>
    <definedName name="_Tab19" localSheetId="36">#REF!</definedName>
    <definedName name="_Tab19" localSheetId="39">#REF!</definedName>
    <definedName name="_Tab19" localSheetId="40">#REF!</definedName>
    <definedName name="_Tab19" localSheetId="42">#REF!</definedName>
    <definedName name="_Tab19" localSheetId="47">#REF!</definedName>
    <definedName name="_Tab19" localSheetId="1">#REF!</definedName>
    <definedName name="_Tab19" localSheetId="2">#REF!</definedName>
    <definedName name="_Tab19" localSheetId="7">#REF!</definedName>
    <definedName name="_Tab19" localSheetId="9">#REF!</definedName>
    <definedName name="_Tab19" localSheetId="12">#REF!</definedName>
    <definedName name="_Tab19" localSheetId="17">#REF!</definedName>
    <definedName name="_Tab19" localSheetId="20">#REF!</definedName>
    <definedName name="_Tab19" localSheetId="24">#REF!</definedName>
    <definedName name="_Tab19" localSheetId="26">#REF!</definedName>
    <definedName name="_Tab19" localSheetId="28">#REF!</definedName>
    <definedName name="_Tab19" localSheetId="29">#REF!</definedName>
    <definedName name="_Tab19" localSheetId="30">#REF!</definedName>
    <definedName name="_Tab19">#REF!</definedName>
    <definedName name="_TAB2" localSheetId="27">#REF!</definedName>
    <definedName name="_TAB2" localSheetId="34">#REF!</definedName>
    <definedName name="_TAB2" localSheetId="36">#REF!</definedName>
    <definedName name="_TAB2" localSheetId="39">#REF!</definedName>
    <definedName name="_TAB2" localSheetId="40">#REF!</definedName>
    <definedName name="_TAB2" localSheetId="42">#REF!</definedName>
    <definedName name="_TAB2" localSheetId="47">#REF!</definedName>
    <definedName name="_TAB2" localSheetId="1">#REF!</definedName>
    <definedName name="_TAB2" localSheetId="2">#REF!</definedName>
    <definedName name="_TAB2" localSheetId="7">#REF!</definedName>
    <definedName name="_TAB2" localSheetId="9">#REF!</definedName>
    <definedName name="_TAB2" localSheetId="12">#REF!</definedName>
    <definedName name="_TAB2" localSheetId="17">#REF!</definedName>
    <definedName name="_TAB2" localSheetId="20">#REF!</definedName>
    <definedName name="_TAB2" localSheetId="24">#REF!</definedName>
    <definedName name="_TAB2" localSheetId="26">#REF!</definedName>
    <definedName name="_TAB2" localSheetId="28">#REF!</definedName>
    <definedName name="_TAB2" localSheetId="29">#REF!</definedName>
    <definedName name="_TAB2" localSheetId="30">#REF!</definedName>
    <definedName name="_TAB2">#REF!</definedName>
    <definedName name="_Tab20" localSheetId="27">#REF!</definedName>
    <definedName name="_Tab20" localSheetId="34">#REF!</definedName>
    <definedName name="_Tab20" localSheetId="36">#REF!</definedName>
    <definedName name="_Tab20" localSheetId="39">#REF!</definedName>
    <definedName name="_Tab20" localSheetId="40">#REF!</definedName>
    <definedName name="_Tab20" localSheetId="42">#REF!</definedName>
    <definedName name="_Tab20" localSheetId="47">#REF!</definedName>
    <definedName name="_Tab20" localSheetId="1">#REF!</definedName>
    <definedName name="_Tab20" localSheetId="2">#REF!</definedName>
    <definedName name="_Tab20" localSheetId="7">#REF!</definedName>
    <definedName name="_Tab20" localSheetId="9">#REF!</definedName>
    <definedName name="_Tab20" localSheetId="12">#REF!</definedName>
    <definedName name="_Tab20" localSheetId="17">#REF!</definedName>
    <definedName name="_Tab20" localSheetId="20">#REF!</definedName>
    <definedName name="_Tab20" localSheetId="24">#REF!</definedName>
    <definedName name="_Tab20" localSheetId="26">#REF!</definedName>
    <definedName name="_Tab20" localSheetId="28">#REF!</definedName>
    <definedName name="_Tab20" localSheetId="29">#REF!</definedName>
    <definedName name="_Tab20" localSheetId="30">#REF!</definedName>
    <definedName name="_Tab20">#REF!</definedName>
    <definedName name="_Tab21" localSheetId="27">#REF!</definedName>
    <definedName name="_Tab21" localSheetId="34">#REF!</definedName>
    <definedName name="_Tab21" localSheetId="36">#REF!</definedName>
    <definedName name="_Tab21" localSheetId="39">#REF!</definedName>
    <definedName name="_Tab21" localSheetId="40">#REF!</definedName>
    <definedName name="_Tab21" localSheetId="42">#REF!</definedName>
    <definedName name="_Tab21" localSheetId="47">#REF!</definedName>
    <definedName name="_Tab21" localSheetId="1">#REF!</definedName>
    <definedName name="_Tab21" localSheetId="2">#REF!</definedName>
    <definedName name="_Tab21" localSheetId="7">#REF!</definedName>
    <definedName name="_Tab21" localSheetId="9">#REF!</definedName>
    <definedName name="_Tab21" localSheetId="12">#REF!</definedName>
    <definedName name="_Tab21" localSheetId="17">#REF!</definedName>
    <definedName name="_Tab21" localSheetId="20">#REF!</definedName>
    <definedName name="_Tab21" localSheetId="24">#REF!</definedName>
    <definedName name="_Tab21" localSheetId="26">#REF!</definedName>
    <definedName name="_Tab21" localSheetId="28">#REF!</definedName>
    <definedName name="_Tab21" localSheetId="29">#REF!</definedName>
    <definedName name="_Tab21" localSheetId="30">#REF!</definedName>
    <definedName name="_Tab21">#REF!</definedName>
    <definedName name="_Tab22" localSheetId="27">#REF!</definedName>
    <definedName name="_Tab22" localSheetId="34">#REF!</definedName>
    <definedName name="_Tab22" localSheetId="36">#REF!</definedName>
    <definedName name="_Tab22" localSheetId="39">#REF!</definedName>
    <definedName name="_Tab22" localSheetId="40">#REF!</definedName>
    <definedName name="_Tab22" localSheetId="42">#REF!</definedName>
    <definedName name="_Tab22" localSheetId="47">#REF!</definedName>
    <definedName name="_Tab22" localSheetId="1">#REF!</definedName>
    <definedName name="_Tab22" localSheetId="2">#REF!</definedName>
    <definedName name="_Tab22" localSheetId="7">#REF!</definedName>
    <definedName name="_Tab22" localSheetId="9">#REF!</definedName>
    <definedName name="_Tab22" localSheetId="12">#REF!</definedName>
    <definedName name="_Tab22" localSheetId="17">#REF!</definedName>
    <definedName name="_Tab22" localSheetId="20">#REF!</definedName>
    <definedName name="_Tab22" localSheetId="24">#REF!</definedName>
    <definedName name="_Tab22" localSheetId="26">#REF!</definedName>
    <definedName name="_Tab22" localSheetId="28">#REF!</definedName>
    <definedName name="_Tab22" localSheetId="29">#REF!</definedName>
    <definedName name="_Tab22" localSheetId="30">#REF!</definedName>
    <definedName name="_Tab22">#REF!</definedName>
    <definedName name="_Tab23" localSheetId="27">#REF!</definedName>
    <definedName name="_Tab23" localSheetId="34">#REF!</definedName>
    <definedName name="_Tab23" localSheetId="36">#REF!</definedName>
    <definedName name="_Tab23" localSheetId="39">#REF!</definedName>
    <definedName name="_Tab23" localSheetId="40">#REF!</definedName>
    <definedName name="_Tab23" localSheetId="42">#REF!</definedName>
    <definedName name="_Tab23" localSheetId="47">#REF!</definedName>
    <definedName name="_Tab23" localSheetId="1">#REF!</definedName>
    <definedName name="_Tab23" localSheetId="2">#REF!</definedName>
    <definedName name="_Tab23" localSheetId="7">#REF!</definedName>
    <definedName name="_Tab23" localSheetId="9">#REF!</definedName>
    <definedName name="_Tab23" localSheetId="12">#REF!</definedName>
    <definedName name="_Tab23" localSheetId="17">#REF!</definedName>
    <definedName name="_Tab23" localSheetId="20">#REF!</definedName>
    <definedName name="_Tab23" localSheetId="24">#REF!</definedName>
    <definedName name="_Tab23" localSheetId="26">#REF!</definedName>
    <definedName name="_Tab23" localSheetId="28">#REF!</definedName>
    <definedName name="_Tab23" localSheetId="29">#REF!</definedName>
    <definedName name="_Tab23" localSheetId="30">#REF!</definedName>
    <definedName name="_Tab23">#REF!</definedName>
    <definedName name="_Tab24" localSheetId="27">#REF!</definedName>
    <definedName name="_Tab24" localSheetId="34">#REF!</definedName>
    <definedName name="_Tab24" localSheetId="36">#REF!</definedName>
    <definedName name="_Tab24" localSheetId="39">#REF!</definedName>
    <definedName name="_Tab24" localSheetId="40">#REF!</definedName>
    <definedName name="_Tab24" localSheetId="42">#REF!</definedName>
    <definedName name="_Tab24" localSheetId="47">#REF!</definedName>
    <definedName name="_Tab24" localSheetId="1">#REF!</definedName>
    <definedName name="_Tab24" localSheetId="2">#REF!</definedName>
    <definedName name="_Tab24" localSheetId="7">#REF!</definedName>
    <definedName name="_Tab24" localSheetId="9">#REF!</definedName>
    <definedName name="_Tab24" localSheetId="12">#REF!</definedName>
    <definedName name="_Tab24" localSheetId="17">#REF!</definedName>
    <definedName name="_Tab24" localSheetId="20">#REF!</definedName>
    <definedName name="_Tab24" localSheetId="24">#REF!</definedName>
    <definedName name="_Tab24" localSheetId="26">#REF!</definedName>
    <definedName name="_Tab24" localSheetId="28">#REF!</definedName>
    <definedName name="_Tab24" localSheetId="29">#REF!</definedName>
    <definedName name="_Tab24" localSheetId="30">#REF!</definedName>
    <definedName name="_Tab24">#REF!</definedName>
    <definedName name="_Tab26" localSheetId="27">#REF!</definedName>
    <definedName name="_Tab26" localSheetId="34">#REF!</definedName>
    <definedName name="_Tab26" localSheetId="36">#REF!</definedName>
    <definedName name="_Tab26" localSheetId="39">#REF!</definedName>
    <definedName name="_Tab26" localSheetId="40">#REF!</definedName>
    <definedName name="_Tab26" localSheetId="42">#REF!</definedName>
    <definedName name="_Tab26" localSheetId="47">#REF!</definedName>
    <definedName name="_Tab26" localSheetId="1">#REF!</definedName>
    <definedName name="_Tab26" localSheetId="2">#REF!</definedName>
    <definedName name="_Tab26" localSheetId="7">#REF!</definedName>
    <definedName name="_Tab26" localSheetId="9">#REF!</definedName>
    <definedName name="_Tab26" localSheetId="12">#REF!</definedName>
    <definedName name="_Tab26" localSheetId="17">#REF!</definedName>
    <definedName name="_Tab26" localSheetId="20">#REF!</definedName>
    <definedName name="_Tab26" localSheetId="24">#REF!</definedName>
    <definedName name="_Tab26" localSheetId="26">#REF!</definedName>
    <definedName name="_Tab26" localSheetId="28">#REF!</definedName>
    <definedName name="_Tab26" localSheetId="29">#REF!</definedName>
    <definedName name="_Tab26" localSheetId="30">#REF!</definedName>
    <definedName name="_Tab26">#REF!</definedName>
    <definedName name="_Tab27" localSheetId="27">#REF!</definedName>
    <definedName name="_Tab27" localSheetId="34">#REF!</definedName>
    <definedName name="_Tab27" localSheetId="36">#REF!</definedName>
    <definedName name="_Tab27" localSheetId="39">#REF!</definedName>
    <definedName name="_Tab27" localSheetId="40">#REF!</definedName>
    <definedName name="_Tab27" localSheetId="42">#REF!</definedName>
    <definedName name="_Tab27" localSheetId="47">#REF!</definedName>
    <definedName name="_Tab27" localSheetId="1">#REF!</definedName>
    <definedName name="_Tab27" localSheetId="2">#REF!</definedName>
    <definedName name="_Tab27" localSheetId="7">#REF!</definedName>
    <definedName name="_Tab27" localSheetId="9">#REF!</definedName>
    <definedName name="_Tab27" localSheetId="12">#REF!</definedName>
    <definedName name="_Tab27" localSheetId="17">#REF!</definedName>
    <definedName name="_Tab27" localSheetId="20">#REF!</definedName>
    <definedName name="_Tab27" localSheetId="24">#REF!</definedName>
    <definedName name="_Tab27" localSheetId="26">#REF!</definedName>
    <definedName name="_Tab27" localSheetId="28">#REF!</definedName>
    <definedName name="_Tab27" localSheetId="29">#REF!</definedName>
    <definedName name="_Tab27" localSheetId="30">#REF!</definedName>
    <definedName name="_Tab27">#REF!</definedName>
    <definedName name="_Tab28" localSheetId="27">#REF!</definedName>
    <definedName name="_Tab28" localSheetId="34">#REF!</definedName>
    <definedName name="_Tab28" localSheetId="36">#REF!</definedName>
    <definedName name="_Tab28" localSheetId="39">#REF!</definedName>
    <definedName name="_Tab28" localSheetId="40">#REF!</definedName>
    <definedName name="_Tab28" localSheetId="42">#REF!</definedName>
    <definedName name="_Tab28" localSheetId="47">#REF!</definedName>
    <definedName name="_Tab28" localSheetId="1">#REF!</definedName>
    <definedName name="_Tab28" localSheetId="2">#REF!</definedName>
    <definedName name="_Tab28" localSheetId="7">#REF!</definedName>
    <definedName name="_Tab28" localSheetId="9">#REF!</definedName>
    <definedName name="_Tab28" localSheetId="12">#REF!</definedName>
    <definedName name="_Tab28" localSheetId="17">#REF!</definedName>
    <definedName name="_Tab28" localSheetId="20">#REF!</definedName>
    <definedName name="_Tab28" localSheetId="24">#REF!</definedName>
    <definedName name="_Tab28" localSheetId="26">#REF!</definedName>
    <definedName name="_Tab28" localSheetId="28">#REF!</definedName>
    <definedName name="_Tab28" localSheetId="29">#REF!</definedName>
    <definedName name="_Tab28" localSheetId="30">#REF!</definedName>
    <definedName name="_Tab28">#REF!</definedName>
    <definedName name="_Tab29" localSheetId="27">#REF!</definedName>
    <definedName name="_Tab29" localSheetId="34">#REF!</definedName>
    <definedName name="_Tab29" localSheetId="36">#REF!</definedName>
    <definedName name="_Tab29" localSheetId="39">#REF!</definedName>
    <definedName name="_Tab29" localSheetId="40">#REF!</definedName>
    <definedName name="_Tab29" localSheetId="42">#REF!</definedName>
    <definedName name="_Tab29" localSheetId="47">#REF!</definedName>
    <definedName name="_Tab29" localSheetId="1">#REF!</definedName>
    <definedName name="_Tab29" localSheetId="2">#REF!</definedName>
    <definedName name="_Tab29" localSheetId="7">#REF!</definedName>
    <definedName name="_Tab29" localSheetId="9">#REF!</definedName>
    <definedName name="_Tab29" localSheetId="12">#REF!</definedName>
    <definedName name="_Tab29" localSheetId="17">#REF!</definedName>
    <definedName name="_Tab29" localSheetId="20">#REF!</definedName>
    <definedName name="_Tab29" localSheetId="24">#REF!</definedName>
    <definedName name="_Tab29" localSheetId="26">#REF!</definedName>
    <definedName name="_Tab29" localSheetId="28">#REF!</definedName>
    <definedName name="_Tab29" localSheetId="29">#REF!</definedName>
    <definedName name="_Tab29" localSheetId="30">#REF!</definedName>
    <definedName name="_Tab29">#REF!</definedName>
    <definedName name="_TAB3" localSheetId="27">#REF!</definedName>
    <definedName name="_TAB3" localSheetId="34">#REF!</definedName>
    <definedName name="_TAB3" localSheetId="36">#REF!</definedName>
    <definedName name="_TAB3" localSheetId="39">#REF!</definedName>
    <definedName name="_TAB3" localSheetId="40">#REF!</definedName>
    <definedName name="_TAB3" localSheetId="42">#REF!</definedName>
    <definedName name="_TAB3" localSheetId="47">#REF!</definedName>
    <definedName name="_TAB3" localSheetId="1">#REF!</definedName>
    <definedName name="_TAB3" localSheetId="2">#REF!</definedName>
    <definedName name="_TAB3" localSheetId="7">#REF!</definedName>
    <definedName name="_TAB3" localSheetId="9">#REF!</definedName>
    <definedName name="_TAB3" localSheetId="12">#REF!</definedName>
    <definedName name="_TAB3" localSheetId="17">#REF!</definedName>
    <definedName name="_TAB3" localSheetId="20">#REF!</definedName>
    <definedName name="_TAB3" localSheetId="24">#REF!</definedName>
    <definedName name="_TAB3" localSheetId="26">#REF!</definedName>
    <definedName name="_TAB3" localSheetId="28">#REF!</definedName>
    <definedName name="_TAB3" localSheetId="29">#REF!</definedName>
    <definedName name="_TAB3" localSheetId="30">#REF!</definedName>
    <definedName name="_TAB3">#REF!</definedName>
    <definedName name="_Tab30" localSheetId="27">#REF!</definedName>
    <definedName name="_Tab30" localSheetId="34">#REF!</definedName>
    <definedName name="_Tab30" localSheetId="36">#REF!</definedName>
    <definedName name="_Tab30" localSheetId="39">#REF!</definedName>
    <definedName name="_Tab30" localSheetId="40">#REF!</definedName>
    <definedName name="_Tab30" localSheetId="42">#REF!</definedName>
    <definedName name="_Tab30" localSheetId="47">#REF!</definedName>
    <definedName name="_Tab30" localSheetId="1">#REF!</definedName>
    <definedName name="_Tab30" localSheetId="2">#REF!</definedName>
    <definedName name="_Tab30" localSheetId="7">#REF!</definedName>
    <definedName name="_Tab30" localSheetId="9">#REF!</definedName>
    <definedName name="_Tab30" localSheetId="12">#REF!</definedName>
    <definedName name="_Tab30" localSheetId="17">#REF!</definedName>
    <definedName name="_Tab30" localSheetId="20">#REF!</definedName>
    <definedName name="_Tab30" localSheetId="24">#REF!</definedName>
    <definedName name="_Tab30" localSheetId="26">#REF!</definedName>
    <definedName name="_Tab30" localSheetId="28">#REF!</definedName>
    <definedName name="_Tab30" localSheetId="29">#REF!</definedName>
    <definedName name="_Tab30" localSheetId="30">#REF!</definedName>
    <definedName name="_Tab30">#REF!</definedName>
    <definedName name="_Tab31" localSheetId="27">#REF!</definedName>
    <definedName name="_Tab31" localSheetId="34">#REF!</definedName>
    <definedName name="_Tab31" localSheetId="36">#REF!</definedName>
    <definedName name="_Tab31" localSheetId="39">#REF!</definedName>
    <definedName name="_Tab31" localSheetId="40">#REF!</definedName>
    <definedName name="_Tab31" localSheetId="42">#REF!</definedName>
    <definedName name="_Tab31" localSheetId="47">#REF!</definedName>
    <definedName name="_Tab31" localSheetId="1">#REF!</definedName>
    <definedName name="_Tab31" localSheetId="2">#REF!</definedName>
    <definedName name="_Tab31" localSheetId="7">#REF!</definedName>
    <definedName name="_Tab31" localSheetId="9">#REF!</definedName>
    <definedName name="_Tab31" localSheetId="12">#REF!</definedName>
    <definedName name="_Tab31" localSheetId="17">#REF!</definedName>
    <definedName name="_Tab31" localSheetId="20">#REF!</definedName>
    <definedName name="_Tab31" localSheetId="24">#REF!</definedName>
    <definedName name="_Tab31" localSheetId="26">#REF!</definedName>
    <definedName name="_Tab31" localSheetId="28">#REF!</definedName>
    <definedName name="_Tab31" localSheetId="29">#REF!</definedName>
    <definedName name="_Tab31" localSheetId="30">#REF!</definedName>
    <definedName name="_Tab31">#REF!</definedName>
    <definedName name="_Tab32" localSheetId="27">#REF!</definedName>
    <definedName name="_Tab32" localSheetId="34">#REF!</definedName>
    <definedName name="_Tab32" localSheetId="36">#REF!</definedName>
    <definedName name="_Tab32" localSheetId="39">#REF!</definedName>
    <definedName name="_Tab32" localSheetId="40">#REF!</definedName>
    <definedName name="_Tab32" localSheetId="42">#REF!</definedName>
    <definedName name="_Tab32" localSheetId="47">#REF!</definedName>
    <definedName name="_Tab32" localSheetId="1">#REF!</definedName>
    <definedName name="_Tab32" localSheetId="2">#REF!</definedName>
    <definedName name="_Tab32" localSheetId="7">#REF!</definedName>
    <definedName name="_Tab32" localSheetId="9">#REF!</definedName>
    <definedName name="_Tab32" localSheetId="12">#REF!</definedName>
    <definedName name="_Tab32" localSheetId="17">#REF!</definedName>
    <definedName name="_Tab32" localSheetId="20">#REF!</definedName>
    <definedName name="_Tab32" localSheetId="24">#REF!</definedName>
    <definedName name="_Tab32" localSheetId="26">#REF!</definedName>
    <definedName name="_Tab32" localSheetId="28">#REF!</definedName>
    <definedName name="_Tab32" localSheetId="29">#REF!</definedName>
    <definedName name="_Tab32" localSheetId="30">#REF!</definedName>
    <definedName name="_Tab32">#REF!</definedName>
    <definedName name="_Tab33" localSheetId="27">#REF!</definedName>
    <definedName name="_Tab33" localSheetId="34">#REF!</definedName>
    <definedName name="_Tab33" localSheetId="36">#REF!</definedName>
    <definedName name="_Tab33" localSheetId="39">#REF!</definedName>
    <definedName name="_Tab33" localSheetId="40">#REF!</definedName>
    <definedName name="_Tab33" localSheetId="42">#REF!</definedName>
    <definedName name="_Tab33" localSheetId="47">#REF!</definedName>
    <definedName name="_Tab33" localSheetId="1">#REF!</definedName>
    <definedName name="_Tab33" localSheetId="2">#REF!</definedName>
    <definedName name="_Tab33" localSheetId="7">#REF!</definedName>
    <definedName name="_Tab33" localSheetId="9">#REF!</definedName>
    <definedName name="_Tab33" localSheetId="12">#REF!</definedName>
    <definedName name="_Tab33" localSheetId="17">#REF!</definedName>
    <definedName name="_Tab33" localSheetId="20">#REF!</definedName>
    <definedName name="_Tab33" localSheetId="24">#REF!</definedName>
    <definedName name="_Tab33" localSheetId="26">#REF!</definedName>
    <definedName name="_Tab33" localSheetId="28">#REF!</definedName>
    <definedName name="_Tab33" localSheetId="29">#REF!</definedName>
    <definedName name="_Tab33" localSheetId="30">#REF!</definedName>
    <definedName name="_Tab33">#REF!</definedName>
    <definedName name="_Tab34" localSheetId="27">#REF!</definedName>
    <definedName name="_Tab34" localSheetId="34">#REF!</definedName>
    <definedName name="_Tab34" localSheetId="36">#REF!</definedName>
    <definedName name="_Tab34" localSheetId="39">#REF!</definedName>
    <definedName name="_Tab34" localSheetId="40">#REF!</definedName>
    <definedName name="_Tab34" localSheetId="42">#REF!</definedName>
    <definedName name="_Tab34" localSheetId="47">#REF!</definedName>
    <definedName name="_Tab34" localSheetId="1">#REF!</definedName>
    <definedName name="_Tab34" localSheetId="2">#REF!</definedName>
    <definedName name="_Tab34" localSheetId="7">#REF!</definedName>
    <definedName name="_Tab34" localSheetId="9">#REF!</definedName>
    <definedName name="_Tab34" localSheetId="12">#REF!</definedName>
    <definedName name="_Tab34" localSheetId="17">#REF!</definedName>
    <definedName name="_Tab34" localSheetId="20">#REF!</definedName>
    <definedName name="_Tab34" localSheetId="24">#REF!</definedName>
    <definedName name="_Tab34" localSheetId="26">#REF!</definedName>
    <definedName name="_Tab34" localSheetId="28">#REF!</definedName>
    <definedName name="_Tab34" localSheetId="29">#REF!</definedName>
    <definedName name="_Tab34" localSheetId="30">#REF!</definedName>
    <definedName name="_Tab34">#REF!</definedName>
    <definedName name="_Tab35" localSheetId="27">#REF!</definedName>
    <definedName name="_Tab35" localSheetId="34">#REF!</definedName>
    <definedName name="_Tab35" localSheetId="36">#REF!</definedName>
    <definedName name="_Tab35" localSheetId="39">#REF!</definedName>
    <definedName name="_Tab35" localSheetId="40">#REF!</definedName>
    <definedName name="_Tab35" localSheetId="42">#REF!</definedName>
    <definedName name="_Tab35" localSheetId="47">#REF!</definedName>
    <definedName name="_Tab35" localSheetId="1">#REF!</definedName>
    <definedName name="_Tab35" localSheetId="2">#REF!</definedName>
    <definedName name="_Tab35" localSheetId="7">#REF!</definedName>
    <definedName name="_Tab35" localSheetId="9">#REF!</definedName>
    <definedName name="_Tab35" localSheetId="12">#REF!</definedName>
    <definedName name="_Tab35" localSheetId="17">#REF!</definedName>
    <definedName name="_Tab35" localSheetId="20">#REF!</definedName>
    <definedName name="_Tab35" localSheetId="24">#REF!</definedName>
    <definedName name="_Tab35" localSheetId="26">#REF!</definedName>
    <definedName name="_Tab35" localSheetId="28">#REF!</definedName>
    <definedName name="_Tab35" localSheetId="29">#REF!</definedName>
    <definedName name="_Tab35" localSheetId="30">#REF!</definedName>
    <definedName name="_Tab35">#REF!</definedName>
    <definedName name="_TAB4" localSheetId="27">#REF!</definedName>
    <definedName name="_TAB4" localSheetId="34">#REF!</definedName>
    <definedName name="_TAB4" localSheetId="36">#REF!</definedName>
    <definedName name="_TAB4" localSheetId="39">#REF!</definedName>
    <definedName name="_TAB4" localSheetId="40">#REF!</definedName>
    <definedName name="_TAB4" localSheetId="42">#REF!</definedName>
    <definedName name="_TAB4" localSheetId="47">#REF!</definedName>
    <definedName name="_TAB4" localSheetId="1">#REF!</definedName>
    <definedName name="_TAB4" localSheetId="2">#REF!</definedName>
    <definedName name="_TAB4" localSheetId="7">#REF!</definedName>
    <definedName name="_TAB4" localSheetId="9">#REF!</definedName>
    <definedName name="_TAB4" localSheetId="12">#REF!</definedName>
    <definedName name="_TAB4" localSheetId="17">#REF!</definedName>
    <definedName name="_TAB4" localSheetId="20">#REF!</definedName>
    <definedName name="_TAB4" localSheetId="24">#REF!</definedName>
    <definedName name="_TAB4" localSheetId="26">#REF!</definedName>
    <definedName name="_TAB4" localSheetId="28">#REF!</definedName>
    <definedName name="_TAB4" localSheetId="29">#REF!</definedName>
    <definedName name="_TAB4" localSheetId="30">#REF!</definedName>
    <definedName name="_TAB4">#REF!</definedName>
    <definedName name="_TAB5" localSheetId="27">#REF!</definedName>
    <definedName name="_TAB5" localSheetId="34">#REF!</definedName>
    <definedName name="_TAB5" localSheetId="36">#REF!</definedName>
    <definedName name="_TAB5" localSheetId="39">#REF!</definedName>
    <definedName name="_TAB5" localSheetId="40">#REF!</definedName>
    <definedName name="_TAB5" localSheetId="42">#REF!</definedName>
    <definedName name="_TAB5" localSheetId="47">#REF!</definedName>
    <definedName name="_TAB5" localSheetId="1">#REF!</definedName>
    <definedName name="_TAB5" localSheetId="2">#REF!</definedName>
    <definedName name="_TAB5" localSheetId="7">#REF!</definedName>
    <definedName name="_TAB5" localSheetId="9">#REF!</definedName>
    <definedName name="_TAB5" localSheetId="12">#REF!</definedName>
    <definedName name="_TAB5" localSheetId="17">#REF!</definedName>
    <definedName name="_TAB5" localSheetId="20">#REF!</definedName>
    <definedName name="_TAB5" localSheetId="24">#REF!</definedName>
    <definedName name="_TAB5" localSheetId="26">#REF!</definedName>
    <definedName name="_TAB5" localSheetId="28">#REF!</definedName>
    <definedName name="_TAB5" localSheetId="29">#REF!</definedName>
    <definedName name="_TAB5" localSheetId="30">#REF!</definedName>
    <definedName name="_TAB5">#REF!</definedName>
    <definedName name="_tab6" localSheetId="27">#REF!</definedName>
    <definedName name="_tab6" localSheetId="34">#REF!</definedName>
    <definedName name="_tab6" localSheetId="36">#REF!</definedName>
    <definedName name="_tab6" localSheetId="39">#REF!</definedName>
    <definedName name="_tab6" localSheetId="40">#REF!</definedName>
    <definedName name="_tab6" localSheetId="42">#REF!</definedName>
    <definedName name="_tab6" localSheetId="47">#REF!</definedName>
    <definedName name="_tab6" localSheetId="1">#REF!</definedName>
    <definedName name="_tab6" localSheetId="2">#REF!</definedName>
    <definedName name="_tab6" localSheetId="7">#REF!</definedName>
    <definedName name="_tab6" localSheetId="9">#REF!</definedName>
    <definedName name="_tab6" localSheetId="12">#REF!</definedName>
    <definedName name="_tab6" localSheetId="17">#REF!</definedName>
    <definedName name="_tab6" localSheetId="20">#REF!</definedName>
    <definedName name="_tab6" localSheetId="24">#REF!</definedName>
    <definedName name="_tab6" localSheetId="26">#REF!</definedName>
    <definedName name="_tab6" localSheetId="28">#REF!</definedName>
    <definedName name="_tab6" localSheetId="29">#REF!</definedName>
    <definedName name="_tab6" localSheetId="30">#REF!</definedName>
    <definedName name="_tab6">#REF!</definedName>
    <definedName name="_TAB7" localSheetId="27">#REF!</definedName>
    <definedName name="_TAB7" localSheetId="34">#REF!</definedName>
    <definedName name="_TAB7" localSheetId="36">#REF!</definedName>
    <definedName name="_TAB7" localSheetId="39">#REF!</definedName>
    <definedName name="_TAB7" localSheetId="40">#REF!</definedName>
    <definedName name="_TAB7" localSheetId="42">#REF!</definedName>
    <definedName name="_TAB7" localSheetId="47">#REF!</definedName>
    <definedName name="_TAB7" localSheetId="1">#REF!</definedName>
    <definedName name="_TAB7" localSheetId="2">#REF!</definedName>
    <definedName name="_TAB7" localSheetId="7">#REF!</definedName>
    <definedName name="_TAB7" localSheetId="9">#REF!</definedName>
    <definedName name="_TAB7" localSheetId="12">#REF!</definedName>
    <definedName name="_TAB7" localSheetId="17">#REF!</definedName>
    <definedName name="_TAB7" localSheetId="20">#REF!</definedName>
    <definedName name="_TAB7" localSheetId="24">#REF!</definedName>
    <definedName name="_TAB7" localSheetId="26">#REF!</definedName>
    <definedName name="_TAB7" localSheetId="28">#REF!</definedName>
    <definedName name="_TAB7" localSheetId="29">#REF!</definedName>
    <definedName name="_TAB7" localSheetId="30">#REF!</definedName>
    <definedName name="_TAB7">#REF!</definedName>
    <definedName name="_TAB8" localSheetId="27">#REF!</definedName>
    <definedName name="_TAB8" localSheetId="34">#REF!</definedName>
    <definedName name="_TAB8" localSheetId="36">#REF!</definedName>
    <definedName name="_TAB8" localSheetId="39">#REF!</definedName>
    <definedName name="_TAB8" localSheetId="40">#REF!</definedName>
    <definedName name="_TAB8" localSheetId="42">#REF!</definedName>
    <definedName name="_TAB8" localSheetId="47">#REF!</definedName>
    <definedName name="_TAB8" localSheetId="1">#REF!</definedName>
    <definedName name="_TAB8" localSheetId="2">#REF!</definedName>
    <definedName name="_TAB8" localSheetId="7">#REF!</definedName>
    <definedName name="_TAB8" localSheetId="9">#REF!</definedName>
    <definedName name="_TAB8" localSheetId="12">#REF!</definedName>
    <definedName name="_TAB8" localSheetId="17">#REF!</definedName>
    <definedName name="_TAB8" localSheetId="20">#REF!</definedName>
    <definedName name="_TAB8" localSheetId="24">#REF!</definedName>
    <definedName name="_TAB8" localSheetId="26">#REF!</definedName>
    <definedName name="_TAB8" localSheetId="28">#REF!</definedName>
    <definedName name="_TAB8" localSheetId="29">#REF!</definedName>
    <definedName name="_TAB8" localSheetId="30">#REF!</definedName>
    <definedName name="_TAB8">#REF!</definedName>
    <definedName name="_tab9" localSheetId="27">#REF!</definedName>
    <definedName name="_tab9" localSheetId="34">#REF!</definedName>
    <definedName name="_tab9" localSheetId="36">#REF!</definedName>
    <definedName name="_tab9" localSheetId="39">#REF!</definedName>
    <definedName name="_tab9" localSheetId="40">#REF!</definedName>
    <definedName name="_tab9" localSheetId="42">#REF!</definedName>
    <definedName name="_tab9" localSheetId="47">#REF!</definedName>
    <definedName name="_tab9" localSheetId="1">#REF!</definedName>
    <definedName name="_tab9" localSheetId="2">#REF!</definedName>
    <definedName name="_tab9" localSheetId="7">#REF!</definedName>
    <definedName name="_tab9" localSheetId="9">#REF!</definedName>
    <definedName name="_tab9" localSheetId="12">#REF!</definedName>
    <definedName name="_tab9" localSheetId="17">#REF!</definedName>
    <definedName name="_tab9" localSheetId="20">#REF!</definedName>
    <definedName name="_tab9" localSheetId="24">#REF!</definedName>
    <definedName name="_tab9" localSheetId="26">#REF!</definedName>
    <definedName name="_tab9" localSheetId="28">#REF!</definedName>
    <definedName name="_tab9" localSheetId="29">#REF!</definedName>
    <definedName name="_tab9" localSheetId="30">#REF!</definedName>
    <definedName name="_tab9">#REF!</definedName>
    <definedName name="_TB41" localSheetId="27">#REF!</definedName>
    <definedName name="_TB41" localSheetId="34">#REF!</definedName>
    <definedName name="_TB41" localSheetId="36">#REF!</definedName>
    <definedName name="_TB41" localSheetId="39">#REF!</definedName>
    <definedName name="_TB41" localSheetId="40">#REF!</definedName>
    <definedName name="_TB41" localSheetId="42">#REF!</definedName>
    <definedName name="_TB41" localSheetId="47">#REF!</definedName>
    <definedName name="_TB41" localSheetId="1">#REF!</definedName>
    <definedName name="_TB41" localSheetId="2">#REF!</definedName>
    <definedName name="_TB41" localSheetId="7">#REF!</definedName>
    <definedName name="_TB41" localSheetId="9">#REF!</definedName>
    <definedName name="_TB41" localSheetId="12">#REF!</definedName>
    <definedName name="_TB41" localSheetId="17">#REF!</definedName>
    <definedName name="_TB41" localSheetId="20">#REF!</definedName>
    <definedName name="_TB41" localSheetId="24">#REF!</definedName>
    <definedName name="_TB41" localSheetId="26">#REF!</definedName>
    <definedName name="_TB41" localSheetId="28">#REF!</definedName>
    <definedName name="_TB41" localSheetId="29">#REF!</definedName>
    <definedName name="_TB41" localSheetId="30">#REF!</definedName>
    <definedName name="_TB41">#REF!</definedName>
    <definedName name="_Toc371426930" localSheetId="5">'T06'!$A$47</definedName>
    <definedName name="_Toc371426930" localSheetId="24">'T24'!$A$40</definedName>
    <definedName name="_Toc371426930" localSheetId="26">'T25'!$A$39</definedName>
    <definedName name="_Toc386792078" localSheetId="5">'T06'!#REF!</definedName>
    <definedName name="_Toc386792078" localSheetId="24">'T24'!$A$1</definedName>
    <definedName name="_Toc386792078" localSheetId="26">'T25'!#REF!</definedName>
    <definedName name="_Toc387050212" localSheetId="5">'T06'!$A$18</definedName>
    <definedName name="_Toc387050212" localSheetId="24">'T24'!$A$11</definedName>
    <definedName name="_Toc387050212" localSheetId="26">'T25'!#REF!</definedName>
    <definedName name="_Toc387050213" localSheetId="5">'T06'!$A$31</definedName>
    <definedName name="_Toc387050213" localSheetId="24">'T24'!$A$24</definedName>
    <definedName name="_Toc387050213" localSheetId="26">'T25'!$A$23</definedName>
    <definedName name="_Toc387855534" localSheetId="23">'T23'!$A$1</definedName>
    <definedName name="_Toc387855550" localSheetId="5">'T06'!$A$32</definedName>
    <definedName name="_Toc387855550" localSheetId="24">'T24'!$A$25</definedName>
    <definedName name="_Toc387855550" localSheetId="26">'T25'!$A$24</definedName>
    <definedName name="_Toc418765941" localSheetId="1">'T02'!#REF!</definedName>
    <definedName name="_Toc434398368" localSheetId="27">' T26'!$A$12</definedName>
    <definedName name="_Toc452098489" localSheetId="0">'T01'!$A$1</definedName>
    <definedName name="_Toc452098545" localSheetId="31">'G01'!$I$1</definedName>
    <definedName name="_Toc452098546" localSheetId="32">'G02'!$J$1</definedName>
    <definedName name="_Toc452098549" localSheetId="36">'G06'!$I$7</definedName>
    <definedName name="_Toc452098554" localSheetId="41">'G13'!$O$1</definedName>
    <definedName name="_Toc452098555" localSheetId="42">'G14'!$O$1</definedName>
    <definedName name="_Toc452098556" localSheetId="43">'G15'!$R$1</definedName>
    <definedName name="_Toc452116104" localSheetId="46">'G18'!$A$1</definedName>
    <definedName name="_Toc452116104" localSheetId="47">'G19'!$A$1</definedName>
    <definedName name="_Toc452116106" localSheetId="48">'G20'!$A$1</definedName>
    <definedName name="_Toc452116107" localSheetId="49">'G21'!$A$1</definedName>
    <definedName name="_Toc452453376" localSheetId="33">'G03'!$F$11</definedName>
    <definedName name="_WEO1" localSheetId="27">#REF!</definedName>
    <definedName name="_WEO1" localSheetId="34">#REF!</definedName>
    <definedName name="_WEO1" localSheetId="36">#REF!</definedName>
    <definedName name="_WEO1" localSheetId="37">#REF!</definedName>
    <definedName name="_WEO1" localSheetId="39">#REF!</definedName>
    <definedName name="_WEO1" localSheetId="40">#REF!</definedName>
    <definedName name="_WEO1" localSheetId="42">#REF!</definedName>
    <definedName name="_WEO1" localSheetId="47">#REF!</definedName>
    <definedName name="_WEO1" localSheetId="1">#REF!</definedName>
    <definedName name="_WEO1" localSheetId="2">#REF!</definedName>
    <definedName name="_WEO1" localSheetId="7">#REF!</definedName>
    <definedName name="_WEO1" localSheetId="9">#REF!</definedName>
    <definedName name="_WEO1" localSheetId="12">#REF!</definedName>
    <definedName name="_WEO1" localSheetId="17">#REF!</definedName>
    <definedName name="_WEO1" localSheetId="20">#REF!</definedName>
    <definedName name="_WEO1" localSheetId="24">#REF!</definedName>
    <definedName name="_WEO1" localSheetId="26">#REF!</definedName>
    <definedName name="_WEO1" localSheetId="28">#REF!</definedName>
    <definedName name="_WEO1" localSheetId="29">#REF!</definedName>
    <definedName name="_WEO1" localSheetId="30">#REF!</definedName>
    <definedName name="_WEO1">#REF!</definedName>
    <definedName name="_WEO2" localSheetId="27">#REF!</definedName>
    <definedName name="_WEO2" localSheetId="34">#REF!</definedName>
    <definedName name="_WEO2" localSheetId="36">#REF!</definedName>
    <definedName name="_WEO2" localSheetId="39">#REF!</definedName>
    <definedName name="_WEO2" localSheetId="40">#REF!</definedName>
    <definedName name="_WEO2" localSheetId="42">#REF!</definedName>
    <definedName name="_WEO2" localSheetId="47">#REF!</definedName>
    <definedName name="_WEO2" localSheetId="1">#REF!</definedName>
    <definedName name="_WEO2" localSheetId="2">#REF!</definedName>
    <definedName name="_WEO2" localSheetId="7">#REF!</definedName>
    <definedName name="_WEO2" localSheetId="9">#REF!</definedName>
    <definedName name="_WEO2" localSheetId="12">#REF!</definedName>
    <definedName name="_WEO2" localSheetId="17">#REF!</definedName>
    <definedName name="_WEO2" localSheetId="20">#REF!</definedName>
    <definedName name="_WEO2" localSheetId="24">#REF!</definedName>
    <definedName name="_WEO2" localSheetId="26">#REF!</definedName>
    <definedName name="_WEO2" localSheetId="28">#REF!</definedName>
    <definedName name="_WEO2" localSheetId="29">#REF!</definedName>
    <definedName name="_WEO2" localSheetId="30">#REF!</definedName>
    <definedName name="_WEO2">#REF!</definedName>
    <definedName name="a" localSheetId="27">#REF!</definedName>
    <definedName name="a" localSheetId="34">#REF!</definedName>
    <definedName name="a" localSheetId="36">#REF!</definedName>
    <definedName name="a" localSheetId="39">#REF!</definedName>
    <definedName name="a" localSheetId="40">#REF!</definedName>
    <definedName name="a" localSheetId="42">#REF!</definedName>
    <definedName name="a" localSheetId="47">#REF!</definedName>
    <definedName name="a" localSheetId="1">#REF!</definedName>
    <definedName name="a" localSheetId="2">#REF!</definedName>
    <definedName name="a" localSheetId="7">#REF!</definedName>
    <definedName name="a" localSheetId="9">#REF!</definedName>
    <definedName name="a" localSheetId="12">#REF!</definedName>
    <definedName name="a" localSheetId="17">#REF!</definedName>
    <definedName name="a" localSheetId="20">#REF!</definedName>
    <definedName name="a" localSheetId="24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>#REF!</definedName>
    <definedName name="aaaaaaaaaaaaaa" localSheetId="27">' T26'!aaaaaaaaaaaaaa</definedName>
    <definedName name="aaaaaaaaaaaaaa" localSheetId="37">#N/A</definedName>
    <definedName name="aaaaaaaaaaaaaa" localSheetId="38">'G09'!aaaaaaaaaaaaaa</definedName>
    <definedName name="aaaaaaaaaaaaaa" localSheetId="39">'G10'!aaaaaaaaaaaaaa</definedName>
    <definedName name="aaaaaaaaaaaaaa" localSheetId="1">'T02'!aaaaaaaaaaaaaa</definedName>
    <definedName name="aaaaaaaaaaaaaa" localSheetId="7">'T08'!aaaaaaaaaaaaaa</definedName>
    <definedName name="aaaaaaaaaaaaaa" localSheetId="28">'T27,T28'!aaaaaaaaaaaaaa</definedName>
    <definedName name="aaaaaaaaaaaaaa" localSheetId="29">'T29'!aaaaaaaaaaaaaa</definedName>
    <definedName name="aaaaaaaaaaaaaa" localSheetId="30">'T30'!aaaaaaaaaaaaaa</definedName>
    <definedName name="aaaaaaaaaaaaaa">[22]!aaaaaaaaaaaaaa</definedName>
    <definedName name="aas" localSheetId="27">[23]Contents!$A$1:$C$25</definedName>
    <definedName name="aas" localSheetId="37">[23]Contents!$A$1:$C$25</definedName>
    <definedName name="aas" localSheetId="38">[23]Contents!$A$1:$C$25</definedName>
    <definedName name="aas" localSheetId="39">[23]Contents!$A$1:$C$25</definedName>
    <definedName name="aas" localSheetId="1">[23]Contents!$A$1:$C$25</definedName>
    <definedName name="aas" localSheetId="7">[23]Contents!$A$1:$C$25</definedName>
    <definedName name="aas" localSheetId="28">[23]Contents!$A$1:$C$25</definedName>
    <definedName name="aas" localSheetId="29">[23]Contents!$A$1:$C$25</definedName>
    <definedName name="aas" localSheetId="30">[23]Contents!$A$1:$C$25</definedName>
    <definedName name="aas">[24]Contents!$A$1:$C$25</definedName>
    <definedName name="aloha" localSheetId="27" hidden="1">'[25]i2-KA'!#REF!</definedName>
    <definedName name="aloha" localSheetId="34" hidden="1">'[25]i2-KA'!#REF!</definedName>
    <definedName name="aloha" localSheetId="36" hidden="1">'[25]i2-KA'!#REF!</definedName>
    <definedName name="aloha" localSheetId="37" hidden="1">'[25]i2-KA'!#REF!</definedName>
    <definedName name="aloha" localSheetId="39" hidden="1">'[25]i2-KA'!#REF!</definedName>
    <definedName name="aloha" localSheetId="40" hidden="1">'[25]i2-KA'!#REF!</definedName>
    <definedName name="aloha" localSheetId="42" hidden="1">'[25]i2-KA'!#REF!</definedName>
    <definedName name="aloha" localSheetId="47" hidden="1">'[25]i2-KA'!#REF!</definedName>
    <definedName name="aloha" localSheetId="1" hidden="1">'[25]i2-KA'!#REF!</definedName>
    <definedName name="aloha" localSheetId="2" hidden="1">'[25]i2-KA'!#REF!</definedName>
    <definedName name="aloha" localSheetId="7" hidden="1">'[25]i2-KA'!#REF!</definedName>
    <definedName name="aloha" localSheetId="9" hidden="1">'[25]i2-KA'!#REF!</definedName>
    <definedName name="aloha" localSheetId="11" hidden="1">'[25]i2-KA'!#REF!</definedName>
    <definedName name="aloha" localSheetId="12" hidden="1">'[25]i2-KA'!#REF!</definedName>
    <definedName name="aloha" localSheetId="17" hidden="1">'[25]i2-KA'!#REF!</definedName>
    <definedName name="aloha" localSheetId="20" hidden="1">'[25]i2-KA'!#REF!</definedName>
    <definedName name="aloha" localSheetId="24" hidden="1">'[25]i2-KA'!#REF!</definedName>
    <definedName name="aloha" localSheetId="26" hidden="1">'[25]i2-KA'!#REF!</definedName>
    <definedName name="aloha" localSheetId="28" hidden="1">'[25]i2-KA'!#REF!</definedName>
    <definedName name="aloha" localSheetId="29" hidden="1">'[25]i2-KA'!#REF!</definedName>
    <definedName name="aloha" localSheetId="30" hidden="1">'[25]i2-KA'!#REF!</definedName>
    <definedName name="aloha" hidden="1">'[25]i2-KA'!#REF!</definedName>
    <definedName name="ANNUALNOM" localSheetId="27">#REF!</definedName>
    <definedName name="ANNUALNOM" localSheetId="34">#REF!</definedName>
    <definedName name="ANNUALNOM" localSheetId="36">#REF!</definedName>
    <definedName name="ANNUALNOM" localSheetId="37">#REF!</definedName>
    <definedName name="ANNUALNOM" localSheetId="38">#REF!</definedName>
    <definedName name="ANNUALNOM" localSheetId="39">#REF!</definedName>
    <definedName name="ANNUALNOM" localSheetId="40">#REF!</definedName>
    <definedName name="ANNUALNOM" localSheetId="42">#REF!</definedName>
    <definedName name="ANNUALNOM" localSheetId="47">#REF!</definedName>
    <definedName name="ANNUALNOM" localSheetId="1">#REF!</definedName>
    <definedName name="ANNUALNOM" localSheetId="2">#REF!</definedName>
    <definedName name="ANNUALNOM" localSheetId="7">#REF!</definedName>
    <definedName name="ANNUALNOM" localSheetId="9">#REF!</definedName>
    <definedName name="ANNUALNOM" localSheetId="12">#REF!</definedName>
    <definedName name="ANNUALNOM" localSheetId="17">#REF!</definedName>
    <definedName name="ANNUALNOM" localSheetId="20">#REF!</definedName>
    <definedName name="ANNUALNOM" localSheetId="24">#REF!</definedName>
    <definedName name="ANNUALNOM" localSheetId="26">#REF!</definedName>
    <definedName name="ANNUALNOM" localSheetId="28">#REF!</definedName>
    <definedName name="ANNUALNOM" localSheetId="29">#REF!</definedName>
    <definedName name="ANNUALNOM" localSheetId="30">#REF!</definedName>
    <definedName name="ANNUALNOM">#REF!</definedName>
    <definedName name="as" localSheetId="27">'[23]i-REER'!$A$2:$F$104</definedName>
    <definedName name="as" localSheetId="37">'[23]i-REER'!$A$2:$F$104</definedName>
    <definedName name="as" localSheetId="38">'[23]i-REER'!$A$2:$F$104</definedName>
    <definedName name="as" localSheetId="39">'[23]i-REER'!$A$2:$F$104</definedName>
    <definedName name="as" localSheetId="1">'[23]i-REER'!$A$2:$F$104</definedName>
    <definedName name="as" localSheetId="7">'[23]i-REER'!$A$2:$F$104</definedName>
    <definedName name="as" localSheetId="28">'[23]i-REER'!$A$2:$F$104</definedName>
    <definedName name="as" localSheetId="29">'[23]i-REER'!$A$2:$F$104</definedName>
    <definedName name="as" localSheetId="30">'[23]i-REER'!$A$2:$F$104</definedName>
    <definedName name="as">'[24]i-REER'!$A$2:$F$104</definedName>
    <definedName name="asdfasd" localSheetId="40" hidden="1">{"'előző év december'!$A$2:$CP$214"}</definedName>
    <definedName name="asdfasd" localSheetId="11" hidden="1">{"'előző év december'!$A$2:$CP$214"}</definedName>
    <definedName name="asdfasd" hidden="1">{"'előző év december'!$A$2:$CP$214"}</definedName>
    <definedName name="ASSUM" localSheetId="27">#REF!</definedName>
    <definedName name="ASSUM" localSheetId="34">#REF!</definedName>
    <definedName name="ASSUM" localSheetId="36">#REF!</definedName>
    <definedName name="ASSUM" localSheetId="37">#REF!</definedName>
    <definedName name="ASSUM" localSheetId="38">#REF!</definedName>
    <definedName name="ASSUM" localSheetId="39">#REF!</definedName>
    <definedName name="ASSUM" localSheetId="40">#REF!</definedName>
    <definedName name="ASSUM" localSheetId="42">#REF!</definedName>
    <definedName name="ASSUM" localSheetId="47">#REF!</definedName>
    <definedName name="ASSUM" localSheetId="1">#REF!</definedName>
    <definedName name="ASSUM" localSheetId="2">#REF!</definedName>
    <definedName name="ASSUM" localSheetId="7">#REF!</definedName>
    <definedName name="ASSUM" localSheetId="9">#REF!</definedName>
    <definedName name="ASSUM" localSheetId="12">#REF!</definedName>
    <definedName name="ASSUM" localSheetId="17">#REF!</definedName>
    <definedName name="ASSUM" localSheetId="20">#REF!</definedName>
    <definedName name="ASSUM" localSheetId="24">#REF!</definedName>
    <definedName name="ASSUM" localSheetId="26">#REF!</definedName>
    <definedName name="ASSUM" localSheetId="28">#REF!</definedName>
    <definedName name="ASSUM" localSheetId="29">#REF!</definedName>
    <definedName name="ASSUM" localSheetId="30">#REF!</definedName>
    <definedName name="ASSUM">#REF!</definedName>
    <definedName name="ASSUMB" localSheetId="27">#REF!</definedName>
    <definedName name="ASSUMB" localSheetId="34">#REF!</definedName>
    <definedName name="ASSUMB" localSheetId="36">#REF!</definedName>
    <definedName name="ASSUMB" localSheetId="39">#REF!</definedName>
    <definedName name="ASSUMB" localSheetId="40">#REF!</definedName>
    <definedName name="ASSUMB" localSheetId="42">#REF!</definedName>
    <definedName name="ASSUMB" localSheetId="47">#REF!</definedName>
    <definedName name="ASSUMB" localSheetId="1">#REF!</definedName>
    <definedName name="ASSUMB" localSheetId="2">#REF!</definedName>
    <definedName name="ASSUMB" localSheetId="7">#REF!</definedName>
    <definedName name="ASSUMB" localSheetId="9">#REF!</definedName>
    <definedName name="ASSUMB" localSheetId="12">#REF!</definedName>
    <definedName name="ASSUMB" localSheetId="17">#REF!</definedName>
    <definedName name="ASSUMB" localSheetId="20">#REF!</definedName>
    <definedName name="ASSUMB" localSheetId="24">#REF!</definedName>
    <definedName name="ASSUMB" localSheetId="26">#REF!</definedName>
    <definedName name="ASSUMB" localSheetId="28">#REF!</definedName>
    <definedName name="ASSUMB" localSheetId="29">#REF!</definedName>
    <definedName name="ASSUMB" localSheetId="30">#REF!</definedName>
    <definedName name="ASSUMB">#REF!</definedName>
    <definedName name="atrade" localSheetId="34">[21]!atrade</definedName>
    <definedName name="atrade" localSheetId="36">[21]!atrade</definedName>
    <definedName name="atrade" localSheetId="42">[21]!atrade</definedName>
    <definedName name="atrade" localSheetId="47">[21]!atrade</definedName>
    <definedName name="atrade" localSheetId="2">[21]!atrade</definedName>
    <definedName name="atrade" localSheetId="9">[21]!atrade</definedName>
    <definedName name="atrade" localSheetId="17">[21]!atrade</definedName>
    <definedName name="atrade" localSheetId="20">[21]!atrade</definedName>
    <definedName name="atrade" localSheetId="24">[21]!atrade</definedName>
    <definedName name="atrade" localSheetId="26">[21]!atrade</definedName>
    <definedName name="atrade">[21]!atrade</definedName>
    <definedName name="B" localSheetId="27">#REF!</definedName>
    <definedName name="b" localSheetId="34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 localSheetId="40">#REF!</definedName>
    <definedName name="b" localSheetId="42">#REF!</definedName>
    <definedName name="b" localSheetId="47">#REF!</definedName>
    <definedName name="B" localSheetId="1">#REF!</definedName>
    <definedName name="b" localSheetId="2">#REF!</definedName>
    <definedName name="B" localSheetId="7">#REF!</definedName>
    <definedName name="b" localSheetId="9">#REF!</definedName>
    <definedName name="b" localSheetId="12">#REF!</definedName>
    <definedName name="b" localSheetId="17">#REF!</definedName>
    <definedName name="b" localSheetId="20">#REF!</definedName>
    <definedName name="b" localSheetId="24">#REF!</definedName>
    <definedName name="b" localSheetId="26">#REF!</definedName>
    <definedName name="B" localSheetId="28">#REF!</definedName>
    <definedName name="B" localSheetId="29">#REF!</definedName>
    <definedName name="B" localSheetId="30">#REF!</definedName>
    <definedName name="b">#REF!</definedName>
    <definedName name="BAKLANBOPB" localSheetId="27">#REF!</definedName>
    <definedName name="BAKLANBOPB" localSheetId="34">#REF!</definedName>
    <definedName name="BAKLANBOPB" localSheetId="36">#REF!</definedName>
    <definedName name="BAKLANBOPB" localSheetId="39">#REF!</definedName>
    <definedName name="BAKLANBOPB" localSheetId="40">#REF!</definedName>
    <definedName name="BAKLANBOPB" localSheetId="42">#REF!</definedName>
    <definedName name="BAKLANBOPB" localSheetId="47">#REF!</definedName>
    <definedName name="BAKLANBOPB" localSheetId="1">#REF!</definedName>
    <definedName name="BAKLANBOPB" localSheetId="2">#REF!</definedName>
    <definedName name="BAKLANBOPB" localSheetId="7">#REF!</definedName>
    <definedName name="BAKLANBOPB" localSheetId="9">#REF!</definedName>
    <definedName name="BAKLANBOPB" localSheetId="12">#REF!</definedName>
    <definedName name="BAKLANBOPB" localSheetId="17">#REF!</definedName>
    <definedName name="BAKLANBOPB" localSheetId="20">#REF!</definedName>
    <definedName name="BAKLANBOPB" localSheetId="24">#REF!</definedName>
    <definedName name="BAKLANBOPB" localSheetId="26">#REF!</definedName>
    <definedName name="BAKLANBOPB" localSheetId="28">#REF!</definedName>
    <definedName name="BAKLANBOPB" localSheetId="29">#REF!</definedName>
    <definedName name="BAKLANBOPB" localSheetId="30">#REF!</definedName>
    <definedName name="BAKLANBOPB">#REF!</definedName>
    <definedName name="BAKLANDEBT2B" localSheetId="27">#REF!</definedName>
    <definedName name="BAKLANDEBT2B" localSheetId="34">#REF!</definedName>
    <definedName name="BAKLANDEBT2B" localSheetId="36">#REF!</definedName>
    <definedName name="BAKLANDEBT2B" localSheetId="39">#REF!</definedName>
    <definedName name="BAKLANDEBT2B" localSheetId="40">#REF!</definedName>
    <definedName name="BAKLANDEBT2B" localSheetId="42">#REF!</definedName>
    <definedName name="BAKLANDEBT2B" localSheetId="47">#REF!</definedName>
    <definedName name="BAKLANDEBT2B" localSheetId="1">#REF!</definedName>
    <definedName name="BAKLANDEBT2B" localSheetId="2">#REF!</definedName>
    <definedName name="BAKLANDEBT2B" localSheetId="7">#REF!</definedName>
    <definedName name="BAKLANDEBT2B" localSheetId="9">#REF!</definedName>
    <definedName name="BAKLANDEBT2B" localSheetId="12">#REF!</definedName>
    <definedName name="BAKLANDEBT2B" localSheetId="17">#REF!</definedName>
    <definedName name="BAKLANDEBT2B" localSheetId="20">#REF!</definedName>
    <definedName name="BAKLANDEBT2B" localSheetId="24">#REF!</definedName>
    <definedName name="BAKLANDEBT2B" localSheetId="26">#REF!</definedName>
    <definedName name="BAKLANDEBT2B" localSheetId="28">#REF!</definedName>
    <definedName name="BAKLANDEBT2B" localSheetId="29">#REF!</definedName>
    <definedName name="BAKLANDEBT2B" localSheetId="30">#REF!</definedName>
    <definedName name="BAKLANDEBT2B">#REF!</definedName>
    <definedName name="BAKLDEBT1B" localSheetId="27">#REF!</definedName>
    <definedName name="BAKLDEBT1B" localSheetId="34">#REF!</definedName>
    <definedName name="BAKLDEBT1B" localSheetId="36">#REF!</definedName>
    <definedName name="BAKLDEBT1B" localSheetId="39">#REF!</definedName>
    <definedName name="BAKLDEBT1B" localSheetId="40">#REF!</definedName>
    <definedName name="BAKLDEBT1B" localSheetId="42">#REF!</definedName>
    <definedName name="BAKLDEBT1B" localSheetId="47">#REF!</definedName>
    <definedName name="BAKLDEBT1B" localSheetId="1">#REF!</definedName>
    <definedName name="BAKLDEBT1B" localSheetId="2">#REF!</definedName>
    <definedName name="BAKLDEBT1B" localSheetId="7">#REF!</definedName>
    <definedName name="BAKLDEBT1B" localSheetId="9">#REF!</definedName>
    <definedName name="BAKLDEBT1B" localSheetId="12">#REF!</definedName>
    <definedName name="BAKLDEBT1B" localSheetId="17">#REF!</definedName>
    <definedName name="BAKLDEBT1B" localSheetId="20">#REF!</definedName>
    <definedName name="BAKLDEBT1B" localSheetId="24">#REF!</definedName>
    <definedName name="BAKLDEBT1B" localSheetId="26">#REF!</definedName>
    <definedName name="BAKLDEBT1B" localSheetId="28">#REF!</definedName>
    <definedName name="BAKLDEBT1B" localSheetId="29">#REF!</definedName>
    <definedName name="BAKLDEBT1B" localSheetId="30">#REF!</definedName>
    <definedName name="BAKLDEBT1B">#REF!</definedName>
    <definedName name="BASDAT" localSheetId="27">'[11]Annual Tables'!#REF!</definedName>
    <definedName name="BASDAT" localSheetId="34">'[11]Annual Tables'!#REF!</definedName>
    <definedName name="BASDAT" localSheetId="36">'[11]Annual Tables'!#REF!</definedName>
    <definedName name="BASDAT" localSheetId="39">'[11]Annual Tables'!#REF!</definedName>
    <definedName name="BASDAT" localSheetId="40">'[11]Annual Tables'!#REF!</definedName>
    <definedName name="BASDAT" localSheetId="42">'[11]Annual Tables'!#REF!</definedName>
    <definedName name="BASDAT" localSheetId="47">'[11]Annual Tables'!#REF!</definedName>
    <definedName name="BASDAT" localSheetId="1">'[11]Annual Tables'!#REF!</definedName>
    <definedName name="BASDAT" localSheetId="2">'[11]Annual Tables'!#REF!</definedName>
    <definedName name="BASDAT" localSheetId="7">'[11]Annual Tables'!#REF!</definedName>
    <definedName name="BASDAT" localSheetId="9">'[11]Annual Tables'!#REF!</definedName>
    <definedName name="BASDAT" localSheetId="12">'[11]Annual Tables'!#REF!</definedName>
    <definedName name="BASDAT" localSheetId="17">'[11]Annual Tables'!#REF!</definedName>
    <definedName name="BASDAT" localSheetId="20">'[11]Annual Tables'!#REF!</definedName>
    <definedName name="BASDAT" localSheetId="24">'[11]Annual Tables'!#REF!</definedName>
    <definedName name="BASDAT" localSheetId="26">'[11]Annual Tables'!#REF!</definedName>
    <definedName name="BASDAT" localSheetId="28">'[11]Annual Tables'!#REF!</definedName>
    <definedName name="BASDAT" localSheetId="29">'[11]Annual Tables'!#REF!</definedName>
    <definedName name="BASDAT" localSheetId="30">'[11]Annual Tables'!#REF!</definedName>
    <definedName name="BASDAT">'[11]Annual Tables'!#REF!</definedName>
    <definedName name="bb" localSheetId="27" hidden="1">{"Riqfin97",#N/A,FALSE,"Tran";"Riqfinpro",#N/A,FALSE,"Tran"}</definedName>
    <definedName name="bb" localSheetId="37" hidden="1">{"Riqfin97",#N/A,FALSE,"Tran";"Riqfinpro",#N/A,FALSE,"Tran"}</definedName>
    <definedName name="bb" localSheetId="38" hidden="1">{"Riqfin97",#N/A,FALSE,"Tran";"Riqfinpro",#N/A,FALSE,"Tran"}</definedName>
    <definedName name="bb" localSheetId="39" hidden="1">{"Riqfin97",#N/A,FALSE,"Tran";"Riqfinpro",#N/A,FALSE,"Tran"}</definedName>
    <definedName name="bb" localSheetId="40" hidden="1">{"Riqfin97",#N/A,FALSE,"Tran";"Riqfinpro",#N/A,FALSE,"Tran"}</definedName>
    <definedName name="bb" localSheetId="1" hidden="1">{"Riqfin97",#N/A,FALSE,"Tran";"Riqfinpro",#N/A,FALSE,"Tran"}</definedName>
    <definedName name="bb" localSheetId="7" hidden="1">{"Riqfin97",#N/A,FALSE,"Tran";"Riqfinpro",#N/A,FALSE,"Tran"}</definedName>
    <definedName name="bb" localSheetId="11" hidden="1">{"Riqfin97",#N/A,FALSE,"Tran";"Riqfinpro",#N/A,FALSE,"Tran"}</definedName>
    <definedName name="bb" localSheetId="12" hidden="1">{"Riqfin97",#N/A,FALSE,"Tran";"Riqfinpro",#N/A,FALSE,"Tran"}</definedName>
    <definedName name="bb" localSheetId="28" hidden="1">{"Riqfin97",#N/A,FALSE,"Tran";"Riqfinpro",#N/A,FALSE,"Tran"}</definedName>
    <definedName name="bb" localSheetId="29" hidden="1">{"Riqfin97",#N/A,FALSE,"Tran";"Riqfinpro",#N/A,FALSE,"Tran"}</definedName>
    <definedName name="bb" localSheetId="30" hidden="1">{"Riqfin97",#N/A,FALSE,"Tran";"Riqfinpro",#N/A,FALSE,"Tran"}</definedName>
    <definedName name="bb" hidden="1">{"Riqfin97",#N/A,FALSE,"Tran";"Riqfinpro",#N/A,FALSE,"Tran"}</definedName>
    <definedName name="bbb" localSheetId="27" hidden="1">{"Riqfin97",#N/A,FALSE,"Tran";"Riqfinpro",#N/A,FALSE,"Tran"}</definedName>
    <definedName name="bbb" localSheetId="37" hidden="1">{"Riqfin97",#N/A,FALSE,"Tran";"Riqfinpro",#N/A,FALSE,"Tran"}</definedName>
    <definedName name="bbb" localSheetId="38" hidden="1">{"Riqfin97",#N/A,FALSE,"Tran";"Riqfinpro",#N/A,FALSE,"Tran"}</definedName>
    <definedName name="bbb" localSheetId="39" hidden="1">{"Riqfin97",#N/A,FALSE,"Tran";"Riqfinpro",#N/A,FALSE,"Tran"}</definedName>
    <definedName name="bbb" localSheetId="40" hidden="1">{"Riqfin97",#N/A,FALSE,"Tran";"Riqfinpro",#N/A,FALSE,"Tran"}</definedName>
    <definedName name="bbb" localSheetId="1" hidden="1">{"Riqfin97",#N/A,FALSE,"Tran";"Riqfinpro",#N/A,FALSE,"Tran"}</definedName>
    <definedName name="bbb" localSheetId="7" hidden="1">{"Riqfin97",#N/A,FALSE,"Tran";"Riqfinpro",#N/A,FALSE,"Tran"}</definedName>
    <definedName name="bbb" localSheetId="11" hidden="1">{"Riqfin97",#N/A,FALSE,"Tran";"Riqfinpro",#N/A,FALSE,"Tran"}</definedName>
    <definedName name="bbb" localSheetId="12" hidden="1">{"Riqfin97",#N/A,FALSE,"Tran";"Riqfinpro",#N/A,FALSE,"Tran"}</definedName>
    <definedName name="bbb" localSheetId="28" hidden="1">{"Riqfin97",#N/A,FALSE,"Tran";"Riqfinpro",#N/A,FALSE,"Tran"}</definedName>
    <definedName name="bbb" localSheetId="29" hidden="1">{"Riqfin97",#N/A,FALSE,"Tran";"Riqfinpro",#N/A,FALSE,"Tran"}</definedName>
    <definedName name="bbb" localSheetId="30" hidden="1">{"Riqfin97",#N/A,FALSE,"Tran";"Riqfinpro",#N/A,FALSE,"Tran"}</definedName>
    <definedName name="bbb" hidden="1">{"Riqfin97",#N/A,FALSE,"Tran";"Riqfinpro",#N/A,FALSE,"Tran"}</definedName>
    <definedName name="bbbbbbbbbbbbbb" localSheetId="27">' T26'!bbbbbbbbbbbbbb</definedName>
    <definedName name="bbbbbbbbbbbbbb" localSheetId="37">#N/A</definedName>
    <definedName name="bbbbbbbbbbbbbb" localSheetId="38">'G09'!bbbbbbbbbbbbbb</definedName>
    <definedName name="bbbbbbbbbbbbbb" localSheetId="39">'G10'!bbbbbbbbbbbbbb</definedName>
    <definedName name="bbbbbbbbbbbbbb" localSheetId="1">'T02'!bbbbbbbbbbbbbb</definedName>
    <definedName name="bbbbbbbbbbbbbb" localSheetId="7">'T08'!bbbbbbbbbbbbbb</definedName>
    <definedName name="bbbbbbbbbbbbbb" localSheetId="28">'T27,T28'!bbbbbbbbbbbbbb</definedName>
    <definedName name="bbbbbbbbbbbbbb" localSheetId="29">'T29'!bbbbbbbbbbbbbb</definedName>
    <definedName name="bbbbbbbbbbbbbb" localSheetId="30">'T30'!bbbbbbbbbbbbbb</definedName>
    <definedName name="bbbbbbbbbbbbbb">[22]!bbbbbbbbbbbbbb</definedName>
    <definedName name="BCA">#N/A</definedName>
    <definedName name="BCA_GDP">#N/A</definedName>
    <definedName name="BE">#N/A</definedName>
    <definedName name="BEA" localSheetId="27">'[26]WEO-BOP'!#REF!</definedName>
    <definedName name="BEA" localSheetId="34">'[26]WEO-BOP'!#REF!</definedName>
    <definedName name="BEA" localSheetId="36">'[26]WEO-BOP'!#REF!</definedName>
    <definedName name="BEA" localSheetId="37">'[26]WEO-BOP'!#REF!</definedName>
    <definedName name="BEA" localSheetId="38">'[26]WEO-BOP'!#REF!</definedName>
    <definedName name="BEA" localSheetId="39">'[26]WEO-BOP'!#REF!</definedName>
    <definedName name="BEA" localSheetId="40">'[26]WEO-BOP'!#REF!</definedName>
    <definedName name="BEA" localSheetId="42">'[26]WEO-BOP'!#REF!</definedName>
    <definedName name="BEA" localSheetId="47">'[26]WEO-BOP'!#REF!</definedName>
    <definedName name="BEA" localSheetId="1">'[26]WEO-BOP'!#REF!</definedName>
    <definedName name="BEA" localSheetId="2">'[26]WEO-BOP'!#REF!</definedName>
    <definedName name="BEA" localSheetId="7">'[26]WEO-BOP'!#REF!</definedName>
    <definedName name="BEA" localSheetId="9">'[26]WEO-BOP'!#REF!</definedName>
    <definedName name="BEA" localSheetId="12">'[26]WEO-BOP'!#REF!</definedName>
    <definedName name="BEA" localSheetId="17">'[26]WEO-BOP'!#REF!</definedName>
    <definedName name="BEA" localSheetId="20">'[26]WEO-BOP'!#REF!</definedName>
    <definedName name="BEA" localSheetId="24">'[26]WEO-BOP'!#REF!</definedName>
    <definedName name="BEA" localSheetId="26">'[26]WEO-BOP'!#REF!</definedName>
    <definedName name="BEA" localSheetId="28">'[26]WEO-BOP'!#REF!</definedName>
    <definedName name="BEA" localSheetId="29">'[26]WEO-BOP'!#REF!</definedName>
    <definedName name="BEA" localSheetId="30">'[26]WEO-BOP'!#REF!</definedName>
    <definedName name="BEA">'[26]WEO-BOP'!#REF!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27">#REF!</definedName>
    <definedName name="BEDE" localSheetId="34">#REF!</definedName>
    <definedName name="BEDE" localSheetId="36">#REF!</definedName>
    <definedName name="BEDE" localSheetId="37">#REF!</definedName>
    <definedName name="BEDE" localSheetId="38">#REF!</definedName>
    <definedName name="BEDE" localSheetId="39">#REF!</definedName>
    <definedName name="BEDE" localSheetId="40">#REF!</definedName>
    <definedName name="BEDE" localSheetId="42">#REF!</definedName>
    <definedName name="BEDE" localSheetId="47">#REF!</definedName>
    <definedName name="BEDE" localSheetId="1">#REF!</definedName>
    <definedName name="BEDE" localSheetId="2">#REF!</definedName>
    <definedName name="BEDE" localSheetId="7">#REF!</definedName>
    <definedName name="BEDE" localSheetId="9">#REF!</definedName>
    <definedName name="BEDE" localSheetId="12">#REF!</definedName>
    <definedName name="BEDE" localSheetId="17">#REF!</definedName>
    <definedName name="BEDE" localSheetId="20">#REF!</definedName>
    <definedName name="BEDE" localSheetId="24">#REF!</definedName>
    <definedName name="BEDE" localSheetId="26">#REF!</definedName>
    <definedName name="BEDE" localSheetId="28">#REF!</definedName>
    <definedName name="BEDE" localSheetId="29">#REF!</definedName>
    <definedName name="BEDE" localSheetId="30">#REF!</definedName>
    <definedName name="BEDE">#REF!</definedName>
    <definedName name="BER" localSheetId="27">'[26]WEO-BOP'!#REF!</definedName>
    <definedName name="BER" localSheetId="34">'[26]WEO-BOP'!#REF!</definedName>
    <definedName name="BER" localSheetId="36">'[26]WEO-BOP'!#REF!</definedName>
    <definedName name="BER" localSheetId="37">'[26]WEO-BOP'!#REF!</definedName>
    <definedName name="BER" localSheetId="38">'[26]WEO-BOP'!#REF!</definedName>
    <definedName name="BER" localSheetId="39">'[26]WEO-BOP'!#REF!</definedName>
    <definedName name="BER" localSheetId="40">'[26]WEO-BOP'!#REF!</definedName>
    <definedName name="BER" localSheetId="42">'[26]WEO-BOP'!#REF!</definedName>
    <definedName name="BER" localSheetId="47">'[26]WEO-BOP'!#REF!</definedName>
    <definedName name="BER" localSheetId="1">'[26]WEO-BOP'!#REF!</definedName>
    <definedName name="BER" localSheetId="2">'[26]WEO-BOP'!#REF!</definedName>
    <definedName name="BER" localSheetId="7">'[26]WEO-BOP'!#REF!</definedName>
    <definedName name="BER" localSheetId="9">'[26]WEO-BOP'!#REF!</definedName>
    <definedName name="BER" localSheetId="12">'[26]WEO-BOP'!#REF!</definedName>
    <definedName name="BER" localSheetId="17">'[26]WEO-BOP'!#REF!</definedName>
    <definedName name="BER" localSheetId="20">'[26]WEO-BOP'!#REF!</definedName>
    <definedName name="BER" localSheetId="24">'[26]WEO-BOP'!#REF!</definedName>
    <definedName name="BER" localSheetId="26">'[26]WEO-BOP'!#REF!</definedName>
    <definedName name="BER" localSheetId="28">'[26]WEO-BOP'!#REF!</definedName>
    <definedName name="BER" localSheetId="29">'[26]WEO-BOP'!#REF!</definedName>
    <definedName name="BER" localSheetId="30">'[26]WEO-BOP'!#REF!</definedName>
    <definedName name="BER">'[26]WEO-BOP'!#REF!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27">'[26]WEO-BOP'!#REF!</definedName>
    <definedName name="BFD" localSheetId="34">'[26]WEO-BOP'!#REF!</definedName>
    <definedName name="BFD" localSheetId="36">'[26]WEO-BOP'!#REF!</definedName>
    <definedName name="BFD" localSheetId="37">'[26]WEO-BOP'!#REF!</definedName>
    <definedName name="BFD" localSheetId="39">'[26]WEO-BOP'!#REF!</definedName>
    <definedName name="BFD" localSheetId="40">'[26]WEO-BOP'!#REF!</definedName>
    <definedName name="BFD" localSheetId="42">'[26]WEO-BOP'!#REF!</definedName>
    <definedName name="BFD" localSheetId="47">'[26]WEO-BOP'!#REF!</definedName>
    <definedName name="BFD" localSheetId="1">'[26]WEO-BOP'!#REF!</definedName>
    <definedName name="BFD" localSheetId="2">'[26]WEO-BOP'!#REF!</definedName>
    <definedName name="BFD" localSheetId="7">'[26]WEO-BOP'!#REF!</definedName>
    <definedName name="BFD" localSheetId="9">'[26]WEO-BOP'!#REF!</definedName>
    <definedName name="BFD" localSheetId="12">'[26]WEO-BOP'!#REF!</definedName>
    <definedName name="BFD" localSheetId="17">'[26]WEO-BOP'!#REF!</definedName>
    <definedName name="BFD" localSheetId="20">'[26]WEO-BOP'!#REF!</definedName>
    <definedName name="BFD" localSheetId="24">'[26]WEO-BOP'!#REF!</definedName>
    <definedName name="BFD" localSheetId="26">'[26]WEO-BOP'!#REF!</definedName>
    <definedName name="BFD" localSheetId="28">'[26]WEO-BOP'!#REF!</definedName>
    <definedName name="BFD" localSheetId="29">'[26]WEO-BOP'!#REF!</definedName>
    <definedName name="BFD" localSheetId="30">'[26]WEO-BOP'!#REF!</definedName>
    <definedName name="BFD">'[26]WEO-BOP'!#REF!</definedName>
    <definedName name="BFDI" localSheetId="27">'[26]WEO-BOP'!#REF!</definedName>
    <definedName name="BFDI" localSheetId="34">'[26]WEO-BOP'!#REF!</definedName>
    <definedName name="BFDI" localSheetId="36">'[26]WEO-BOP'!#REF!</definedName>
    <definedName name="BFDI" localSheetId="39">'[26]WEO-BOP'!#REF!</definedName>
    <definedName name="BFDI" localSheetId="40">'[26]WEO-BOP'!#REF!</definedName>
    <definedName name="BFDI" localSheetId="42">'[26]WEO-BOP'!#REF!</definedName>
    <definedName name="BFDI" localSheetId="47">'[26]WEO-BOP'!#REF!</definedName>
    <definedName name="BFDI" localSheetId="1">'[26]WEO-BOP'!#REF!</definedName>
    <definedName name="BFDI" localSheetId="2">'[26]WEO-BOP'!#REF!</definedName>
    <definedName name="BFDI" localSheetId="7">'[26]WEO-BOP'!#REF!</definedName>
    <definedName name="BFDI" localSheetId="9">'[26]WEO-BOP'!#REF!</definedName>
    <definedName name="BFDI" localSheetId="12">'[26]WEO-BOP'!#REF!</definedName>
    <definedName name="BFDI" localSheetId="17">'[26]WEO-BOP'!#REF!</definedName>
    <definedName name="BFDI" localSheetId="20">'[26]WEO-BOP'!#REF!</definedName>
    <definedName name="BFDI" localSheetId="24">'[26]WEO-BOP'!#REF!</definedName>
    <definedName name="BFDI" localSheetId="26">'[26]WEO-BOP'!#REF!</definedName>
    <definedName name="BFDI" localSheetId="28">'[26]WEO-BOP'!#REF!</definedName>
    <definedName name="BFDI" localSheetId="29">'[26]WEO-BOP'!#REF!</definedName>
    <definedName name="BFDI" localSheetId="30">'[26]WEO-BOP'!#REF!</definedName>
    <definedName name="BFDI">'[26]WEO-BOP'!#REF!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27">' T26'!BFLD_DF</definedName>
    <definedName name="BFLD_DF" localSheetId="37">#N/A</definedName>
    <definedName name="BFLD_DF" localSheetId="38">'G09'!BFLD_DF</definedName>
    <definedName name="BFLD_DF" localSheetId="39">'G10'!BFLD_DF</definedName>
    <definedName name="BFLD_DF" localSheetId="1">'T02'!BFLD_DF</definedName>
    <definedName name="BFLD_DF" localSheetId="7">'T08'!BFLD_DF</definedName>
    <definedName name="BFLD_DF" localSheetId="28">'T27,T28'!BFLD_DF</definedName>
    <definedName name="BFLD_DF" localSheetId="29">'T29'!BFLD_DF</definedName>
    <definedName name="BFLD_DF" localSheetId="30">'T30'!BFLD_DF</definedName>
    <definedName name="BFLD_DF">[22]!BFLD_DF</definedName>
    <definedName name="BFLG">#N/A</definedName>
    <definedName name="BFLG_D">#N/A</definedName>
    <definedName name="BFLG_DF">#N/A</definedName>
    <definedName name="BFO" localSheetId="27">'[26]WEO-BOP'!#REF!</definedName>
    <definedName name="BFO" localSheetId="34">'[26]WEO-BOP'!#REF!</definedName>
    <definedName name="BFO" localSheetId="36">'[26]WEO-BOP'!#REF!</definedName>
    <definedName name="BFO" localSheetId="37">'[26]WEO-BOP'!#REF!</definedName>
    <definedName name="BFO" localSheetId="38">'[26]WEO-BOP'!#REF!</definedName>
    <definedName name="BFO" localSheetId="39">'[26]WEO-BOP'!#REF!</definedName>
    <definedName name="BFO" localSheetId="40">'[26]WEO-BOP'!#REF!</definedName>
    <definedName name="BFO" localSheetId="42">'[26]WEO-BOP'!#REF!</definedName>
    <definedName name="BFO" localSheetId="47">'[26]WEO-BOP'!#REF!</definedName>
    <definedName name="BFO" localSheetId="1">'[26]WEO-BOP'!#REF!</definedName>
    <definedName name="BFO" localSheetId="2">'[26]WEO-BOP'!#REF!</definedName>
    <definedName name="BFO" localSheetId="7">'[26]WEO-BOP'!#REF!</definedName>
    <definedName name="BFO" localSheetId="9">'[26]WEO-BOP'!#REF!</definedName>
    <definedName name="BFO" localSheetId="12">'[26]WEO-BOP'!#REF!</definedName>
    <definedName name="BFO" localSheetId="17">'[26]WEO-BOP'!#REF!</definedName>
    <definedName name="BFO" localSheetId="20">'[26]WEO-BOP'!#REF!</definedName>
    <definedName name="BFO" localSheetId="24">'[26]WEO-BOP'!#REF!</definedName>
    <definedName name="BFO" localSheetId="26">'[26]WEO-BOP'!#REF!</definedName>
    <definedName name="BFO" localSheetId="28">'[26]WEO-BOP'!#REF!</definedName>
    <definedName name="BFO" localSheetId="29">'[26]WEO-BOP'!#REF!</definedName>
    <definedName name="BFO" localSheetId="30">'[26]WEO-BOP'!#REF!</definedName>
    <definedName name="BFO">'[26]WEO-BOP'!#REF!</definedName>
    <definedName name="BFOA" localSheetId="27">'[26]WEO-BOP'!#REF!</definedName>
    <definedName name="BFOA" localSheetId="34">'[26]WEO-BOP'!#REF!</definedName>
    <definedName name="BFOA" localSheetId="36">'[26]WEO-BOP'!#REF!</definedName>
    <definedName name="BFOA" localSheetId="39">'[26]WEO-BOP'!#REF!</definedName>
    <definedName name="BFOA" localSheetId="40">'[26]WEO-BOP'!#REF!</definedName>
    <definedName name="BFOA" localSheetId="42">'[26]WEO-BOP'!#REF!</definedName>
    <definedName name="BFOA" localSheetId="47">'[26]WEO-BOP'!#REF!</definedName>
    <definedName name="BFOA" localSheetId="1">'[26]WEO-BOP'!#REF!</definedName>
    <definedName name="BFOA" localSheetId="2">'[26]WEO-BOP'!#REF!</definedName>
    <definedName name="BFOA" localSheetId="7">'[26]WEO-BOP'!#REF!</definedName>
    <definedName name="BFOA" localSheetId="9">'[26]WEO-BOP'!#REF!</definedName>
    <definedName name="BFOA" localSheetId="12">'[26]WEO-BOP'!#REF!</definedName>
    <definedName name="BFOA" localSheetId="17">'[26]WEO-BOP'!#REF!</definedName>
    <definedName name="BFOA" localSheetId="20">'[26]WEO-BOP'!#REF!</definedName>
    <definedName name="BFOA" localSheetId="24">'[26]WEO-BOP'!#REF!</definedName>
    <definedName name="BFOA" localSheetId="26">'[26]WEO-BOP'!#REF!</definedName>
    <definedName name="BFOA" localSheetId="28">'[26]WEO-BOP'!#REF!</definedName>
    <definedName name="BFOA" localSheetId="29">'[26]WEO-BOP'!#REF!</definedName>
    <definedName name="BFOA" localSheetId="30">'[26]WEO-BOP'!#REF!</definedName>
    <definedName name="BFOA">'[26]WEO-BOP'!#REF!</definedName>
    <definedName name="BFOAG" localSheetId="27">'[26]WEO-BOP'!#REF!</definedName>
    <definedName name="BFOAG" localSheetId="34">'[26]WEO-BOP'!#REF!</definedName>
    <definedName name="BFOAG" localSheetId="36">'[26]WEO-BOP'!#REF!</definedName>
    <definedName name="BFOAG" localSheetId="39">'[26]WEO-BOP'!#REF!</definedName>
    <definedName name="BFOAG" localSheetId="40">'[26]WEO-BOP'!#REF!</definedName>
    <definedName name="BFOAG" localSheetId="42">'[26]WEO-BOP'!#REF!</definedName>
    <definedName name="BFOAG" localSheetId="47">'[26]WEO-BOP'!#REF!</definedName>
    <definedName name="BFOAG" localSheetId="1">'[26]WEO-BOP'!#REF!</definedName>
    <definedName name="BFOAG" localSheetId="2">'[26]WEO-BOP'!#REF!</definedName>
    <definedName name="BFOAG" localSheetId="7">'[26]WEO-BOP'!#REF!</definedName>
    <definedName name="BFOAG" localSheetId="9">'[26]WEO-BOP'!#REF!</definedName>
    <definedName name="BFOAG" localSheetId="12">'[26]WEO-BOP'!#REF!</definedName>
    <definedName name="BFOAG" localSheetId="17">'[26]WEO-BOP'!#REF!</definedName>
    <definedName name="BFOAG" localSheetId="20">'[26]WEO-BOP'!#REF!</definedName>
    <definedName name="BFOAG" localSheetId="24">'[26]WEO-BOP'!#REF!</definedName>
    <definedName name="BFOAG" localSheetId="26">'[26]WEO-BOP'!#REF!</definedName>
    <definedName name="BFOAG" localSheetId="28">'[26]WEO-BOP'!#REF!</definedName>
    <definedName name="BFOAG" localSheetId="29">'[26]WEO-BOP'!#REF!</definedName>
    <definedName name="BFOAG" localSheetId="30">'[26]WEO-BOP'!#REF!</definedName>
    <definedName name="BFOAG">'[26]WEO-BOP'!#REF!</definedName>
    <definedName name="BFOG" localSheetId="27">'[26]WEO-BOP'!#REF!</definedName>
    <definedName name="BFOG" localSheetId="34">'[26]WEO-BOP'!#REF!</definedName>
    <definedName name="BFOG" localSheetId="36">'[26]WEO-BOP'!#REF!</definedName>
    <definedName name="BFOG" localSheetId="39">'[26]WEO-BOP'!#REF!</definedName>
    <definedName name="BFOG" localSheetId="40">'[26]WEO-BOP'!#REF!</definedName>
    <definedName name="BFOG" localSheetId="42">'[26]WEO-BOP'!#REF!</definedName>
    <definedName name="BFOG" localSheetId="47">'[26]WEO-BOP'!#REF!</definedName>
    <definedName name="BFOG" localSheetId="1">'[26]WEO-BOP'!#REF!</definedName>
    <definedName name="BFOG" localSheetId="2">'[26]WEO-BOP'!#REF!</definedName>
    <definedName name="BFOG" localSheetId="7">'[26]WEO-BOP'!#REF!</definedName>
    <definedName name="BFOG" localSheetId="9">'[26]WEO-BOP'!#REF!</definedName>
    <definedName name="BFOG" localSheetId="12">'[26]WEO-BOP'!#REF!</definedName>
    <definedName name="BFOG" localSheetId="17">'[26]WEO-BOP'!#REF!</definedName>
    <definedName name="BFOG" localSheetId="20">'[26]WEO-BOP'!#REF!</definedName>
    <definedName name="BFOG" localSheetId="24">'[26]WEO-BOP'!#REF!</definedName>
    <definedName name="BFOG" localSheetId="26">'[26]WEO-BOP'!#REF!</definedName>
    <definedName name="BFOG" localSheetId="28">'[26]WEO-BOP'!#REF!</definedName>
    <definedName name="BFOG" localSheetId="29">'[26]WEO-BOP'!#REF!</definedName>
    <definedName name="BFOG" localSheetId="30">'[26]WEO-BOP'!#REF!</definedName>
    <definedName name="BFOG">'[26]WEO-BOP'!#REF!</definedName>
    <definedName name="BFOL" localSheetId="27">'[26]WEO-BOP'!#REF!</definedName>
    <definedName name="BFOL" localSheetId="34">'[26]WEO-BOP'!#REF!</definedName>
    <definedName name="BFOL" localSheetId="36">'[26]WEO-BOP'!#REF!</definedName>
    <definedName name="BFOL" localSheetId="39">'[26]WEO-BOP'!#REF!</definedName>
    <definedName name="BFOL" localSheetId="40">'[26]WEO-BOP'!#REF!</definedName>
    <definedName name="BFOL" localSheetId="42">'[26]WEO-BOP'!#REF!</definedName>
    <definedName name="BFOL" localSheetId="47">'[26]WEO-BOP'!#REF!</definedName>
    <definedName name="BFOL" localSheetId="1">'[26]WEO-BOP'!#REF!</definedName>
    <definedName name="BFOL" localSheetId="2">'[26]WEO-BOP'!#REF!</definedName>
    <definedName name="BFOL" localSheetId="7">'[26]WEO-BOP'!#REF!</definedName>
    <definedName name="BFOL" localSheetId="9">'[26]WEO-BOP'!#REF!</definedName>
    <definedName name="BFOL" localSheetId="12">'[26]WEO-BOP'!#REF!</definedName>
    <definedName name="BFOL" localSheetId="17">'[26]WEO-BOP'!#REF!</definedName>
    <definedName name="BFOL" localSheetId="20">'[26]WEO-BOP'!#REF!</definedName>
    <definedName name="BFOL" localSheetId="24">'[26]WEO-BOP'!#REF!</definedName>
    <definedName name="BFOL" localSheetId="26">'[26]WEO-BOP'!#REF!</definedName>
    <definedName name="BFOL" localSheetId="28">'[26]WEO-BOP'!#REF!</definedName>
    <definedName name="BFOL" localSheetId="29">'[26]WEO-BOP'!#REF!</definedName>
    <definedName name="BFOL" localSheetId="30">'[26]WEO-BOP'!#REF!</definedName>
    <definedName name="BFOL">'[26]WEO-BOP'!#REF!</definedName>
    <definedName name="BFOL_B" localSheetId="27">'[26]WEO-BOP'!#REF!</definedName>
    <definedName name="BFOL_B" localSheetId="34">'[26]WEO-BOP'!#REF!</definedName>
    <definedName name="BFOL_B" localSheetId="36">'[26]WEO-BOP'!#REF!</definedName>
    <definedName name="BFOL_B" localSheetId="39">'[26]WEO-BOP'!#REF!</definedName>
    <definedName name="BFOL_B" localSheetId="40">'[26]WEO-BOP'!#REF!</definedName>
    <definedName name="BFOL_B" localSheetId="42">'[26]WEO-BOP'!#REF!</definedName>
    <definedName name="BFOL_B" localSheetId="47">'[26]WEO-BOP'!#REF!</definedName>
    <definedName name="BFOL_B" localSheetId="1">'[26]WEO-BOP'!#REF!</definedName>
    <definedName name="BFOL_B" localSheetId="2">'[26]WEO-BOP'!#REF!</definedName>
    <definedName name="BFOL_B" localSheetId="7">'[26]WEO-BOP'!#REF!</definedName>
    <definedName name="BFOL_B" localSheetId="9">'[26]WEO-BOP'!#REF!</definedName>
    <definedName name="BFOL_B" localSheetId="12">'[26]WEO-BOP'!#REF!</definedName>
    <definedName name="BFOL_B" localSheetId="17">'[26]WEO-BOP'!#REF!</definedName>
    <definedName name="BFOL_B" localSheetId="20">'[26]WEO-BOP'!#REF!</definedName>
    <definedName name="BFOL_B" localSheetId="24">'[26]WEO-BOP'!#REF!</definedName>
    <definedName name="BFOL_B" localSheetId="26">'[26]WEO-BOP'!#REF!</definedName>
    <definedName name="BFOL_B" localSheetId="28">'[26]WEO-BOP'!#REF!</definedName>
    <definedName name="BFOL_B" localSheetId="29">'[26]WEO-BOP'!#REF!</definedName>
    <definedName name="BFOL_B" localSheetId="30">'[26]WEO-BOP'!#REF!</definedName>
    <definedName name="BFOL_B">'[26]WEO-BOP'!#REF!</definedName>
    <definedName name="BFOL_G" localSheetId="27">'[26]WEO-BOP'!#REF!</definedName>
    <definedName name="BFOL_G" localSheetId="34">'[26]WEO-BOP'!#REF!</definedName>
    <definedName name="BFOL_G" localSheetId="36">'[26]WEO-BOP'!#REF!</definedName>
    <definedName name="BFOL_G" localSheetId="39">'[26]WEO-BOP'!#REF!</definedName>
    <definedName name="BFOL_G" localSheetId="40">'[26]WEO-BOP'!#REF!</definedName>
    <definedName name="BFOL_G" localSheetId="42">'[26]WEO-BOP'!#REF!</definedName>
    <definedName name="BFOL_G" localSheetId="47">'[26]WEO-BOP'!#REF!</definedName>
    <definedName name="BFOL_G" localSheetId="1">'[26]WEO-BOP'!#REF!</definedName>
    <definedName name="BFOL_G" localSheetId="2">'[26]WEO-BOP'!#REF!</definedName>
    <definedName name="BFOL_G" localSheetId="7">'[26]WEO-BOP'!#REF!</definedName>
    <definedName name="BFOL_G" localSheetId="9">'[26]WEO-BOP'!#REF!</definedName>
    <definedName name="BFOL_G" localSheetId="12">'[26]WEO-BOP'!#REF!</definedName>
    <definedName name="BFOL_G" localSheetId="17">'[26]WEO-BOP'!#REF!</definedName>
    <definedName name="BFOL_G" localSheetId="20">'[26]WEO-BOP'!#REF!</definedName>
    <definedName name="BFOL_G" localSheetId="24">'[26]WEO-BOP'!#REF!</definedName>
    <definedName name="BFOL_G" localSheetId="26">'[26]WEO-BOP'!#REF!</definedName>
    <definedName name="BFOL_G" localSheetId="28">'[26]WEO-BOP'!#REF!</definedName>
    <definedName name="BFOL_G" localSheetId="29">'[26]WEO-BOP'!#REF!</definedName>
    <definedName name="BFOL_G" localSheetId="30">'[26]WEO-BOP'!#REF!</definedName>
    <definedName name="BFOL_G">'[26]WEO-BOP'!#REF!</definedName>
    <definedName name="BFOLG" localSheetId="27">'[26]WEO-BOP'!#REF!</definedName>
    <definedName name="BFOLG" localSheetId="34">'[26]WEO-BOP'!#REF!</definedName>
    <definedName name="BFOLG" localSheetId="36">'[26]WEO-BOP'!#REF!</definedName>
    <definedName name="BFOLG" localSheetId="39">'[26]WEO-BOP'!#REF!</definedName>
    <definedName name="BFOLG" localSheetId="40">'[26]WEO-BOP'!#REF!</definedName>
    <definedName name="BFOLG" localSheetId="42">'[26]WEO-BOP'!#REF!</definedName>
    <definedName name="BFOLG" localSheetId="47">'[26]WEO-BOP'!#REF!</definedName>
    <definedName name="BFOLG" localSheetId="1">'[26]WEO-BOP'!#REF!</definedName>
    <definedName name="BFOLG" localSheetId="2">'[26]WEO-BOP'!#REF!</definedName>
    <definedName name="BFOLG" localSheetId="7">'[26]WEO-BOP'!#REF!</definedName>
    <definedName name="BFOLG" localSheetId="9">'[26]WEO-BOP'!#REF!</definedName>
    <definedName name="BFOLG" localSheetId="12">'[26]WEO-BOP'!#REF!</definedName>
    <definedName name="BFOLG" localSheetId="17">'[26]WEO-BOP'!#REF!</definedName>
    <definedName name="BFOLG" localSheetId="20">'[26]WEO-BOP'!#REF!</definedName>
    <definedName name="BFOLG" localSheetId="24">'[26]WEO-BOP'!#REF!</definedName>
    <definedName name="BFOLG" localSheetId="26">'[26]WEO-BOP'!#REF!</definedName>
    <definedName name="BFOLG" localSheetId="28">'[26]WEO-BOP'!#REF!</definedName>
    <definedName name="BFOLG" localSheetId="29">'[26]WEO-BOP'!#REF!</definedName>
    <definedName name="BFOLG" localSheetId="30">'[26]WEO-BOP'!#REF!</definedName>
    <definedName name="BFOLG">'[26]WEO-BOP'!#REF!</definedName>
    <definedName name="BFP" localSheetId="27">'[26]WEO-BOP'!#REF!</definedName>
    <definedName name="BFP" localSheetId="34">'[26]WEO-BOP'!#REF!</definedName>
    <definedName name="BFP" localSheetId="36">'[26]WEO-BOP'!#REF!</definedName>
    <definedName name="BFP" localSheetId="39">'[26]WEO-BOP'!#REF!</definedName>
    <definedName name="BFP" localSheetId="40">'[26]WEO-BOP'!#REF!</definedName>
    <definedName name="BFP" localSheetId="42">'[26]WEO-BOP'!#REF!</definedName>
    <definedName name="BFP" localSheetId="47">'[26]WEO-BOP'!#REF!</definedName>
    <definedName name="BFP" localSheetId="1">'[26]WEO-BOP'!#REF!</definedName>
    <definedName name="BFP" localSheetId="2">'[26]WEO-BOP'!#REF!</definedName>
    <definedName name="BFP" localSheetId="7">'[26]WEO-BOP'!#REF!</definedName>
    <definedName name="BFP" localSheetId="9">'[26]WEO-BOP'!#REF!</definedName>
    <definedName name="BFP" localSheetId="12">'[26]WEO-BOP'!#REF!</definedName>
    <definedName name="BFP" localSheetId="17">'[26]WEO-BOP'!#REF!</definedName>
    <definedName name="BFP" localSheetId="20">'[26]WEO-BOP'!#REF!</definedName>
    <definedName name="BFP" localSheetId="24">'[26]WEO-BOP'!#REF!</definedName>
    <definedName name="BFP" localSheetId="26">'[26]WEO-BOP'!#REF!</definedName>
    <definedName name="BFP" localSheetId="28">'[26]WEO-BOP'!#REF!</definedName>
    <definedName name="BFP" localSheetId="29">'[26]WEO-BOP'!#REF!</definedName>
    <definedName name="BFP" localSheetId="30">'[26]WEO-BOP'!#REF!</definedName>
    <definedName name="BFP">'[26]WEO-BOP'!#REF!</definedName>
    <definedName name="BFPA" localSheetId="27">'[26]WEO-BOP'!#REF!</definedName>
    <definedName name="BFPA" localSheetId="34">'[26]WEO-BOP'!#REF!</definedName>
    <definedName name="BFPA" localSheetId="36">'[26]WEO-BOP'!#REF!</definedName>
    <definedName name="BFPA" localSheetId="39">'[26]WEO-BOP'!#REF!</definedName>
    <definedName name="BFPA" localSheetId="40">'[26]WEO-BOP'!#REF!</definedName>
    <definedName name="BFPA" localSheetId="42">'[26]WEO-BOP'!#REF!</definedName>
    <definedName name="BFPA" localSheetId="47">'[26]WEO-BOP'!#REF!</definedName>
    <definedName name="BFPA" localSheetId="1">'[26]WEO-BOP'!#REF!</definedName>
    <definedName name="BFPA" localSheetId="2">'[26]WEO-BOP'!#REF!</definedName>
    <definedName name="BFPA" localSheetId="7">'[26]WEO-BOP'!#REF!</definedName>
    <definedName name="BFPA" localSheetId="9">'[26]WEO-BOP'!#REF!</definedName>
    <definedName name="BFPA" localSheetId="12">'[26]WEO-BOP'!#REF!</definedName>
    <definedName name="BFPA" localSheetId="17">'[26]WEO-BOP'!#REF!</definedName>
    <definedName name="BFPA" localSheetId="20">'[26]WEO-BOP'!#REF!</definedName>
    <definedName name="BFPA" localSheetId="24">'[26]WEO-BOP'!#REF!</definedName>
    <definedName name="BFPA" localSheetId="26">'[26]WEO-BOP'!#REF!</definedName>
    <definedName name="BFPA" localSheetId="28">'[26]WEO-BOP'!#REF!</definedName>
    <definedName name="BFPA" localSheetId="29">'[26]WEO-BOP'!#REF!</definedName>
    <definedName name="BFPA" localSheetId="30">'[26]WEO-BOP'!#REF!</definedName>
    <definedName name="BFPA">'[26]WEO-BOP'!#REF!</definedName>
    <definedName name="BFPAG" localSheetId="27">'[26]WEO-BOP'!#REF!</definedName>
    <definedName name="BFPAG" localSheetId="34">'[26]WEO-BOP'!#REF!</definedName>
    <definedName name="BFPAG" localSheetId="36">'[26]WEO-BOP'!#REF!</definedName>
    <definedName name="BFPAG" localSheetId="39">'[26]WEO-BOP'!#REF!</definedName>
    <definedName name="BFPAG" localSheetId="40">'[26]WEO-BOP'!#REF!</definedName>
    <definedName name="BFPAG" localSheetId="42">'[26]WEO-BOP'!#REF!</definedName>
    <definedName name="BFPAG" localSheetId="47">'[26]WEO-BOP'!#REF!</definedName>
    <definedName name="BFPAG" localSheetId="1">'[26]WEO-BOP'!#REF!</definedName>
    <definedName name="BFPAG" localSheetId="2">'[26]WEO-BOP'!#REF!</definedName>
    <definedName name="BFPAG" localSheetId="7">'[26]WEO-BOP'!#REF!</definedName>
    <definedName name="BFPAG" localSheetId="9">'[26]WEO-BOP'!#REF!</definedName>
    <definedName name="BFPAG" localSheetId="12">'[26]WEO-BOP'!#REF!</definedName>
    <definedName name="BFPAG" localSheetId="17">'[26]WEO-BOP'!#REF!</definedName>
    <definedName name="BFPAG" localSheetId="20">'[26]WEO-BOP'!#REF!</definedName>
    <definedName name="BFPAG" localSheetId="24">'[26]WEO-BOP'!#REF!</definedName>
    <definedName name="BFPAG" localSheetId="26">'[26]WEO-BOP'!#REF!</definedName>
    <definedName name="BFPAG" localSheetId="28">'[26]WEO-BOP'!#REF!</definedName>
    <definedName name="BFPAG" localSheetId="29">'[26]WEO-BOP'!#REF!</definedName>
    <definedName name="BFPAG" localSheetId="30">'[26]WEO-BOP'!#REF!</definedName>
    <definedName name="BFPAG">'[26]WEO-BOP'!#REF!</definedName>
    <definedName name="BFPG" localSheetId="27">'[26]WEO-BOP'!#REF!</definedName>
    <definedName name="BFPG" localSheetId="34">'[26]WEO-BOP'!#REF!</definedName>
    <definedName name="BFPG" localSheetId="36">'[26]WEO-BOP'!#REF!</definedName>
    <definedName name="BFPG" localSheetId="39">'[26]WEO-BOP'!#REF!</definedName>
    <definedName name="BFPG" localSheetId="40">'[26]WEO-BOP'!#REF!</definedName>
    <definedName name="BFPG" localSheetId="42">'[26]WEO-BOP'!#REF!</definedName>
    <definedName name="BFPG" localSheetId="47">'[26]WEO-BOP'!#REF!</definedName>
    <definedName name="BFPG" localSheetId="1">'[26]WEO-BOP'!#REF!</definedName>
    <definedName name="BFPG" localSheetId="2">'[26]WEO-BOP'!#REF!</definedName>
    <definedName name="BFPG" localSheetId="7">'[26]WEO-BOP'!#REF!</definedName>
    <definedName name="BFPG" localSheetId="9">'[26]WEO-BOP'!#REF!</definedName>
    <definedName name="BFPG" localSheetId="12">'[26]WEO-BOP'!#REF!</definedName>
    <definedName name="BFPG" localSheetId="17">'[26]WEO-BOP'!#REF!</definedName>
    <definedName name="BFPG" localSheetId="20">'[26]WEO-BOP'!#REF!</definedName>
    <definedName name="BFPG" localSheetId="24">'[26]WEO-BOP'!#REF!</definedName>
    <definedName name="BFPG" localSheetId="26">'[26]WEO-BOP'!#REF!</definedName>
    <definedName name="BFPG" localSheetId="28">'[26]WEO-BOP'!#REF!</definedName>
    <definedName name="BFPG" localSheetId="29">'[26]WEO-BOP'!#REF!</definedName>
    <definedName name="BFPG" localSheetId="30">'[26]WEO-BOP'!#REF!</definedName>
    <definedName name="BFPG">'[26]WEO-BOP'!#REF!</definedName>
    <definedName name="BFPL" localSheetId="27">'[26]WEO-BOP'!#REF!</definedName>
    <definedName name="BFPL" localSheetId="34">'[26]WEO-BOP'!#REF!</definedName>
    <definedName name="BFPL" localSheetId="36">'[26]WEO-BOP'!#REF!</definedName>
    <definedName name="BFPL" localSheetId="39">'[26]WEO-BOP'!#REF!</definedName>
    <definedName name="BFPL" localSheetId="40">'[26]WEO-BOP'!#REF!</definedName>
    <definedName name="BFPL" localSheetId="42">'[26]WEO-BOP'!#REF!</definedName>
    <definedName name="BFPL" localSheetId="47">'[26]WEO-BOP'!#REF!</definedName>
    <definedName name="BFPL" localSheetId="1">'[26]WEO-BOP'!#REF!</definedName>
    <definedName name="BFPL" localSheetId="2">'[26]WEO-BOP'!#REF!</definedName>
    <definedName name="BFPL" localSheetId="7">'[26]WEO-BOP'!#REF!</definedName>
    <definedName name="BFPL" localSheetId="9">'[26]WEO-BOP'!#REF!</definedName>
    <definedName name="BFPL" localSheetId="12">'[26]WEO-BOP'!#REF!</definedName>
    <definedName name="BFPL" localSheetId="17">'[26]WEO-BOP'!#REF!</definedName>
    <definedName name="BFPL" localSheetId="20">'[26]WEO-BOP'!#REF!</definedName>
    <definedName name="BFPL" localSheetId="24">'[26]WEO-BOP'!#REF!</definedName>
    <definedName name="BFPL" localSheetId="26">'[26]WEO-BOP'!#REF!</definedName>
    <definedName name="BFPL" localSheetId="28">'[26]WEO-BOP'!#REF!</definedName>
    <definedName name="BFPL" localSheetId="29">'[26]WEO-BOP'!#REF!</definedName>
    <definedName name="BFPL" localSheetId="30">'[26]WEO-BOP'!#REF!</definedName>
    <definedName name="BFPL">'[26]WEO-BOP'!#REF!</definedName>
    <definedName name="BFPLD" localSheetId="27">'[26]WEO-BOP'!#REF!</definedName>
    <definedName name="BFPLD" localSheetId="34">'[26]WEO-BOP'!#REF!</definedName>
    <definedName name="BFPLD" localSheetId="36">'[26]WEO-BOP'!#REF!</definedName>
    <definedName name="BFPLD" localSheetId="39">'[26]WEO-BOP'!#REF!</definedName>
    <definedName name="BFPLD" localSheetId="40">'[26]WEO-BOP'!#REF!</definedName>
    <definedName name="BFPLD" localSheetId="42">'[26]WEO-BOP'!#REF!</definedName>
    <definedName name="BFPLD" localSheetId="47">'[26]WEO-BOP'!#REF!</definedName>
    <definedName name="BFPLD" localSheetId="1">'[26]WEO-BOP'!#REF!</definedName>
    <definedName name="BFPLD" localSheetId="2">'[26]WEO-BOP'!#REF!</definedName>
    <definedName name="BFPLD" localSheetId="7">'[26]WEO-BOP'!#REF!</definedName>
    <definedName name="BFPLD" localSheetId="9">'[26]WEO-BOP'!#REF!</definedName>
    <definedName name="BFPLD" localSheetId="12">'[26]WEO-BOP'!#REF!</definedName>
    <definedName name="BFPLD" localSheetId="17">'[26]WEO-BOP'!#REF!</definedName>
    <definedName name="BFPLD" localSheetId="20">'[26]WEO-BOP'!#REF!</definedName>
    <definedName name="BFPLD" localSheetId="24">'[26]WEO-BOP'!#REF!</definedName>
    <definedName name="BFPLD" localSheetId="26">'[26]WEO-BOP'!#REF!</definedName>
    <definedName name="BFPLD" localSheetId="28">'[26]WEO-BOP'!#REF!</definedName>
    <definedName name="BFPLD" localSheetId="29">'[26]WEO-BOP'!#REF!</definedName>
    <definedName name="BFPLD" localSheetId="30">'[26]WEO-BOP'!#REF!</definedName>
    <definedName name="BFPLD">'[26]WEO-BOP'!#REF!</definedName>
    <definedName name="BFPLDG" localSheetId="27">'[26]WEO-BOP'!#REF!</definedName>
    <definedName name="BFPLDG" localSheetId="34">'[26]WEO-BOP'!#REF!</definedName>
    <definedName name="BFPLDG" localSheetId="36">'[26]WEO-BOP'!#REF!</definedName>
    <definedName name="BFPLDG" localSheetId="39">'[26]WEO-BOP'!#REF!</definedName>
    <definedName name="BFPLDG" localSheetId="40">'[26]WEO-BOP'!#REF!</definedName>
    <definedName name="BFPLDG" localSheetId="42">'[26]WEO-BOP'!#REF!</definedName>
    <definedName name="BFPLDG" localSheetId="47">'[26]WEO-BOP'!#REF!</definedName>
    <definedName name="BFPLDG" localSheetId="1">'[26]WEO-BOP'!#REF!</definedName>
    <definedName name="BFPLDG" localSheetId="2">'[26]WEO-BOP'!#REF!</definedName>
    <definedName name="BFPLDG" localSheetId="7">'[26]WEO-BOP'!#REF!</definedName>
    <definedName name="BFPLDG" localSheetId="9">'[26]WEO-BOP'!#REF!</definedName>
    <definedName name="BFPLDG" localSheetId="12">'[26]WEO-BOP'!#REF!</definedName>
    <definedName name="BFPLDG" localSheetId="17">'[26]WEO-BOP'!#REF!</definedName>
    <definedName name="BFPLDG" localSheetId="20">'[26]WEO-BOP'!#REF!</definedName>
    <definedName name="BFPLDG" localSheetId="24">'[26]WEO-BOP'!#REF!</definedName>
    <definedName name="BFPLDG" localSheetId="26">'[26]WEO-BOP'!#REF!</definedName>
    <definedName name="BFPLDG" localSheetId="28">'[26]WEO-BOP'!#REF!</definedName>
    <definedName name="BFPLDG" localSheetId="29">'[26]WEO-BOP'!#REF!</definedName>
    <definedName name="BFPLDG" localSheetId="30">'[26]WEO-BOP'!#REF!</definedName>
    <definedName name="BFPLDG">'[26]WEO-BOP'!#REF!</definedName>
    <definedName name="BFPLE" localSheetId="27">'[26]WEO-BOP'!#REF!</definedName>
    <definedName name="BFPLE" localSheetId="34">'[26]WEO-BOP'!#REF!</definedName>
    <definedName name="BFPLE" localSheetId="36">'[26]WEO-BOP'!#REF!</definedName>
    <definedName name="BFPLE" localSheetId="39">'[26]WEO-BOP'!#REF!</definedName>
    <definedName name="BFPLE" localSheetId="40">'[26]WEO-BOP'!#REF!</definedName>
    <definedName name="BFPLE" localSheetId="42">'[26]WEO-BOP'!#REF!</definedName>
    <definedName name="BFPLE" localSheetId="47">'[26]WEO-BOP'!#REF!</definedName>
    <definedName name="BFPLE" localSheetId="1">'[26]WEO-BOP'!#REF!</definedName>
    <definedName name="BFPLE" localSheetId="2">'[26]WEO-BOP'!#REF!</definedName>
    <definedName name="BFPLE" localSheetId="7">'[26]WEO-BOP'!#REF!</definedName>
    <definedName name="BFPLE" localSheetId="9">'[26]WEO-BOP'!#REF!</definedName>
    <definedName name="BFPLE" localSheetId="12">'[26]WEO-BOP'!#REF!</definedName>
    <definedName name="BFPLE" localSheetId="17">'[26]WEO-BOP'!#REF!</definedName>
    <definedName name="BFPLE" localSheetId="20">'[26]WEO-BOP'!#REF!</definedName>
    <definedName name="BFPLE" localSheetId="24">'[26]WEO-BOP'!#REF!</definedName>
    <definedName name="BFPLE" localSheetId="26">'[26]WEO-BOP'!#REF!</definedName>
    <definedName name="BFPLE" localSheetId="28">'[26]WEO-BOP'!#REF!</definedName>
    <definedName name="BFPLE" localSheetId="29">'[26]WEO-BOP'!#REF!</definedName>
    <definedName name="BFPLE" localSheetId="30">'[26]WEO-BOP'!#REF!</definedName>
    <definedName name="BFPLE">'[26]WEO-BOP'!#REF!</definedName>
    <definedName name="BFRA">#N/A</definedName>
    <definedName name="BGS" localSheetId="27">'[26]WEO-BOP'!#REF!</definedName>
    <definedName name="BGS" localSheetId="34">'[26]WEO-BOP'!#REF!</definedName>
    <definedName name="BGS" localSheetId="36">'[26]WEO-BOP'!#REF!</definedName>
    <definedName name="BGS" localSheetId="39">'[26]WEO-BOP'!#REF!</definedName>
    <definedName name="BGS" localSheetId="40">'[26]WEO-BOP'!#REF!</definedName>
    <definedName name="BGS" localSheetId="42">'[26]WEO-BOP'!#REF!</definedName>
    <definedName name="BGS" localSheetId="47">'[26]WEO-BOP'!#REF!</definedName>
    <definedName name="BGS" localSheetId="1">'[26]WEO-BOP'!#REF!</definedName>
    <definedName name="BGS" localSheetId="2">'[26]WEO-BOP'!#REF!</definedName>
    <definedName name="BGS" localSheetId="7">'[26]WEO-BOP'!#REF!</definedName>
    <definedName name="BGS" localSheetId="9">'[26]WEO-BOP'!#REF!</definedName>
    <definedName name="BGS" localSheetId="12">'[26]WEO-BOP'!#REF!</definedName>
    <definedName name="BGS" localSheetId="17">'[26]WEO-BOP'!#REF!</definedName>
    <definedName name="BGS" localSheetId="20">'[26]WEO-BOP'!#REF!</definedName>
    <definedName name="BGS" localSheetId="24">'[26]WEO-BOP'!#REF!</definedName>
    <definedName name="BGS" localSheetId="26">'[26]WEO-BOP'!#REF!</definedName>
    <definedName name="BGS" localSheetId="28">'[26]WEO-BOP'!#REF!</definedName>
    <definedName name="BGS" localSheetId="29">'[26]WEO-BOP'!#REF!</definedName>
    <definedName name="BGS" localSheetId="30">'[26]WEO-BOP'!#REF!</definedName>
    <definedName name="BGS">'[26]WEO-BOP'!#REF!</definedName>
    <definedName name="BI">#N/A</definedName>
    <definedName name="BID" localSheetId="27">'[26]WEO-BOP'!#REF!</definedName>
    <definedName name="BID" localSheetId="34">'[26]WEO-BOP'!#REF!</definedName>
    <definedName name="BID" localSheetId="36">'[26]WEO-BOP'!#REF!</definedName>
    <definedName name="BID" localSheetId="39">'[26]WEO-BOP'!#REF!</definedName>
    <definedName name="BID" localSheetId="40">'[26]WEO-BOP'!#REF!</definedName>
    <definedName name="BID" localSheetId="42">'[26]WEO-BOP'!#REF!</definedName>
    <definedName name="BID" localSheetId="47">'[26]WEO-BOP'!#REF!</definedName>
    <definedName name="BID" localSheetId="1">'[26]WEO-BOP'!#REF!</definedName>
    <definedName name="BID" localSheetId="2">'[26]WEO-BOP'!#REF!</definedName>
    <definedName name="BID" localSheetId="7">'[26]WEO-BOP'!#REF!</definedName>
    <definedName name="BID" localSheetId="9">'[26]WEO-BOP'!#REF!</definedName>
    <definedName name="BID" localSheetId="12">'[26]WEO-BOP'!#REF!</definedName>
    <definedName name="BID" localSheetId="17">'[26]WEO-BOP'!#REF!</definedName>
    <definedName name="BID" localSheetId="20">'[26]WEO-BOP'!#REF!</definedName>
    <definedName name="BID" localSheetId="24">'[26]WEO-BOP'!#REF!</definedName>
    <definedName name="BID" localSheetId="26">'[26]WEO-BOP'!#REF!</definedName>
    <definedName name="BID" localSheetId="28">'[26]WEO-BOP'!#REF!</definedName>
    <definedName name="BID" localSheetId="29">'[26]WEO-BOP'!#REF!</definedName>
    <definedName name="BID" localSheetId="30">'[26]WEO-BOP'!#REF!</definedName>
    <definedName name="BID">'[26]WEO-BOP'!#REF!</definedName>
    <definedName name="BK">#N/A</definedName>
    <definedName name="BKF">#N/A</definedName>
    <definedName name="BMG">[27]Q6!$E$28:$AH$28</definedName>
    <definedName name="BMII">#N/A</definedName>
    <definedName name="BMIIB">#N/A</definedName>
    <definedName name="BMIIG">#N/A</definedName>
    <definedName name="BMS" localSheetId="27">'[26]WEO-BOP'!#REF!</definedName>
    <definedName name="BMS" localSheetId="34">'[26]WEO-BOP'!#REF!</definedName>
    <definedName name="BMS" localSheetId="36">'[26]WEO-BOP'!#REF!</definedName>
    <definedName name="BMS" localSheetId="37">'[26]WEO-BOP'!#REF!</definedName>
    <definedName name="BMS" localSheetId="39">'[26]WEO-BOP'!#REF!</definedName>
    <definedName name="BMS" localSheetId="40">'[26]WEO-BOP'!#REF!</definedName>
    <definedName name="BMS" localSheetId="42">'[26]WEO-BOP'!#REF!</definedName>
    <definedName name="BMS" localSheetId="47">'[26]WEO-BOP'!#REF!</definedName>
    <definedName name="BMS" localSheetId="1">'[26]WEO-BOP'!#REF!</definedName>
    <definedName name="BMS" localSheetId="2">'[26]WEO-BOP'!#REF!</definedName>
    <definedName name="BMS" localSheetId="7">'[26]WEO-BOP'!#REF!</definedName>
    <definedName name="BMS" localSheetId="9">'[26]WEO-BOP'!#REF!</definedName>
    <definedName name="BMS" localSheetId="11">'[26]WEO-BOP'!#REF!</definedName>
    <definedName name="BMS" localSheetId="12">'[26]WEO-BOP'!#REF!</definedName>
    <definedName name="BMS" localSheetId="17">'[26]WEO-BOP'!#REF!</definedName>
    <definedName name="BMS" localSheetId="20">'[26]WEO-BOP'!#REF!</definedName>
    <definedName name="BMS" localSheetId="24">'[26]WEO-BOP'!#REF!</definedName>
    <definedName name="BMS" localSheetId="26">'[26]WEO-BOP'!#REF!</definedName>
    <definedName name="BMS" localSheetId="28">'[26]WEO-BOP'!#REF!</definedName>
    <definedName name="BMS" localSheetId="29">'[26]WEO-BOP'!#REF!</definedName>
    <definedName name="BMS" localSheetId="30">'[26]WEO-BOP'!#REF!</definedName>
    <definedName name="BMS">'[26]WEO-BOP'!#REF!</definedName>
    <definedName name="bn" localSheetId="40" hidden="1">{"'előző év december'!$A$2:$CP$214"}</definedName>
    <definedName name="bn" localSheetId="11" hidden="1">{"'előző év december'!$A$2:$CP$214"}</definedName>
    <definedName name="bn" hidden="1">{"'előző év december'!$A$2:$CP$214"}</definedName>
    <definedName name="Bolivia" localSheetId="27">#REF!</definedName>
    <definedName name="Bolivia" localSheetId="34">#REF!</definedName>
    <definedName name="Bolivia" localSheetId="36">#REF!</definedName>
    <definedName name="Bolivia" localSheetId="37">#REF!</definedName>
    <definedName name="Bolivia" localSheetId="38">#REF!</definedName>
    <definedName name="Bolivia" localSheetId="39">#REF!</definedName>
    <definedName name="Bolivia" localSheetId="40">#REF!</definedName>
    <definedName name="Bolivia" localSheetId="42">#REF!</definedName>
    <definedName name="Bolivia" localSheetId="47">#REF!</definedName>
    <definedName name="Bolivia" localSheetId="1">#REF!</definedName>
    <definedName name="Bolivia" localSheetId="2">#REF!</definedName>
    <definedName name="Bolivia" localSheetId="7">#REF!</definedName>
    <definedName name="Bolivia" localSheetId="9">#REF!</definedName>
    <definedName name="Bolivia" localSheetId="12">#REF!</definedName>
    <definedName name="Bolivia" localSheetId="17">#REF!</definedName>
    <definedName name="Bolivia" localSheetId="20">#REF!</definedName>
    <definedName name="Bolivia" localSheetId="24">#REF!</definedName>
    <definedName name="Bolivia" localSheetId="26">#REF!</definedName>
    <definedName name="Bolivia" localSheetId="28">#REF!</definedName>
    <definedName name="Bolivia" localSheetId="29">#REF!</definedName>
    <definedName name="Bolivia" localSheetId="30">#REF!</definedName>
    <definedName name="Bolivia">#REF!</definedName>
    <definedName name="BOP">#N/A</definedName>
    <definedName name="BOPB" localSheetId="27">#REF!</definedName>
    <definedName name="BOPB" localSheetId="34">#REF!</definedName>
    <definedName name="BOPB" localSheetId="36">#REF!</definedName>
    <definedName name="BOPB" localSheetId="37">#REF!</definedName>
    <definedName name="BOPB" localSheetId="38">#REF!</definedName>
    <definedName name="BOPB" localSheetId="39">#REF!</definedName>
    <definedName name="BOPB" localSheetId="40">#REF!</definedName>
    <definedName name="BOPB" localSheetId="42">#REF!</definedName>
    <definedName name="BOPB" localSheetId="47">#REF!</definedName>
    <definedName name="BOPB" localSheetId="1">#REF!</definedName>
    <definedName name="BOPB" localSheetId="2">#REF!</definedName>
    <definedName name="BOPB" localSheetId="7">#REF!</definedName>
    <definedName name="BOPB" localSheetId="9">#REF!</definedName>
    <definedName name="BOPB" localSheetId="12">#REF!</definedName>
    <definedName name="BOPB" localSheetId="17">#REF!</definedName>
    <definedName name="BOPB" localSheetId="20">#REF!</definedName>
    <definedName name="BOPB" localSheetId="24">#REF!</definedName>
    <definedName name="BOPB" localSheetId="26">#REF!</definedName>
    <definedName name="BOPB" localSheetId="28">#REF!</definedName>
    <definedName name="BOPB" localSheetId="29">#REF!</definedName>
    <definedName name="BOPB" localSheetId="30">#REF!</definedName>
    <definedName name="BOPB">#REF!</definedName>
    <definedName name="BOPMEMOB" localSheetId="27">#REF!</definedName>
    <definedName name="BOPMEMOB" localSheetId="34">#REF!</definedName>
    <definedName name="BOPMEMOB" localSheetId="36">#REF!</definedName>
    <definedName name="BOPMEMOB" localSheetId="39">#REF!</definedName>
    <definedName name="BOPMEMOB" localSheetId="40">#REF!</definedName>
    <definedName name="BOPMEMOB" localSheetId="42">#REF!</definedName>
    <definedName name="BOPMEMOB" localSheetId="47">#REF!</definedName>
    <definedName name="BOPMEMOB" localSheetId="1">#REF!</definedName>
    <definedName name="BOPMEMOB" localSheetId="2">#REF!</definedName>
    <definedName name="BOPMEMOB" localSheetId="7">#REF!</definedName>
    <definedName name="BOPMEMOB" localSheetId="9">#REF!</definedName>
    <definedName name="BOPMEMOB" localSheetId="12">#REF!</definedName>
    <definedName name="BOPMEMOB" localSheetId="17">#REF!</definedName>
    <definedName name="BOPMEMOB" localSheetId="20">#REF!</definedName>
    <definedName name="BOPMEMOB" localSheetId="24">#REF!</definedName>
    <definedName name="BOPMEMOB" localSheetId="26">#REF!</definedName>
    <definedName name="BOPMEMOB" localSheetId="28">#REF!</definedName>
    <definedName name="BOPMEMOB" localSheetId="29">#REF!</definedName>
    <definedName name="BOPMEMOB" localSheetId="30">#REF!</definedName>
    <definedName name="BOPMEMOB">#REF!</definedName>
    <definedName name="bracket_2" localSheetId="27">[28]Graf14_Graf15!#REF!</definedName>
    <definedName name="bracket_2" localSheetId="34">#REF!</definedName>
    <definedName name="bracket_2" localSheetId="36">#REF!</definedName>
    <definedName name="bracket_2" localSheetId="37">[28]Graf14_Graf15!#REF!</definedName>
    <definedName name="bracket_2" localSheetId="38">#REF!</definedName>
    <definedName name="bracket_2" localSheetId="39">#REF!</definedName>
    <definedName name="bracket_2" localSheetId="40">#REF!</definedName>
    <definedName name="bracket_2" localSheetId="42">#REF!</definedName>
    <definedName name="bracket_2" localSheetId="47">#REF!</definedName>
    <definedName name="bracket_2" localSheetId="1">[28]Graf14_Graf15!#REF!</definedName>
    <definedName name="bracket_2" localSheetId="2">#REF!</definedName>
    <definedName name="bracket_2" localSheetId="7">#REF!</definedName>
    <definedName name="bracket_2" localSheetId="9">#REF!</definedName>
    <definedName name="bracket_2" localSheetId="11">#REF!</definedName>
    <definedName name="bracket_2" localSheetId="12">#REF!</definedName>
    <definedName name="bracket_2" localSheetId="17">#REF!</definedName>
    <definedName name="bracket_2" localSheetId="20">#REF!</definedName>
    <definedName name="bracket_2" localSheetId="24">#REF!</definedName>
    <definedName name="bracket_2" localSheetId="26">#REF!</definedName>
    <definedName name="bracket_2" localSheetId="28">[28]Graf14_Graf15!#REF!</definedName>
    <definedName name="bracket_2" localSheetId="29">[28]Graf14_Graf15!#REF!</definedName>
    <definedName name="bracket_2" localSheetId="30">[28]Graf14_Graf15!#REF!</definedName>
    <definedName name="bracket_2">#REF!</definedName>
    <definedName name="BRASS" localSheetId="27">'[26]WEO-BOP'!#REF!</definedName>
    <definedName name="BRASS" localSheetId="34">'[26]WEO-BOP'!#REF!</definedName>
    <definedName name="BRASS" localSheetId="36">'[26]WEO-BOP'!#REF!</definedName>
    <definedName name="BRASS" localSheetId="38">'[26]WEO-BOP'!#REF!</definedName>
    <definedName name="BRASS" localSheetId="39">'[26]WEO-BOP'!#REF!</definedName>
    <definedName name="BRASS" localSheetId="40">'[26]WEO-BOP'!#REF!</definedName>
    <definedName name="BRASS" localSheetId="42">'[26]WEO-BOP'!#REF!</definedName>
    <definedName name="BRASS" localSheetId="47">'[26]WEO-BOP'!#REF!</definedName>
    <definedName name="BRASS" localSheetId="1">'[26]WEO-BOP'!#REF!</definedName>
    <definedName name="BRASS" localSheetId="2">'[26]WEO-BOP'!#REF!</definedName>
    <definedName name="BRASS" localSheetId="7">'[26]WEO-BOP'!#REF!</definedName>
    <definedName name="BRASS" localSheetId="9">'[26]WEO-BOP'!#REF!</definedName>
    <definedName name="BRASS" localSheetId="12">'[26]WEO-BOP'!#REF!</definedName>
    <definedName name="BRASS" localSheetId="17">'[26]WEO-BOP'!#REF!</definedName>
    <definedName name="BRASS" localSheetId="20">'[26]WEO-BOP'!#REF!</definedName>
    <definedName name="BRASS" localSheetId="24">'[26]WEO-BOP'!#REF!</definedName>
    <definedName name="BRASS" localSheetId="26">'[26]WEO-BOP'!#REF!</definedName>
    <definedName name="BRASS" localSheetId="28">'[26]WEO-BOP'!#REF!</definedName>
    <definedName name="BRASS" localSheetId="29">'[26]WEO-BOP'!#REF!</definedName>
    <definedName name="BRASS" localSheetId="30">'[26]WEO-BOP'!#REF!</definedName>
    <definedName name="BRASS">'[26]WEO-BOP'!#REF!</definedName>
    <definedName name="Brazil" localSheetId="27">#REF!</definedName>
    <definedName name="Brazil" localSheetId="34">#REF!</definedName>
    <definedName name="Brazil" localSheetId="36">#REF!</definedName>
    <definedName name="Brazil" localSheetId="37">#REF!</definedName>
    <definedName name="Brazil" localSheetId="38">#REF!</definedName>
    <definedName name="Brazil" localSheetId="39">#REF!</definedName>
    <definedName name="Brazil" localSheetId="40">#REF!</definedName>
    <definedName name="Brazil" localSheetId="42">#REF!</definedName>
    <definedName name="Brazil" localSheetId="47">#REF!</definedName>
    <definedName name="Brazil" localSheetId="1">#REF!</definedName>
    <definedName name="Brazil" localSheetId="2">#REF!</definedName>
    <definedName name="Brazil" localSheetId="7">#REF!</definedName>
    <definedName name="Brazil" localSheetId="9">#REF!</definedName>
    <definedName name="Brazil" localSheetId="12">#REF!</definedName>
    <definedName name="Brazil" localSheetId="17">#REF!</definedName>
    <definedName name="Brazil" localSheetId="20">#REF!</definedName>
    <definedName name="Brazil" localSheetId="24">#REF!</definedName>
    <definedName name="Brazil" localSheetId="26">#REF!</definedName>
    <definedName name="Brazil" localSheetId="28">#REF!</definedName>
    <definedName name="Brazil" localSheetId="29">#REF!</definedName>
    <definedName name="Brazil" localSheetId="30">#REF!</definedName>
    <definedName name="Brazil">#REF!</definedName>
    <definedName name="BTR" localSheetId="27">'[26]WEO-BOP'!#REF!</definedName>
    <definedName name="BTR" localSheetId="34">'[26]WEO-BOP'!#REF!</definedName>
    <definedName name="BTR" localSheetId="36">'[26]WEO-BOP'!#REF!</definedName>
    <definedName name="BTR" localSheetId="37">'[26]WEO-BOP'!#REF!</definedName>
    <definedName name="BTR" localSheetId="38">'[26]WEO-BOP'!#REF!</definedName>
    <definedName name="BTR" localSheetId="39">'[26]WEO-BOP'!#REF!</definedName>
    <definedName name="BTR" localSheetId="40">'[26]WEO-BOP'!#REF!</definedName>
    <definedName name="BTR" localSheetId="42">'[26]WEO-BOP'!#REF!</definedName>
    <definedName name="BTR" localSheetId="47">'[26]WEO-BOP'!#REF!</definedName>
    <definedName name="BTR" localSheetId="1">'[26]WEO-BOP'!#REF!</definedName>
    <definedName name="BTR" localSheetId="2">'[26]WEO-BOP'!#REF!</definedName>
    <definedName name="BTR" localSheetId="7">'[26]WEO-BOP'!#REF!</definedName>
    <definedName name="BTR" localSheetId="9">'[26]WEO-BOP'!#REF!</definedName>
    <definedName name="BTR" localSheetId="12">'[26]WEO-BOP'!#REF!</definedName>
    <definedName name="BTR" localSheetId="17">'[26]WEO-BOP'!#REF!</definedName>
    <definedName name="BTR" localSheetId="20">'[26]WEO-BOP'!#REF!</definedName>
    <definedName name="BTR" localSheetId="24">'[26]WEO-BOP'!#REF!</definedName>
    <definedName name="BTR" localSheetId="26">'[26]WEO-BOP'!#REF!</definedName>
    <definedName name="BTR" localSheetId="28">'[26]WEO-BOP'!#REF!</definedName>
    <definedName name="BTR" localSheetId="29">'[26]WEO-BOP'!#REF!</definedName>
    <definedName name="BTR" localSheetId="30">'[26]WEO-BOP'!#REF!</definedName>
    <definedName name="BTR">'[26]WEO-BOP'!#REF!</definedName>
    <definedName name="BTRG" localSheetId="27">'[26]WEO-BOP'!#REF!</definedName>
    <definedName name="BTRG" localSheetId="34">'[26]WEO-BOP'!#REF!</definedName>
    <definedName name="BTRG" localSheetId="36">'[26]WEO-BOP'!#REF!</definedName>
    <definedName name="BTRG" localSheetId="38">'[26]WEO-BOP'!#REF!</definedName>
    <definedName name="BTRG" localSheetId="39">'[26]WEO-BOP'!#REF!</definedName>
    <definedName name="BTRG" localSheetId="40">'[26]WEO-BOP'!#REF!</definedName>
    <definedName name="BTRG" localSheetId="42">'[26]WEO-BOP'!#REF!</definedName>
    <definedName name="BTRG" localSheetId="47">'[26]WEO-BOP'!#REF!</definedName>
    <definedName name="BTRG" localSheetId="1">'[26]WEO-BOP'!#REF!</definedName>
    <definedName name="BTRG" localSheetId="2">'[26]WEO-BOP'!#REF!</definedName>
    <definedName name="BTRG" localSheetId="7">'[26]WEO-BOP'!#REF!</definedName>
    <definedName name="BTRG" localSheetId="9">'[26]WEO-BOP'!#REF!</definedName>
    <definedName name="BTRG" localSheetId="12">'[26]WEO-BOP'!#REF!</definedName>
    <definedName name="BTRG" localSheetId="17">'[26]WEO-BOP'!#REF!</definedName>
    <definedName name="BTRG" localSheetId="20">'[26]WEO-BOP'!#REF!</definedName>
    <definedName name="BTRG" localSheetId="24">'[26]WEO-BOP'!#REF!</definedName>
    <definedName name="BTRG" localSheetId="26">'[26]WEO-BOP'!#REF!</definedName>
    <definedName name="BTRG" localSheetId="28">'[26]WEO-BOP'!#REF!</definedName>
    <definedName name="BTRG" localSheetId="29">'[26]WEO-BOP'!#REF!</definedName>
    <definedName name="BTRG" localSheetId="30">'[26]WEO-BOP'!#REF!</definedName>
    <definedName name="BTRG">'[26]WEO-BOP'!#REF!</definedName>
    <definedName name="BUDGET" localSheetId="27">#REF!</definedName>
    <definedName name="BUDGET" localSheetId="34">#REF!</definedName>
    <definedName name="BUDGET" localSheetId="36">#REF!</definedName>
    <definedName name="BUDGET" localSheetId="37">#REF!</definedName>
    <definedName name="BUDGET" localSheetId="38">#REF!</definedName>
    <definedName name="BUDGET" localSheetId="39">#REF!</definedName>
    <definedName name="BUDGET" localSheetId="40">#REF!</definedName>
    <definedName name="BUDGET" localSheetId="42">#REF!</definedName>
    <definedName name="BUDGET" localSheetId="47">#REF!</definedName>
    <definedName name="BUDGET" localSheetId="1">#REF!</definedName>
    <definedName name="BUDGET" localSheetId="2">#REF!</definedName>
    <definedName name="BUDGET" localSheetId="7">#REF!</definedName>
    <definedName name="BUDGET" localSheetId="9">#REF!</definedName>
    <definedName name="BUDGET" localSheetId="12">#REF!</definedName>
    <definedName name="BUDGET" localSheetId="17">#REF!</definedName>
    <definedName name="BUDGET" localSheetId="20">#REF!</definedName>
    <definedName name="BUDGET" localSheetId="24">#REF!</definedName>
    <definedName name="BUDGET" localSheetId="26">#REF!</definedName>
    <definedName name="BUDGET" localSheetId="28">#REF!</definedName>
    <definedName name="BUDGET" localSheetId="29">#REF!</definedName>
    <definedName name="BUDGET" localSheetId="30">#REF!</definedName>
    <definedName name="BUDGET">#REF!</definedName>
    <definedName name="Budget_expenditure" localSheetId="27">#REF!</definedName>
    <definedName name="Budget_expenditure" localSheetId="34">#REF!</definedName>
    <definedName name="Budget_expenditure" localSheetId="36">#REF!</definedName>
    <definedName name="Budget_expenditure" localSheetId="39">#REF!</definedName>
    <definedName name="Budget_expenditure" localSheetId="40">#REF!</definedName>
    <definedName name="Budget_expenditure" localSheetId="42">#REF!</definedName>
    <definedName name="Budget_expenditure" localSheetId="47">#REF!</definedName>
    <definedName name="Budget_expenditure" localSheetId="1">#REF!</definedName>
    <definedName name="Budget_expenditure" localSheetId="2">#REF!</definedName>
    <definedName name="Budget_expenditure" localSheetId="7">#REF!</definedName>
    <definedName name="Budget_expenditure" localSheetId="9">#REF!</definedName>
    <definedName name="Budget_expenditure" localSheetId="12">#REF!</definedName>
    <definedName name="Budget_expenditure" localSheetId="17">#REF!</definedName>
    <definedName name="Budget_expenditure" localSheetId="20">#REF!</definedName>
    <definedName name="Budget_expenditure" localSheetId="24">#REF!</definedName>
    <definedName name="Budget_expenditure" localSheetId="26">#REF!</definedName>
    <definedName name="Budget_expenditure" localSheetId="28">#REF!</definedName>
    <definedName name="Budget_expenditure" localSheetId="29">#REF!</definedName>
    <definedName name="Budget_expenditure" localSheetId="30">#REF!</definedName>
    <definedName name="Budget_expenditure">#REF!</definedName>
    <definedName name="Budget_revenue" localSheetId="27">#REF!</definedName>
    <definedName name="Budget_revenue" localSheetId="34">#REF!</definedName>
    <definedName name="Budget_revenue" localSheetId="36">#REF!</definedName>
    <definedName name="Budget_revenue" localSheetId="39">#REF!</definedName>
    <definedName name="Budget_revenue" localSheetId="40">#REF!</definedName>
    <definedName name="Budget_revenue" localSheetId="42">#REF!</definedName>
    <definedName name="Budget_revenue" localSheetId="47">#REF!</definedName>
    <definedName name="Budget_revenue" localSheetId="1">#REF!</definedName>
    <definedName name="Budget_revenue" localSheetId="2">#REF!</definedName>
    <definedName name="Budget_revenue" localSheetId="7">#REF!</definedName>
    <definedName name="Budget_revenue" localSheetId="9">#REF!</definedName>
    <definedName name="Budget_revenue" localSheetId="12">#REF!</definedName>
    <definedName name="Budget_revenue" localSheetId="17">#REF!</definedName>
    <definedName name="Budget_revenue" localSheetId="20">#REF!</definedName>
    <definedName name="Budget_revenue" localSheetId="24">#REF!</definedName>
    <definedName name="Budget_revenue" localSheetId="26">#REF!</definedName>
    <definedName name="Budget_revenue" localSheetId="28">#REF!</definedName>
    <definedName name="Budget_revenue" localSheetId="29">#REF!</definedName>
    <definedName name="Budget_revenue" localSheetId="30">#REF!</definedName>
    <definedName name="Budget_revenue">#REF!</definedName>
    <definedName name="BXG">[27]Q6!$E$26:$AH$26</definedName>
    <definedName name="BXS" localSheetId="27">'[26]WEO-BOP'!#REF!</definedName>
    <definedName name="BXS" localSheetId="34">'[26]WEO-BOP'!#REF!</definedName>
    <definedName name="BXS" localSheetId="36">'[26]WEO-BOP'!#REF!</definedName>
    <definedName name="BXS" localSheetId="37">'[26]WEO-BOP'!#REF!</definedName>
    <definedName name="BXS" localSheetId="39">'[26]WEO-BOP'!#REF!</definedName>
    <definedName name="BXS" localSheetId="40">'[26]WEO-BOP'!#REF!</definedName>
    <definedName name="BXS" localSheetId="42">'[26]WEO-BOP'!#REF!</definedName>
    <definedName name="BXS" localSheetId="47">'[26]WEO-BOP'!#REF!</definedName>
    <definedName name="BXS" localSheetId="1">'[26]WEO-BOP'!#REF!</definedName>
    <definedName name="BXS" localSheetId="2">'[26]WEO-BOP'!#REF!</definedName>
    <definedName name="BXS" localSheetId="7">'[26]WEO-BOP'!#REF!</definedName>
    <definedName name="BXS" localSheetId="9">'[26]WEO-BOP'!#REF!</definedName>
    <definedName name="BXS" localSheetId="11">'[26]WEO-BOP'!#REF!</definedName>
    <definedName name="BXS" localSheetId="12">'[26]WEO-BOP'!#REF!</definedName>
    <definedName name="BXS" localSheetId="17">'[26]WEO-BOP'!#REF!</definedName>
    <definedName name="BXS" localSheetId="20">'[26]WEO-BOP'!#REF!</definedName>
    <definedName name="BXS" localSheetId="24">'[26]WEO-BOP'!#REF!</definedName>
    <definedName name="BXS" localSheetId="26">'[26]WEO-BOP'!#REF!</definedName>
    <definedName name="BXS" localSheetId="28">'[26]WEO-BOP'!#REF!</definedName>
    <definedName name="BXS" localSheetId="29">'[26]WEO-BOP'!#REF!</definedName>
    <definedName name="BXS" localSheetId="30">'[26]WEO-BOP'!#REF!</definedName>
    <definedName name="BXS">'[26]WEO-BOP'!#REF!</definedName>
    <definedName name="BXTSAq" localSheetId="27">#REF!</definedName>
    <definedName name="BXTSAq" localSheetId="34">#REF!</definedName>
    <definedName name="BXTSAq" localSheetId="36">#REF!</definedName>
    <definedName name="BXTSAq" localSheetId="37">#REF!</definedName>
    <definedName name="BXTSAq" localSheetId="38">#REF!</definedName>
    <definedName name="BXTSAq" localSheetId="39">#REF!</definedName>
    <definedName name="BXTSAq" localSheetId="40">#REF!</definedName>
    <definedName name="BXTSAq" localSheetId="42">#REF!</definedName>
    <definedName name="BXTSAq" localSheetId="47">#REF!</definedName>
    <definedName name="BXTSAq" localSheetId="1">#REF!</definedName>
    <definedName name="BXTSAq" localSheetId="2">#REF!</definedName>
    <definedName name="BXTSAq" localSheetId="7">#REF!</definedName>
    <definedName name="BXTSAq" localSheetId="9">#REF!</definedName>
    <definedName name="BXTSAq" localSheetId="12">#REF!</definedName>
    <definedName name="BXTSAq" localSheetId="17">#REF!</definedName>
    <definedName name="BXTSAq" localSheetId="20">#REF!</definedName>
    <definedName name="BXTSAq" localSheetId="24">#REF!</definedName>
    <definedName name="BXTSAq" localSheetId="26">#REF!</definedName>
    <definedName name="BXTSAq" localSheetId="28">#REF!</definedName>
    <definedName name="BXTSAq" localSheetId="29">#REF!</definedName>
    <definedName name="BXTSAq" localSheetId="30">#REF!</definedName>
    <definedName name="BXTSAq">#REF!</definedName>
    <definedName name="CalcMCV_4" localSheetId="27">#REF!</definedName>
    <definedName name="CalcMCV_4" localSheetId="34">#REF!</definedName>
    <definedName name="CalcMCV_4" localSheetId="36">#REF!</definedName>
    <definedName name="CalcMCV_4" localSheetId="39">#REF!</definedName>
    <definedName name="CalcMCV_4" localSheetId="40">#REF!</definedName>
    <definedName name="CalcMCV_4" localSheetId="42">#REF!</definedName>
    <definedName name="CalcMCV_4" localSheetId="47">#REF!</definedName>
    <definedName name="CalcMCV_4" localSheetId="1">#REF!</definedName>
    <definedName name="CalcMCV_4" localSheetId="2">#REF!</definedName>
    <definedName name="CalcMCV_4" localSheetId="7">#REF!</definedName>
    <definedName name="CalcMCV_4" localSheetId="9">#REF!</definedName>
    <definedName name="CalcMCV_4" localSheetId="12">#REF!</definedName>
    <definedName name="CalcMCV_4" localSheetId="17">#REF!</definedName>
    <definedName name="CalcMCV_4" localSheetId="20">#REF!</definedName>
    <definedName name="CalcMCV_4" localSheetId="24">#REF!</definedName>
    <definedName name="CalcMCV_4" localSheetId="26">#REF!</definedName>
    <definedName name="CalcMCV_4" localSheetId="28">#REF!</definedName>
    <definedName name="CalcMCV_4" localSheetId="29">#REF!</definedName>
    <definedName name="CalcMCV_4" localSheetId="30">#REF!</definedName>
    <definedName name="CalcMCV_4">#REF!</definedName>
    <definedName name="calcNGS_NGDP">#N/A</definedName>
    <definedName name="CAPACCB" localSheetId="27">#REF!</definedName>
    <definedName name="CAPACCB" localSheetId="34">#REF!</definedName>
    <definedName name="CAPACCB" localSheetId="36">#REF!</definedName>
    <definedName name="CAPACCB" localSheetId="37">#REF!</definedName>
    <definedName name="CAPACCB" localSheetId="38">#REF!</definedName>
    <definedName name="CAPACCB" localSheetId="39">#REF!</definedName>
    <definedName name="CAPACCB" localSheetId="40">#REF!</definedName>
    <definedName name="CAPACCB" localSheetId="42">#REF!</definedName>
    <definedName name="CAPACCB" localSheetId="47">#REF!</definedName>
    <definedName name="CAPACCB" localSheetId="1">#REF!</definedName>
    <definedName name="CAPACCB" localSheetId="2">#REF!</definedName>
    <definedName name="CAPACCB" localSheetId="7">#REF!</definedName>
    <definedName name="CAPACCB" localSheetId="9">#REF!</definedName>
    <definedName name="CAPACCB" localSheetId="12">#REF!</definedName>
    <definedName name="CAPACCB" localSheetId="17">#REF!</definedName>
    <definedName name="CAPACCB" localSheetId="20">#REF!</definedName>
    <definedName name="CAPACCB" localSheetId="24">#REF!</definedName>
    <definedName name="CAPACCB" localSheetId="26">#REF!</definedName>
    <definedName name="CAPACCB" localSheetId="28">#REF!</definedName>
    <definedName name="CAPACCB" localSheetId="29">#REF!</definedName>
    <definedName name="CAPACCB" localSheetId="30">#REF!</definedName>
    <definedName name="CAPACCB">#REF!</definedName>
    <definedName name="cc" localSheetId="27" hidden="1">{"Riqfin97",#N/A,FALSE,"Tran";"Riqfinpro",#N/A,FALSE,"Tran"}</definedName>
    <definedName name="cc" localSheetId="37" hidden="1">{"Riqfin97",#N/A,FALSE,"Tran";"Riqfinpro",#N/A,FALSE,"Tran"}</definedName>
    <definedName name="cc" localSheetId="38" hidden="1">{"Riqfin97",#N/A,FALSE,"Tran";"Riqfinpro",#N/A,FALSE,"Tran"}</definedName>
    <definedName name="cc" localSheetId="39" hidden="1">{"Riqfin97",#N/A,FALSE,"Tran";"Riqfinpro",#N/A,FALSE,"Tran"}</definedName>
    <definedName name="cc" localSheetId="40" hidden="1">{"Riqfin97",#N/A,FALSE,"Tran";"Riqfinpro",#N/A,FALSE,"Tran"}</definedName>
    <definedName name="cc" localSheetId="1" hidden="1">{"Riqfin97",#N/A,FALSE,"Tran";"Riqfinpro",#N/A,FALSE,"Tran"}</definedName>
    <definedName name="cc" localSheetId="7" hidden="1">{"Riqfin97",#N/A,FALSE,"Tran";"Riqfinpro",#N/A,FALSE,"Tran"}</definedName>
    <definedName name="cc" localSheetId="11" hidden="1">{"Riqfin97",#N/A,FALSE,"Tran";"Riqfinpro",#N/A,FALSE,"Tran"}</definedName>
    <definedName name="cc" localSheetId="12" hidden="1">{"Riqfin97",#N/A,FALSE,"Tran";"Riqfinpro",#N/A,FALSE,"Tran"}</definedName>
    <definedName name="cc" localSheetId="28" hidden="1">{"Riqfin97",#N/A,FALSE,"Tran";"Riqfinpro",#N/A,FALSE,"Tran"}</definedName>
    <definedName name="cc" localSheetId="29" hidden="1">{"Riqfin97",#N/A,FALSE,"Tran";"Riqfinpro",#N/A,FALSE,"Tran"}</definedName>
    <definedName name="cc" localSheetId="30" hidden="1">{"Riqfin97",#N/A,FALSE,"Tran";"Riqfinpro",#N/A,FALSE,"Tran"}</definedName>
    <definedName name="cc" hidden="1">{"Riqfin97",#N/A,FALSE,"Tran";"Riqfinpro",#N/A,FALSE,"Tran"}</definedName>
    <definedName name="ccc" localSheetId="27" hidden="1">{"Riqfin97",#N/A,FALSE,"Tran";"Riqfinpro",#N/A,FALSE,"Tran"}</definedName>
    <definedName name="ccc" localSheetId="37" hidden="1">{"Riqfin97",#N/A,FALSE,"Tran";"Riqfinpro",#N/A,FALSE,"Tran"}</definedName>
    <definedName name="ccc" localSheetId="38" hidden="1">{"Riqfin97",#N/A,FALSE,"Tran";"Riqfinpro",#N/A,FALSE,"Tran"}</definedName>
    <definedName name="ccc" localSheetId="39" hidden="1">{"Riqfin97",#N/A,FALSE,"Tran";"Riqfinpro",#N/A,FALSE,"Tran"}</definedName>
    <definedName name="ccc" localSheetId="40" hidden="1">{"Riqfin97",#N/A,FALSE,"Tran";"Riqfinpro",#N/A,FALSE,"Tran"}</definedName>
    <definedName name="ccc" localSheetId="1" hidden="1">{"Riqfin97",#N/A,FALSE,"Tran";"Riqfinpro",#N/A,FALSE,"Tran"}</definedName>
    <definedName name="ccc" localSheetId="7" hidden="1">{"Riqfin97",#N/A,FALSE,"Tran";"Riqfinpro",#N/A,FALSE,"Tran"}</definedName>
    <definedName name="ccc" localSheetId="11" hidden="1">{"Riqfin97",#N/A,FALSE,"Tran";"Riqfinpro",#N/A,FALSE,"Tran"}</definedName>
    <definedName name="ccc" localSheetId="12" hidden="1">{"Riqfin97",#N/A,FALSE,"Tran";"Riqfinpro",#N/A,FALSE,"Tran"}</definedName>
    <definedName name="ccc" localSheetId="28" hidden="1">{"Riqfin97",#N/A,FALSE,"Tran";"Riqfinpro",#N/A,FALSE,"Tran"}</definedName>
    <definedName name="ccc" localSheetId="29" hidden="1">{"Riqfin97",#N/A,FALSE,"Tran";"Riqfinpro",#N/A,FALSE,"Tran"}</definedName>
    <definedName name="ccc" localSheetId="30" hidden="1">{"Riqfin97",#N/A,FALSE,"Tran";"Riqfinpro",#N/A,FALSE,"Tran"}</definedName>
    <definedName name="ccc" hidden="1">{"Riqfin97",#N/A,FALSE,"Tran";"Riqfinpro",#N/A,FALSE,"Tran"}</definedName>
    <definedName name="CCODE" localSheetId="27">#REF!</definedName>
    <definedName name="CCODE" localSheetId="34">#REF!</definedName>
    <definedName name="CCODE" localSheetId="36">#REF!</definedName>
    <definedName name="CCODE" localSheetId="37">#REF!</definedName>
    <definedName name="CCODE" localSheetId="38">#REF!</definedName>
    <definedName name="CCODE" localSheetId="39">#REF!</definedName>
    <definedName name="CCODE" localSheetId="40">#REF!</definedName>
    <definedName name="CCODE" localSheetId="42">#REF!</definedName>
    <definedName name="CCODE" localSheetId="47">#REF!</definedName>
    <definedName name="CCODE" localSheetId="1">#REF!</definedName>
    <definedName name="CCODE" localSheetId="2">#REF!</definedName>
    <definedName name="CCODE" localSheetId="7">#REF!</definedName>
    <definedName name="CCODE" localSheetId="9">#REF!</definedName>
    <definedName name="CCODE" localSheetId="12">#REF!</definedName>
    <definedName name="CCODE" localSheetId="17">#REF!</definedName>
    <definedName name="CCODE" localSheetId="20">#REF!</definedName>
    <definedName name="CCODE" localSheetId="24">#REF!</definedName>
    <definedName name="CCODE" localSheetId="26">#REF!</definedName>
    <definedName name="CCODE" localSheetId="28">#REF!</definedName>
    <definedName name="CCODE" localSheetId="29">#REF!</definedName>
    <definedName name="CCODE" localSheetId="30">#REF!</definedName>
    <definedName name="CCODE">#REF!</definedName>
    <definedName name="cgb" localSheetId="27">#REF!</definedName>
    <definedName name="cgb" localSheetId="34">#REF!</definedName>
    <definedName name="cgb" localSheetId="36">#REF!</definedName>
    <definedName name="cgb" localSheetId="39">#REF!</definedName>
    <definedName name="cgb" localSheetId="40">#REF!</definedName>
    <definedName name="cgb" localSheetId="42">#REF!</definedName>
    <definedName name="cgb" localSheetId="47">#REF!</definedName>
    <definedName name="cgb" localSheetId="1">#REF!</definedName>
    <definedName name="cgb" localSheetId="2">#REF!</definedName>
    <definedName name="cgb" localSheetId="7">#REF!</definedName>
    <definedName name="cgb" localSheetId="9">#REF!</definedName>
    <definedName name="cgb" localSheetId="12">#REF!</definedName>
    <definedName name="cgb" localSheetId="17">#REF!</definedName>
    <definedName name="cgb" localSheetId="20">#REF!</definedName>
    <definedName name="cgb" localSheetId="24">#REF!</definedName>
    <definedName name="cgb" localSheetId="26">#REF!</definedName>
    <definedName name="cgb" localSheetId="28">#REF!</definedName>
    <definedName name="cgb" localSheetId="29">#REF!</definedName>
    <definedName name="cgb" localSheetId="30">#REF!</definedName>
    <definedName name="cgb">#REF!</definedName>
    <definedName name="cge" localSheetId="27">#REF!</definedName>
    <definedName name="cge" localSheetId="34">#REF!</definedName>
    <definedName name="cge" localSheetId="36">#REF!</definedName>
    <definedName name="cge" localSheetId="39">#REF!</definedName>
    <definedName name="cge" localSheetId="40">#REF!</definedName>
    <definedName name="cge" localSheetId="42">#REF!</definedName>
    <definedName name="cge" localSheetId="47">#REF!</definedName>
    <definedName name="cge" localSheetId="1">#REF!</definedName>
    <definedName name="cge" localSheetId="2">#REF!</definedName>
    <definedName name="cge" localSheetId="7">#REF!</definedName>
    <definedName name="cge" localSheetId="9">#REF!</definedName>
    <definedName name="cge" localSheetId="12">#REF!</definedName>
    <definedName name="cge" localSheetId="17">#REF!</definedName>
    <definedName name="cge" localSheetId="20">#REF!</definedName>
    <definedName name="cge" localSheetId="24">#REF!</definedName>
    <definedName name="cge" localSheetId="26">#REF!</definedName>
    <definedName name="cge" localSheetId="28">#REF!</definedName>
    <definedName name="cge" localSheetId="29">#REF!</definedName>
    <definedName name="cge" localSheetId="30">#REF!</definedName>
    <definedName name="cge">#REF!</definedName>
    <definedName name="cgr" localSheetId="27">#REF!</definedName>
    <definedName name="cgr" localSheetId="34">#REF!</definedName>
    <definedName name="cgr" localSheetId="36">#REF!</definedName>
    <definedName name="cgr" localSheetId="39">#REF!</definedName>
    <definedName name="cgr" localSheetId="40">#REF!</definedName>
    <definedName name="cgr" localSheetId="42">#REF!</definedName>
    <definedName name="cgr" localSheetId="47">#REF!</definedName>
    <definedName name="cgr" localSheetId="1">#REF!</definedName>
    <definedName name="cgr" localSheetId="2">#REF!</definedName>
    <definedName name="cgr" localSheetId="7">#REF!</definedName>
    <definedName name="cgr" localSheetId="9">#REF!</definedName>
    <definedName name="cgr" localSheetId="12">#REF!</definedName>
    <definedName name="cgr" localSheetId="17">#REF!</definedName>
    <definedName name="cgr" localSheetId="20">#REF!</definedName>
    <definedName name="cgr" localSheetId="24">#REF!</definedName>
    <definedName name="cgr" localSheetId="26">#REF!</definedName>
    <definedName name="cgr" localSheetId="28">#REF!</definedName>
    <definedName name="cgr" localSheetId="29">#REF!</definedName>
    <definedName name="cgr" localSheetId="30">#REF!</definedName>
    <definedName name="cgr">#REF!</definedName>
    <definedName name="CONCK" localSheetId="27">#REF!</definedName>
    <definedName name="CONCK" localSheetId="34">#REF!</definedName>
    <definedName name="CONCK" localSheetId="36">#REF!</definedName>
    <definedName name="CONCK" localSheetId="39">#REF!</definedName>
    <definedName name="CONCK" localSheetId="40">#REF!</definedName>
    <definedName name="CONCK" localSheetId="42">#REF!</definedName>
    <definedName name="CONCK" localSheetId="47">#REF!</definedName>
    <definedName name="CONCK" localSheetId="1">#REF!</definedName>
    <definedName name="CONCK" localSheetId="2">#REF!</definedName>
    <definedName name="CONCK" localSheetId="7">#REF!</definedName>
    <definedName name="CONCK" localSheetId="9">#REF!</definedName>
    <definedName name="CONCK" localSheetId="12">#REF!</definedName>
    <definedName name="CONCK" localSheetId="17">#REF!</definedName>
    <definedName name="CONCK" localSheetId="20">#REF!</definedName>
    <definedName name="CONCK" localSheetId="24">#REF!</definedName>
    <definedName name="CONCK" localSheetId="26">#REF!</definedName>
    <definedName name="CONCK" localSheetId="28">#REF!</definedName>
    <definedName name="CONCK" localSheetId="29">#REF!</definedName>
    <definedName name="CONCK" localSheetId="30">#REF!</definedName>
    <definedName name="CONCK">#REF!</definedName>
    <definedName name="Cons" localSheetId="27">#REF!</definedName>
    <definedName name="Cons" localSheetId="34">#REF!</definedName>
    <definedName name="Cons" localSheetId="36">#REF!</definedName>
    <definedName name="Cons" localSheetId="39">#REF!</definedName>
    <definedName name="Cons" localSheetId="40">#REF!</definedName>
    <definedName name="Cons" localSheetId="42">#REF!</definedName>
    <definedName name="Cons" localSheetId="47">#REF!</definedName>
    <definedName name="Cons" localSheetId="1">#REF!</definedName>
    <definedName name="Cons" localSheetId="2">#REF!</definedName>
    <definedName name="Cons" localSheetId="7">#REF!</definedName>
    <definedName name="Cons" localSheetId="9">#REF!</definedName>
    <definedName name="Cons" localSheetId="12">#REF!</definedName>
    <definedName name="Cons" localSheetId="17">#REF!</definedName>
    <definedName name="Cons" localSheetId="20">#REF!</definedName>
    <definedName name="Cons" localSheetId="24">#REF!</definedName>
    <definedName name="Cons" localSheetId="26">#REF!</definedName>
    <definedName name="Cons" localSheetId="28">#REF!</definedName>
    <definedName name="Cons" localSheetId="29">#REF!</definedName>
    <definedName name="Cons" localSheetId="30">#REF!</definedName>
    <definedName name="Cons">#REF!</definedName>
    <definedName name="CORULCSA" localSheetId="27">[29]E!$V$15:$V$98</definedName>
    <definedName name="CORULCSA" localSheetId="37">[29]E!$V$15:$V$98</definedName>
    <definedName name="CORULCSA" localSheetId="38">[29]E!$V$15:$V$98</definedName>
    <definedName name="CORULCSA" localSheetId="39">[29]E!$V$15:$V$98</definedName>
    <definedName name="CORULCSA" localSheetId="1">[29]E!$V$15:$V$98</definedName>
    <definedName name="CORULCSA" localSheetId="7">[29]E!$V$15:$V$98</definedName>
    <definedName name="CORULCSA" localSheetId="28">[29]E!$V$15:$V$98</definedName>
    <definedName name="CORULCSA" localSheetId="29">[29]E!$V$15:$V$98</definedName>
    <definedName name="CORULCSA" localSheetId="30">[29]E!$V$15:$V$98</definedName>
    <definedName name="CORULCSA">[30]E!$V$15:$V$98</definedName>
    <definedName name="cp" localSheetId="40" hidden="1">{"'előző év december'!$A$2:$CP$214"}</definedName>
    <definedName name="cp" localSheetId="11" hidden="1">{"'előző év december'!$A$2:$CP$214"}</definedName>
    <definedName name="cp" hidden="1">{"'előző év december'!$A$2:$CP$214"}</definedName>
    <definedName name="cpr" localSheetId="40" hidden="1">{"'előző év december'!$A$2:$CP$214"}</definedName>
    <definedName name="cpr" localSheetId="11" hidden="1">{"'előző év december'!$A$2:$CP$214"}</definedName>
    <definedName name="cpr" hidden="1">{"'előző év december'!$A$2:$CP$214"}</definedName>
    <definedName name="cprsa" localSheetId="40" hidden="1">{"'előző év december'!$A$2:$CP$214"}</definedName>
    <definedName name="cprsa" localSheetId="11" hidden="1">{"'előző év december'!$A$2:$CP$214"}</definedName>
    <definedName name="cprsa" hidden="1">{"'előző év december'!$A$2:$CP$214"}</definedName>
    <definedName name="CurrVintage">[31]Current!$D$66</definedName>
    <definedName name="cx" localSheetId="40" hidden="1">{"'előző év december'!$A$2:$CP$214"}</definedName>
    <definedName name="cx" localSheetId="11" hidden="1">{"'előző év december'!$A$2:$CP$214"}</definedName>
    <definedName name="cx" hidden="1">{"'előző év december'!$A$2:$CP$214"}</definedName>
    <definedName name="d">"Graf 5"</definedName>
    <definedName name="DABproj">#N/A</definedName>
    <definedName name="DAGproj">#N/A</definedName>
    <definedName name="daily_interest_rates" localSheetId="27">'[32]daily calculations'!#REF!</definedName>
    <definedName name="daily_interest_rates" localSheetId="34">'[33]daily calculations'!#REF!</definedName>
    <definedName name="daily_interest_rates" localSheetId="36">'[33]daily calculations'!#REF!</definedName>
    <definedName name="daily_interest_rates" localSheetId="37">'[32]daily calculations'!#REF!</definedName>
    <definedName name="daily_interest_rates" localSheetId="38">'[32]daily calculations'!#REF!</definedName>
    <definedName name="daily_interest_rates" localSheetId="39">'[32]daily calculations'!#REF!</definedName>
    <definedName name="daily_interest_rates" localSheetId="40">'[33]daily calculations'!#REF!</definedName>
    <definedName name="daily_interest_rates" localSheetId="42">'[33]daily calculations'!#REF!</definedName>
    <definedName name="daily_interest_rates" localSheetId="47">'[33]daily calculations'!#REF!</definedName>
    <definedName name="daily_interest_rates" localSheetId="1">'[32]daily calculations'!#REF!</definedName>
    <definedName name="daily_interest_rates" localSheetId="2">'[33]daily calculations'!#REF!</definedName>
    <definedName name="daily_interest_rates" localSheetId="7">'[32]daily calculations'!#REF!</definedName>
    <definedName name="daily_interest_rates" localSheetId="9">'[33]daily calculations'!#REF!</definedName>
    <definedName name="daily_interest_rates" localSheetId="11">'[33]daily calculations'!#REF!</definedName>
    <definedName name="daily_interest_rates" localSheetId="12">'[33]daily calculations'!#REF!</definedName>
    <definedName name="daily_interest_rates" localSheetId="17">'[33]daily calculations'!#REF!</definedName>
    <definedName name="daily_interest_rates" localSheetId="20">'[33]daily calculations'!#REF!</definedName>
    <definedName name="daily_interest_rates" localSheetId="24">'[33]daily calculations'!#REF!</definedName>
    <definedName name="daily_interest_rates" localSheetId="26">'[33]daily calculations'!#REF!</definedName>
    <definedName name="daily_interest_rates" localSheetId="28">'[32]daily calculations'!#REF!</definedName>
    <definedName name="daily_interest_rates" localSheetId="29">'[32]daily calculations'!#REF!</definedName>
    <definedName name="daily_interest_rates" localSheetId="30">'[32]daily calculations'!#REF!</definedName>
    <definedName name="daily_interest_rates">'[33]daily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27">#REF!</definedName>
    <definedName name="data_area" localSheetId="34">#REF!</definedName>
    <definedName name="data_area" localSheetId="36">#REF!</definedName>
    <definedName name="data_area" localSheetId="37">#REF!</definedName>
    <definedName name="data_area" localSheetId="38">#REF!</definedName>
    <definedName name="data_area" localSheetId="39">#REF!</definedName>
    <definedName name="data_area" localSheetId="40">#REF!</definedName>
    <definedName name="data_area" localSheetId="42">#REF!</definedName>
    <definedName name="data_area" localSheetId="47">#REF!</definedName>
    <definedName name="data_area" localSheetId="1">#REF!</definedName>
    <definedName name="data_area" localSheetId="2">#REF!</definedName>
    <definedName name="data_area" localSheetId="7">#REF!</definedName>
    <definedName name="data_area" localSheetId="9">#REF!</definedName>
    <definedName name="data_area" localSheetId="12">#REF!</definedName>
    <definedName name="data_area" localSheetId="17">#REF!</definedName>
    <definedName name="data_area" localSheetId="20">#REF!</definedName>
    <definedName name="data_area" localSheetId="24">#REF!</definedName>
    <definedName name="data_area" localSheetId="26">#REF!</definedName>
    <definedName name="data_area" localSheetId="28">#REF!</definedName>
    <definedName name="data_area" localSheetId="29">#REF!</definedName>
    <definedName name="data_area" localSheetId="30">#REF!</definedName>
    <definedName name="data_area">#REF!</definedName>
    <definedName name="_xlnm.Database" localSheetId="27">#REF!</definedName>
    <definedName name="_xlnm.Database" localSheetId="34">#REF!</definedName>
    <definedName name="_xlnm.Database" localSheetId="36">#REF!</definedName>
    <definedName name="_xlnm.Database" localSheetId="39">#REF!</definedName>
    <definedName name="_xlnm.Database" localSheetId="40">#REF!</definedName>
    <definedName name="_xlnm.Database" localSheetId="42">#REF!</definedName>
    <definedName name="_xlnm.Database" localSheetId="47">#REF!</definedName>
    <definedName name="_xlnm.Database" localSheetId="1">#REF!</definedName>
    <definedName name="_xlnm.Database" localSheetId="2">#REF!</definedName>
    <definedName name="_xlnm.Database" localSheetId="7">#REF!</definedName>
    <definedName name="_xlnm.Database" localSheetId="9">#REF!</definedName>
    <definedName name="_xlnm.Database" localSheetId="12">#REF!</definedName>
    <definedName name="_xlnm.Database" localSheetId="17">#REF!</definedName>
    <definedName name="_xlnm.Database" localSheetId="20">#REF!</definedName>
    <definedName name="_xlnm.Database" localSheetId="24">#REF!</definedName>
    <definedName name="_xlnm.Database" localSheetId="26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>#REF!</definedName>
    <definedName name="DATB" localSheetId="27">[1]REER!$B$144:$B$240</definedName>
    <definedName name="DATB" localSheetId="37">[1]REER!$B$144:$B$240</definedName>
    <definedName name="DATB" localSheetId="38">[1]REER!$B$144:$B$240</definedName>
    <definedName name="DATB" localSheetId="39">[1]REER!$B$144:$B$240</definedName>
    <definedName name="DATB" localSheetId="1">[1]REER!$B$144:$B$240</definedName>
    <definedName name="DATB" localSheetId="7">[1]REER!$B$144:$B$240</definedName>
    <definedName name="DATB" localSheetId="28">[1]REER!$B$144:$B$240</definedName>
    <definedName name="DATB" localSheetId="29">[1]REER!$B$144:$B$240</definedName>
    <definedName name="DATB" localSheetId="30">[1]REER!$B$144:$B$240</definedName>
    <definedName name="DATB">[2]REER!$B$144:$B$240</definedName>
    <definedName name="datcr" localSheetId="27">'[10]Tab ann curr'!#REF!</definedName>
    <definedName name="datcr" localSheetId="34">'[10]Tab ann curr'!#REF!</definedName>
    <definedName name="datcr" localSheetId="36">'[10]Tab ann curr'!#REF!</definedName>
    <definedName name="datcr" localSheetId="37">'[10]Tab ann curr'!#REF!</definedName>
    <definedName name="datcr" localSheetId="39">'[10]Tab ann curr'!#REF!</definedName>
    <definedName name="datcr" localSheetId="40">'[10]Tab ann curr'!#REF!</definedName>
    <definedName name="datcr" localSheetId="42">'[10]Tab ann curr'!#REF!</definedName>
    <definedName name="datcr" localSheetId="47">'[10]Tab ann curr'!#REF!</definedName>
    <definedName name="datcr" localSheetId="1">'[10]Tab ann curr'!#REF!</definedName>
    <definedName name="datcr" localSheetId="2">'[10]Tab ann curr'!#REF!</definedName>
    <definedName name="datcr" localSheetId="7">'[10]Tab ann curr'!#REF!</definedName>
    <definedName name="datcr" localSheetId="9">'[10]Tab ann curr'!#REF!</definedName>
    <definedName name="datcr" localSheetId="11">'[10]Tab ann curr'!#REF!</definedName>
    <definedName name="datcr" localSheetId="12">'[10]Tab ann curr'!#REF!</definedName>
    <definedName name="datcr" localSheetId="17">'[10]Tab ann curr'!#REF!</definedName>
    <definedName name="datcr" localSheetId="20">'[10]Tab ann curr'!#REF!</definedName>
    <definedName name="datcr" localSheetId="24">'[10]Tab ann curr'!#REF!</definedName>
    <definedName name="datcr" localSheetId="26">'[10]Tab ann curr'!#REF!</definedName>
    <definedName name="datcr" localSheetId="28">'[10]Tab ann curr'!#REF!</definedName>
    <definedName name="datcr" localSheetId="29">'[10]Tab ann curr'!#REF!</definedName>
    <definedName name="datcr" localSheetId="30">'[10]Tab ann curr'!#REF!</definedName>
    <definedName name="datcr">'[10]Tab ann curr'!#REF!</definedName>
    <definedName name="date" localSheetId="27">#REF!</definedName>
    <definedName name="date" localSheetId="34">#REF!</definedName>
    <definedName name="date" localSheetId="36">#REF!</definedName>
    <definedName name="date" localSheetId="37">#REF!</definedName>
    <definedName name="date" localSheetId="38">#REF!</definedName>
    <definedName name="date" localSheetId="39">#REF!</definedName>
    <definedName name="date" localSheetId="40">#REF!</definedName>
    <definedName name="date" localSheetId="42">#REF!</definedName>
    <definedName name="date" localSheetId="47">#REF!</definedName>
    <definedName name="date" localSheetId="1">#REF!</definedName>
    <definedName name="date" localSheetId="2">#REF!</definedName>
    <definedName name="date" localSheetId="7">#REF!</definedName>
    <definedName name="date" localSheetId="9">#REF!</definedName>
    <definedName name="date" localSheetId="12">#REF!</definedName>
    <definedName name="date" localSheetId="17">#REF!</definedName>
    <definedName name="date" localSheetId="20">#REF!</definedName>
    <definedName name="date" localSheetId="24">#REF!</definedName>
    <definedName name="date" localSheetId="26">#REF!</definedName>
    <definedName name="date" localSheetId="28">#REF!</definedName>
    <definedName name="date" localSheetId="29">#REF!</definedName>
    <definedName name="date" localSheetId="30">#REF!</definedName>
    <definedName name="date">#REF!</definedName>
    <definedName name="date_EXP">[34]Sheet1!$B$1:$G$1</definedName>
    <definedName name="date_FISC" localSheetId="27">#REF!</definedName>
    <definedName name="date_FISC" localSheetId="34">#REF!</definedName>
    <definedName name="date_FISC" localSheetId="36">#REF!</definedName>
    <definedName name="date_FISC" localSheetId="37">#REF!</definedName>
    <definedName name="date_FISC" localSheetId="38">#REF!</definedName>
    <definedName name="date_FISC" localSheetId="39">#REF!</definedName>
    <definedName name="date_FISC" localSheetId="40">#REF!</definedName>
    <definedName name="date_FISC" localSheetId="42">#REF!</definedName>
    <definedName name="date_FISC" localSheetId="47">#REF!</definedName>
    <definedName name="date_FISC" localSheetId="1">#REF!</definedName>
    <definedName name="date_FISC" localSheetId="2">#REF!</definedName>
    <definedName name="date_FISC" localSheetId="7">#REF!</definedName>
    <definedName name="date_FISC" localSheetId="9">#REF!</definedName>
    <definedName name="date_FISC" localSheetId="12">#REF!</definedName>
    <definedName name="date_FISC" localSheetId="17">#REF!</definedName>
    <definedName name="date_FISC" localSheetId="20">#REF!</definedName>
    <definedName name="date_FISC" localSheetId="24">#REF!</definedName>
    <definedName name="date_FISC" localSheetId="26">#REF!</definedName>
    <definedName name="date_FISC" localSheetId="28">#REF!</definedName>
    <definedName name="date_FISC" localSheetId="29">#REF!</definedName>
    <definedName name="date_FISC" localSheetId="30">#REF!</definedName>
    <definedName name="date_FISC">#REF!</definedName>
    <definedName name="dateIntLiq" localSheetId="27">#REF!</definedName>
    <definedName name="dateIntLiq" localSheetId="34">#REF!</definedName>
    <definedName name="dateIntLiq" localSheetId="36">#REF!</definedName>
    <definedName name="dateIntLiq" localSheetId="39">#REF!</definedName>
    <definedName name="dateIntLiq" localSheetId="40">#REF!</definedName>
    <definedName name="dateIntLiq" localSheetId="42">#REF!</definedName>
    <definedName name="dateIntLiq" localSheetId="47">#REF!</definedName>
    <definedName name="dateIntLiq" localSheetId="1">#REF!</definedName>
    <definedName name="dateIntLiq" localSheetId="2">#REF!</definedName>
    <definedName name="dateIntLiq" localSheetId="7">#REF!</definedName>
    <definedName name="dateIntLiq" localSheetId="9">#REF!</definedName>
    <definedName name="dateIntLiq" localSheetId="12">#REF!</definedName>
    <definedName name="dateIntLiq" localSheetId="17">#REF!</definedName>
    <definedName name="dateIntLiq" localSheetId="20">#REF!</definedName>
    <definedName name="dateIntLiq" localSheetId="24">#REF!</definedName>
    <definedName name="dateIntLiq" localSheetId="26">#REF!</definedName>
    <definedName name="dateIntLiq" localSheetId="28">#REF!</definedName>
    <definedName name="dateIntLiq" localSheetId="29">#REF!</definedName>
    <definedName name="dateIntLiq" localSheetId="30">#REF!</definedName>
    <definedName name="dateIntLiq">#REF!</definedName>
    <definedName name="dateMoney" localSheetId="27">#REF!</definedName>
    <definedName name="dateMoney" localSheetId="34">#REF!</definedName>
    <definedName name="dateMoney" localSheetId="36">#REF!</definedName>
    <definedName name="dateMoney" localSheetId="39">#REF!</definedName>
    <definedName name="dateMoney" localSheetId="40">#REF!</definedName>
    <definedName name="dateMoney" localSheetId="42">#REF!</definedName>
    <definedName name="dateMoney" localSheetId="47">#REF!</definedName>
    <definedName name="dateMoney" localSheetId="1">#REF!</definedName>
    <definedName name="dateMoney" localSheetId="2">#REF!</definedName>
    <definedName name="dateMoney" localSheetId="7">#REF!</definedName>
    <definedName name="dateMoney" localSheetId="9">#REF!</definedName>
    <definedName name="dateMoney" localSheetId="12">#REF!</definedName>
    <definedName name="dateMoney" localSheetId="17">#REF!</definedName>
    <definedName name="dateMoney" localSheetId="20">#REF!</definedName>
    <definedName name="dateMoney" localSheetId="24">#REF!</definedName>
    <definedName name="dateMoney" localSheetId="26">#REF!</definedName>
    <definedName name="dateMoney" localSheetId="28">#REF!</definedName>
    <definedName name="dateMoney" localSheetId="29">#REF!</definedName>
    <definedName name="dateMoney" localSheetId="30">#REF!</definedName>
    <definedName name="dateMoney">#REF!</definedName>
    <definedName name="dateprofit" localSheetId="27">[1]C!$A$9:$A$125</definedName>
    <definedName name="dateprofit" localSheetId="37">[1]C!$A$9:$A$125</definedName>
    <definedName name="dateprofit" localSheetId="38">[1]C!$A$9:$A$125</definedName>
    <definedName name="dateprofit" localSheetId="39">[1]C!$A$9:$A$125</definedName>
    <definedName name="dateprofit" localSheetId="1">[1]C!$A$9:$A$125</definedName>
    <definedName name="dateprofit" localSheetId="7">[1]C!$A$9:$A$125</definedName>
    <definedName name="dateprofit" localSheetId="28">[1]C!$A$9:$A$125</definedName>
    <definedName name="dateprofit" localSheetId="29">[1]C!$A$9:$A$125</definedName>
    <definedName name="dateprofit" localSheetId="30">[1]C!$A$9:$A$125</definedName>
    <definedName name="dateprofit">[2]C!$A$9:$A$125</definedName>
    <definedName name="dateRates" localSheetId="27">#REF!</definedName>
    <definedName name="dateRates" localSheetId="34">#REF!</definedName>
    <definedName name="dateRates" localSheetId="36">#REF!</definedName>
    <definedName name="dateRates" localSheetId="37">#REF!</definedName>
    <definedName name="dateRates" localSheetId="38">#REF!</definedName>
    <definedName name="dateRates" localSheetId="39">#REF!</definedName>
    <definedName name="dateRates" localSheetId="40">#REF!</definedName>
    <definedName name="dateRates" localSheetId="42">#REF!</definedName>
    <definedName name="dateRates" localSheetId="47">#REF!</definedName>
    <definedName name="dateRates" localSheetId="1">#REF!</definedName>
    <definedName name="dateRates" localSheetId="2">#REF!</definedName>
    <definedName name="dateRates" localSheetId="7">#REF!</definedName>
    <definedName name="dateRates" localSheetId="9">#REF!</definedName>
    <definedName name="dateRates" localSheetId="12">#REF!</definedName>
    <definedName name="dateRates" localSheetId="17">#REF!</definedName>
    <definedName name="dateRates" localSheetId="20">#REF!</definedName>
    <definedName name="dateRates" localSheetId="24">#REF!</definedName>
    <definedName name="dateRates" localSheetId="26">#REF!</definedName>
    <definedName name="dateRates" localSheetId="28">#REF!</definedName>
    <definedName name="dateRates" localSheetId="29">#REF!</definedName>
    <definedName name="dateRates" localSheetId="30">#REF!</definedName>
    <definedName name="dateRates">#REF!</definedName>
    <definedName name="dateRawQ" localSheetId="27">'[35]Raw Data'!#REF!</definedName>
    <definedName name="dateRawQ" localSheetId="34">'[35]Raw Data'!#REF!</definedName>
    <definedName name="dateRawQ" localSheetId="36">'[35]Raw Data'!#REF!</definedName>
    <definedName name="dateRawQ" localSheetId="37">'[35]Raw Data'!#REF!</definedName>
    <definedName name="dateRawQ" localSheetId="38">'[35]Raw Data'!#REF!</definedName>
    <definedName name="dateRawQ" localSheetId="39">'[35]Raw Data'!#REF!</definedName>
    <definedName name="dateRawQ" localSheetId="40">'[35]Raw Data'!#REF!</definedName>
    <definedName name="dateRawQ" localSheetId="42">'[35]Raw Data'!#REF!</definedName>
    <definedName name="dateRawQ" localSheetId="47">'[35]Raw Data'!#REF!</definedName>
    <definedName name="dateRawQ" localSheetId="1">'[35]Raw Data'!#REF!</definedName>
    <definedName name="dateRawQ" localSheetId="2">'[35]Raw Data'!#REF!</definedName>
    <definedName name="dateRawQ" localSheetId="7">'[35]Raw Data'!#REF!</definedName>
    <definedName name="dateRawQ" localSheetId="9">'[35]Raw Data'!#REF!</definedName>
    <definedName name="dateRawQ" localSheetId="12">'[35]Raw Data'!#REF!</definedName>
    <definedName name="dateRawQ" localSheetId="17">'[35]Raw Data'!#REF!</definedName>
    <definedName name="dateRawQ" localSheetId="20">'[35]Raw Data'!#REF!</definedName>
    <definedName name="dateRawQ" localSheetId="24">'[35]Raw Data'!#REF!</definedName>
    <definedName name="dateRawQ" localSheetId="26">'[35]Raw Data'!#REF!</definedName>
    <definedName name="dateRawQ" localSheetId="28">'[35]Raw Data'!#REF!</definedName>
    <definedName name="dateRawQ" localSheetId="29">'[35]Raw Data'!#REF!</definedName>
    <definedName name="dateRawQ" localSheetId="30">'[35]Raw Data'!#REF!</definedName>
    <definedName name="dateRawQ">'[35]Raw Data'!#REF!</definedName>
    <definedName name="dateReal" localSheetId="27">#REF!</definedName>
    <definedName name="dateReal" localSheetId="34">#REF!</definedName>
    <definedName name="dateReal" localSheetId="36">#REF!</definedName>
    <definedName name="dateReal" localSheetId="37">#REF!</definedName>
    <definedName name="dateReal" localSheetId="38">#REF!</definedName>
    <definedName name="dateReal" localSheetId="39">#REF!</definedName>
    <definedName name="dateReal" localSheetId="40">#REF!</definedName>
    <definedName name="dateReal" localSheetId="42">#REF!</definedName>
    <definedName name="dateReal" localSheetId="47">#REF!</definedName>
    <definedName name="dateReal" localSheetId="1">#REF!</definedName>
    <definedName name="dateReal" localSheetId="2">#REF!</definedName>
    <definedName name="dateReal" localSheetId="7">#REF!</definedName>
    <definedName name="dateReal" localSheetId="9">#REF!</definedName>
    <definedName name="dateReal" localSheetId="12">#REF!</definedName>
    <definedName name="dateReal" localSheetId="17">#REF!</definedName>
    <definedName name="dateReal" localSheetId="20">#REF!</definedName>
    <definedName name="dateReal" localSheetId="24">#REF!</definedName>
    <definedName name="dateReal" localSheetId="26">#REF!</definedName>
    <definedName name="dateReal" localSheetId="28">#REF!</definedName>
    <definedName name="dateReal" localSheetId="29">#REF!</definedName>
    <definedName name="dateReal" localSheetId="30">#REF!</definedName>
    <definedName name="dateReal">#REF!</definedName>
    <definedName name="dates" localSheetId="27">#REF!</definedName>
    <definedName name="dates" localSheetId="34">#REF!</definedName>
    <definedName name="dates" localSheetId="36">#REF!</definedName>
    <definedName name="dates" localSheetId="39">#REF!</definedName>
    <definedName name="dates" localSheetId="40">#REF!</definedName>
    <definedName name="dates" localSheetId="42">#REF!</definedName>
    <definedName name="dates" localSheetId="47">#REF!</definedName>
    <definedName name="dates" localSheetId="1">#REF!</definedName>
    <definedName name="dates" localSheetId="2">#REF!</definedName>
    <definedName name="dates" localSheetId="7">#REF!</definedName>
    <definedName name="dates" localSheetId="9">#REF!</definedName>
    <definedName name="dates" localSheetId="12">#REF!</definedName>
    <definedName name="dates" localSheetId="17">#REF!</definedName>
    <definedName name="dates" localSheetId="20">#REF!</definedName>
    <definedName name="dates" localSheetId="24">#REF!</definedName>
    <definedName name="dates" localSheetId="26">#REF!</definedName>
    <definedName name="dates" localSheetId="28">#REF!</definedName>
    <definedName name="dates" localSheetId="29">#REF!</definedName>
    <definedName name="dates" localSheetId="30">#REF!</definedName>
    <definedName name="dates">#REF!</definedName>
    <definedName name="dates_w" localSheetId="27">#REF!</definedName>
    <definedName name="dates_w" localSheetId="34">#REF!</definedName>
    <definedName name="dates_w" localSheetId="36">#REF!</definedName>
    <definedName name="dates_w" localSheetId="39">#REF!</definedName>
    <definedName name="dates_w" localSheetId="40">#REF!</definedName>
    <definedName name="dates_w" localSheetId="42">#REF!</definedName>
    <definedName name="dates_w" localSheetId="47">#REF!</definedName>
    <definedName name="dates_w" localSheetId="1">#REF!</definedName>
    <definedName name="dates_w" localSheetId="2">#REF!</definedName>
    <definedName name="dates_w" localSheetId="7">#REF!</definedName>
    <definedName name="dates_w" localSheetId="9">#REF!</definedName>
    <definedName name="dates_w" localSheetId="12">#REF!</definedName>
    <definedName name="dates_w" localSheetId="17">#REF!</definedName>
    <definedName name="dates_w" localSheetId="20">#REF!</definedName>
    <definedName name="dates_w" localSheetId="24">#REF!</definedName>
    <definedName name="dates_w" localSheetId="26">#REF!</definedName>
    <definedName name="dates_w" localSheetId="28">#REF!</definedName>
    <definedName name="dates_w" localSheetId="29">#REF!</definedName>
    <definedName name="dates_w" localSheetId="30">#REF!</definedName>
    <definedName name="dates_w">#REF!</definedName>
    <definedName name="dates1" localSheetId="27">#REF!</definedName>
    <definedName name="dates1" localSheetId="34">#REF!</definedName>
    <definedName name="dates1" localSheetId="36">#REF!</definedName>
    <definedName name="dates1" localSheetId="39">#REF!</definedName>
    <definedName name="dates1" localSheetId="40">#REF!</definedName>
    <definedName name="dates1" localSheetId="42">#REF!</definedName>
    <definedName name="dates1" localSheetId="47">#REF!</definedName>
    <definedName name="dates1" localSheetId="1">#REF!</definedName>
    <definedName name="dates1" localSheetId="2">#REF!</definedName>
    <definedName name="dates1" localSheetId="7">#REF!</definedName>
    <definedName name="dates1" localSheetId="9">#REF!</definedName>
    <definedName name="dates1" localSheetId="12">#REF!</definedName>
    <definedName name="dates1" localSheetId="17">#REF!</definedName>
    <definedName name="dates1" localSheetId="20">#REF!</definedName>
    <definedName name="dates1" localSheetId="24">#REF!</definedName>
    <definedName name="dates1" localSheetId="26">#REF!</definedName>
    <definedName name="dates1" localSheetId="28">#REF!</definedName>
    <definedName name="dates1" localSheetId="29">#REF!</definedName>
    <definedName name="dates1" localSheetId="30">#REF!</definedName>
    <definedName name="dates1">#REF!</definedName>
    <definedName name="dates2" localSheetId="27">#REF!</definedName>
    <definedName name="dates2" localSheetId="34">#REF!</definedName>
    <definedName name="dates2" localSheetId="36">#REF!</definedName>
    <definedName name="dates2" localSheetId="39">#REF!</definedName>
    <definedName name="dates2" localSheetId="40">#REF!</definedName>
    <definedName name="dates2" localSheetId="42">#REF!</definedName>
    <definedName name="dates2" localSheetId="47">#REF!</definedName>
    <definedName name="dates2" localSheetId="1">#REF!</definedName>
    <definedName name="dates2" localSheetId="2">#REF!</definedName>
    <definedName name="dates2" localSheetId="7">#REF!</definedName>
    <definedName name="dates2" localSheetId="9">#REF!</definedName>
    <definedName name="dates2" localSheetId="12">#REF!</definedName>
    <definedName name="dates2" localSheetId="17">#REF!</definedName>
    <definedName name="dates2" localSheetId="20">#REF!</definedName>
    <definedName name="dates2" localSheetId="24">#REF!</definedName>
    <definedName name="dates2" localSheetId="26">#REF!</definedName>
    <definedName name="dates2" localSheetId="28">#REF!</definedName>
    <definedName name="dates2" localSheetId="29">#REF!</definedName>
    <definedName name="dates2" localSheetId="30">#REF!</definedName>
    <definedName name="dates2">#REF!</definedName>
    <definedName name="datesb" localSheetId="27">[29]B!$B$20:$B$134</definedName>
    <definedName name="datesb" localSheetId="37">[29]B!$B$20:$B$134</definedName>
    <definedName name="datesb" localSheetId="38">[29]B!$B$20:$B$134</definedName>
    <definedName name="datesb" localSheetId="39">[29]B!$B$20:$B$134</definedName>
    <definedName name="datesb" localSheetId="1">[29]B!$B$20:$B$134</definedName>
    <definedName name="datesb" localSheetId="7">[29]B!$B$20:$B$134</definedName>
    <definedName name="datesb" localSheetId="28">[29]B!$B$20:$B$134</definedName>
    <definedName name="datesb" localSheetId="29">[29]B!$B$20:$B$134</definedName>
    <definedName name="datesb" localSheetId="30">[29]B!$B$20:$B$134</definedName>
    <definedName name="datesb">[30]B!$B$20:$B$134</definedName>
    <definedName name="datesc" localSheetId="27">#REF!</definedName>
    <definedName name="datesc" localSheetId="34">#REF!</definedName>
    <definedName name="datesc" localSheetId="36">#REF!</definedName>
    <definedName name="datesc" localSheetId="37">#REF!</definedName>
    <definedName name="datesc" localSheetId="38">#REF!</definedName>
    <definedName name="datesc" localSheetId="39">#REF!</definedName>
    <definedName name="datesc" localSheetId="40">#REF!</definedName>
    <definedName name="datesc" localSheetId="42">#REF!</definedName>
    <definedName name="datesc" localSheetId="47">#REF!</definedName>
    <definedName name="datesc" localSheetId="1">#REF!</definedName>
    <definedName name="datesc" localSheetId="2">#REF!</definedName>
    <definedName name="datesc" localSheetId="7">#REF!</definedName>
    <definedName name="datesc" localSheetId="9">#REF!</definedName>
    <definedName name="datesc" localSheetId="12">#REF!</definedName>
    <definedName name="datesc" localSheetId="17">#REF!</definedName>
    <definedName name="datesc" localSheetId="20">#REF!</definedName>
    <definedName name="datesc" localSheetId="24">#REF!</definedName>
    <definedName name="datesc" localSheetId="26">#REF!</definedName>
    <definedName name="datesc" localSheetId="28">#REF!</definedName>
    <definedName name="datesc" localSheetId="29">#REF!</definedName>
    <definedName name="datesc" localSheetId="30">#REF!</definedName>
    <definedName name="datesc">#REF!</definedName>
    <definedName name="datesd" localSheetId="27">#REF!</definedName>
    <definedName name="datesd" localSheetId="34">#REF!</definedName>
    <definedName name="datesd" localSheetId="36">#REF!</definedName>
    <definedName name="datesd" localSheetId="39">#REF!</definedName>
    <definedName name="datesd" localSheetId="40">#REF!</definedName>
    <definedName name="datesd" localSheetId="42">#REF!</definedName>
    <definedName name="datesd" localSheetId="47">#REF!</definedName>
    <definedName name="datesd" localSheetId="1">#REF!</definedName>
    <definedName name="datesd" localSheetId="2">#REF!</definedName>
    <definedName name="datesd" localSheetId="7">#REF!</definedName>
    <definedName name="datesd" localSheetId="9">#REF!</definedName>
    <definedName name="datesd" localSheetId="12">#REF!</definedName>
    <definedName name="datesd" localSheetId="17">#REF!</definedName>
    <definedName name="datesd" localSheetId="20">#REF!</definedName>
    <definedName name="datesd" localSheetId="24">#REF!</definedName>
    <definedName name="datesd" localSheetId="26">#REF!</definedName>
    <definedName name="datesd" localSheetId="28">#REF!</definedName>
    <definedName name="datesd" localSheetId="29">#REF!</definedName>
    <definedName name="datesd" localSheetId="30">#REF!</definedName>
    <definedName name="datesd">#REF!</definedName>
    <definedName name="DATESG" localSheetId="27">#REF!</definedName>
    <definedName name="DATESG" localSheetId="34">#REF!</definedName>
    <definedName name="DATESG" localSheetId="36">#REF!</definedName>
    <definedName name="DATESG" localSheetId="39">#REF!</definedName>
    <definedName name="DATESG" localSheetId="40">#REF!</definedName>
    <definedName name="DATESG" localSheetId="42">#REF!</definedName>
    <definedName name="DATESG" localSheetId="47">#REF!</definedName>
    <definedName name="DATESG" localSheetId="1">#REF!</definedName>
    <definedName name="DATESG" localSheetId="2">#REF!</definedName>
    <definedName name="DATESG" localSheetId="7">#REF!</definedName>
    <definedName name="DATESG" localSheetId="9">#REF!</definedName>
    <definedName name="DATESG" localSheetId="12">#REF!</definedName>
    <definedName name="DATESG" localSheetId="17">#REF!</definedName>
    <definedName name="DATESG" localSheetId="20">#REF!</definedName>
    <definedName name="DATESG" localSheetId="24">#REF!</definedName>
    <definedName name="DATESG" localSheetId="26">#REF!</definedName>
    <definedName name="DATESG" localSheetId="28">#REF!</definedName>
    <definedName name="DATESG" localSheetId="29">#REF!</definedName>
    <definedName name="DATESG" localSheetId="30">#REF!</definedName>
    <definedName name="DATESG">#REF!</definedName>
    <definedName name="datesm" localSheetId="27">#REF!</definedName>
    <definedName name="datesm" localSheetId="34">#REF!</definedName>
    <definedName name="datesm" localSheetId="36">#REF!</definedName>
    <definedName name="datesm" localSheetId="39">#REF!</definedName>
    <definedName name="datesm" localSheetId="40">#REF!</definedName>
    <definedName name="datesm" localSheetId="42">#REF!</definedName>
    <definedName name="datesm" localSheetId="47">#REF!</definedName>
    <definedName name="datesm" localSheetId="1">#REF!</definedName>
    <definedName name="datesm" localSheetId="2">#REF!</definedName>
    <definedName name="datesm" localSheetId="7">#REF!</definedName>
    <definedName name="datesm" localSheetId="9">#REF!</definedName>
    <definedName name="datesm" localSheetId="12">#REF!</definedName>
    <definedName name="datesm" localSheetId="17">#REF!</definedName>
    <definedName name="datesm" localSheetId="20">#REF!</definedName>
    <definedName name="datesm" localSheetId="24">#REF!</definedName>
    <definedName name="datesm" localSheetId="26">#REF!</definedName>
    <definedName name="datesm" localSheetId="28">#REF!</definedName>
    <definedName name="datesm" localSheetId="29">#REF!</definedName>
    <definedName name="datesm" localSheetId="30">#REF!</definedName>
    <definedName name="datesm">#REF!</definedName>
    <definedName name="datesq" localSheetId="27">#REF!</definedName>
    <definedName name="datesq" localSheetId="34">#REF!</definedName>
    <definedName name="datesq" localSheetId="36">#REF!</definedName>
    <definedName name="datesq" localSheetId="39">#REF!</definedName>
    <definedName name="datesq" localSheetId="40">#REF!</definedName>
    <definedName name="datesq" localSheetId="42">#REF!</definedName>
    <definedName name="datesq" localSheetId="47">#REF!</definedName>
    <definedName name="datesq" localSheetId="1">#REF!</definedName>
    <definedName name="datesq" localSheetId="2">#REF!</definedName>
    <definedName name="datesq" localSheetId="7">#REF!</definedName>
    <definedName name="datesq" localSheetId="9">#REF!</definedName>
    <definedName name="datesq" localSheetId="12">#REF!</definedName>
    <definedName name="datesq" localSheetId="17">#REF!</definedName>
    <definedName name="datesq" localSheetId="20">#REF!</definedName>
    <definedName name="datesq" localSheetId="24">#REF!</definedName>
    <definedName name="datesq" localSheetId="26">#REF!</definedName>
    <definedName name="datesq" localSheetId="28">#REF!</definedName>
    <definedName name="datesq" localSheetId="29">#REF!</definedName>
    <definedName name="datesq" localSheetId="30">#REF!</definedName>
    <definedName name="datesq">#REF!</definedName>
    <definedName name="datesr" localSheetId="27">#REF!</definedName>
    <definedName name="datesr" localSheetId="34">#REF!</definedName>
    <definedName name="datesr" localSheetId="36">#REF!</definedName>
    <definedName name="datesr" localSheetId="39">#REF!</definedName>
    <definedName name="datesr" localSheetId="40">#REF!</definedName>
    <definedName name="datesr" localSheetId="42">#REF!</definedName>
    <definedName name="datesr" localSheetId="47">#REF!</definedName>
    <definedName name="datesr" localSheetId="1">#REF!</definedName>
    <definedName name="datesr" localSheetId="2">#REF!</definedName>
    <definedName name="datesr" localSheetId="7">#REF!</definedName>
    <definedName name="datesr" localSheetId="9">#REF!</definedName>
    <definedName name="datesr" localSheetId="12">#REF!</definedName>
    <definedName name="datesr" localSheetId="17">#REF!</definedName>
    <definedName name="datesr" localSheetId="20">#REF!</definedName>
    <definedName name="datesr" localSheetId="24">#REF!</definedName>
    <definedName name="datesr" localSheetId="26">#REF!</definedName>
    <definedName name="datesr" localSheetId="28">#REF!</definedName>
    <definedName name="datesr" localSheetId="29">#REF!</definedName>
    <definedName name="datesr" localSheetId="30">#REF!</definedName>
    <definedName name="datesr">#REF!</definedName>
    <definedName name="datestran" localSheetId="27">[29]transfer!$A$9:$A$116</definedName>
    <definedName name="datestran" localSheetId="37">[29]transfer!$A$9:$A$116</definedName>
    <definedName name="datestran" localSheetId="38">[29]transfer!$A$9:$A$116</definedName>
    <definedName name="datestran" localSheetId="39">[29]transfer!$A$9:$A$116</definedName>
    <definedName name="datestran" localSheetId="1">[29]transfer!$A$9:$A$116</definedName>
    <definedName name="datestran" localSheetId="7">[29]transfer!$A$9:$A$116</definedName>
    <definedName name="datestran" localSheetId="28">[29]transfer!$A$9:$A$116</definedName>
    <definedName name="datestran" localSheetId="29">[29]transfer!$A$9:$A$116</definedName>
    <definedName name="datestran" localSheetId="30">[29]transfer!$A$9:$A$116</definedName>
    <definedName name="datestran">[30]transfer!$A$9:$A$116</definedName>
    <definedName name="datgdp" localSheetId="27">#REF!</definedName>
    <definedName name="datgdp" localSheetId="34">#REF!</definedName>
    <definedName name="datgdp" localSheetId="36">#REF!</definedName>
    <definedName name="datgdp" localSheetId="37">#REF!</definedName>
    <definedName name="datgdp" localSheetId="38">#REF!</definedName>
    <definedName name="datgdp" localSheetId="39">#REF!</definedName>
    <definedName name="datgdp" localSheetId="40">#REF!</definedName>
    <definedName name="datgdp" localSheetId="42">#REF!</definedName>
    <definedName name="datgdp" localSheetId="47">#REF!</definedName>
    <definedName name="datgdp" localSheetId="1">#REF!</definedName>
    <definedName name="datgdp" localSheetId="2">#REF!</definedName>
    <definedName name="datgdp" localSheetId="7">#REF!</definedName>
    <definedName name="datgdp" localSheetId="9">#REF!</definedName>
    <definedName name="datgdp" localSheetId="12">#REF!</definedName>
    <definedName name="datgdp" localSheetId="17">#REF!</definedName>
    <definedName name="datgdp" localSheetId="20">#REF!</definedName>
    <definedName name="datgdp" localSheetId="24">#REF!</definedName>
    <definedName name="datgdp" localSheetId="26">#REF!</definedName>
    <definedName name="datgdp" localSheetId="28">#REF!</definedName>
    <definedName name="datgdp" localSheetId="29">#REF!</definedName>
    <definedName name="datgdp" localSheetId="30">#REF!</definedName>
    <definedName name="datgdp">#REF!</definedName>
    <definedName name="datin1" localSheetId="27">[1]REER!$B$9:$B$119</definedName>
    <definedName name="datin1" localSheetId="37">[1]REER!$B$9:$B$119</definedName>
    <definedName name="datin1" localSheetId="38">[1]REER!$B$9:$B$119</definedName>
    <definedName name="datin1" localSheetId="39">[1]REER!$B$9:$B$119</definedName>
    <definedName name="datin1" localSheetId="1">[1]REER!$B$9:$B$119</definedName>
    <definedName name="datin1" localSheetId="7">[1]REER!$B$9:$B$119</definedName>
    <definedName name="datin1" localSheetId="28">[1]REER!$B$9:$B$119</definedName>
    <definedName name="datin1" localSheetId="29">[1]REER!$B$9:$B$119</definedName>
    <definedName name="datin1" localSheetId="30">[1]REER!$B$9:$B$119</definedName>
    <definedName name="datin1">[2]REER!$B$9:$B$119</definedName>
    <definedName name="datin2" localSheetId="27">[1]REER!$B$144:$B$253</definedName>
    <definedName name="datin2" localSheetId="37">[1]REER!$B$144:$B$253</definedName>
    <definedName name="datin2" localSheetId="38">[1]REER!$B$144:$B$253</definedName>
    <definedName name="datin2" localSheetId="39">[1]REER!$B$144:$B$253</definedName>
    <definedName name="datin2" localSheetId="1">[1]REER!$B$144:$B$253</definedName>
    <definedName name="datin2" localSheetId="7">[1]REER!$B$144:$B$253</definedName>
    <definedName name="datin2" localSheetId="28">[1]REER!$B$144:$B$253</definedName>
    <definedName name="datin2" localSheetId="29">[1]REER!$B$144:$B$253</definedName>
    <definedName name="datin2" localSheetId="30">[1]REER!$B$144:$B$253</definedName>
    <definedName name="datin2">[2]REER!$B$144:$B$253</definedName>
    <definedName name="datq" localSheetId="27">#REF!</definedName>
    <definedName name="datq" localSheetId="34">#REF!</definedName>
    <definedName name="datq" localSheetId="36">#REF!</definedName>
    <definedName name="datq" localSheetId="37">#REF!</definedName>
    <definedName name="datq" localSheetId="38">#REF!</definedName>
    <definedName name="datq" localSheetId="39">#REF!</definedName>
    <definedName name="datq" localSheetId="40">#REF!</definedName>
    <definedName name="datq" localSheetId="42">#REF!</definedName>
    <definedName name="datq" localSheetId="47">#REF!</definedName>
    <definedName name="datq" localSheetId="1">#REF!</definedName>
    <definedName name="datq" localSheetId="2">#REF!</definedName>
    <definedName name="datq" localSheetId="7">#REF!</definedName>
    <definedName name="datq" localSheetId="9">#REF!</definedName>
    <definedName name="datq" localSheetId="12">#REF!</definedName>
    <definedName name="datq" localSheetId="17">#REF!</definedName>
    <definedName name="datq" localSheetId="20">#REF!</definedName>
    <definedName name="datq" localSheetId="24">#REF!</definedName>
    <definedName name="datq" localSheetId="26">#REF!</definedName>
    <definedName name="datq" localSheetId="28">#REF!</definedName>
    <definedName name="datq" localSheetId="29">#REF!</definedName>
    <definedName name="datq" localSheetId="30">#REF!</definedName>
    <definedName name="datq">#REF!</definedName>
    <definedName name="datq1" localSheetId="27">#REF!</definedName>
    <definedName name="datq1" localSheetId="34">#REF!</definedName>
    <definedName name="datq1" localSheetId="36">#REF!</definedName>
    <definedName name="datq1" localSheetId="39">#REF!</definedName>
    <definedName name="datq1" localSheetId="40">#REF!</definedName>
    <definedName name="datq1" localSheetId="42">#REF!</definedName>
    <definedName name="datq1" localSheetId="47">#REF!</definedName>
    <definedName name="datq1" localSheetId="1">#REF!</definedName>
    <definedName name="datq1" localSheetId="2">#REF!</definedName>
    <definedName name="datq1" localSheetId="7">#REF!</definedName>
    <definedName name="datq1" localSheetId="9">#REF!</definedName>
    <definedName name="datq1" localSheetId="12">#REF!</definedName>
    <definedName name="datq1" localSheetId="17">#REF!</definedName>
    <definedName name="datq1" localSheetId="20">#REF!</definedName>
    <definedName name="datq1" localSheetId="24">#REF!</definedName>
    <definedName name="datq1" localSheetId="26">#REF!</definedName>
    <definedName name="datq1" localSheetId="28">#REF!</definedName>
    <definedName name="datq1" localSheetId="29">#REF!</definedName>
    <definedName name="datq1" localSheetId="30">#REF!</definedName>
    <definedName name="datq1">#REF!</definedName>
    <definedName name="datq2" localSheetId="27">#REF!</definedName>
    <definedName name="datq2" localSheetId="34">#REF!</definedName>
    <definedName name="datq2" localSheetId="36">#REF!</definedName>
    <definedName name="datq2" localSheetId="39">#REF!</definedName>
    <definedName name="datq2" localSheetId="40">#REF!</definedName>
    <definedName name="datq2" localSheetId="42">#REF!</definedName>
    <definedName name="datq2" localSheetId="47">#REF!</definedName>
    <definedName name="datq2" localSheetId="1">#REF!</definedName>
    <definedName name="datq2" localSheetId="2">#REF!</definedName>
    <definedName name="datq2" localSheetId="7">#REF!</definedName>
    <definedName name="datq2" localSheetId="9">#REF!</definedName>
    <definedName name="datq2" localSheetId="12">#REF!</definedName>
    <definedName name="datq2" localSheetId="17">#REF!</definedName>
    <definedName name="datq2" localSheetId="20">#REF!</definedName>
    <definedName name="datq2" localSheetId="24">#REF!</definedName>
    <definedName name="datq2" localSheetId="26">#REF!</definedName>
    <definedName name="datq2" localSheetId="28">#REF!</definedName>
    <definedName name="datq2" localSheetId="29">#REF!</definedName>
    <definedName name="datq2" localSheetId="30">#REF!</definedName>
    <definedName name="datq2">#REF!</definedName>
    <definedName name="datreer" localSheetId="27">[1]REER!$B$144:$B$258</definedName>
    <definedName name="datreer" localSheetId="37">[1]REER!$B$144:$B$258</definedName>
    <definedName name="datreer" localSheetId="38">[1]REER!$B$144:$B$258</definedName>
    <definedName name="datreer" localSheetId="39">[1]REER!$B$144:$B$258</definedName>
    <definedName name="datreer" localSheetId="1">[1]REER!$B$144:$B$258</definedName>
    <definedName name="datreer" localSheetId="7">[1]REER!$B$144:$B$258</definedName>
    <definedName name="datreer" localSheetId="28">[1]REER!$B$144:$B$258</definedName>
    <definedName name="datreer" localSheetId="29">[1]REER!$B$144:$B$258</definedName>
    <definedName name="datreer" localSheetId="30">[1]REER!$B$144:$B$258</definedName>
    <definedName name="datreer">[2]REER!$B$144:$B$258</definedName>
    <definedName name="datt" localSheetId="27">#REF!</definedName>
    <definedName name="datt" localSheetId="34">#REF!</definedName>
    <definedName name="datt" localSheetId="36">#REF!</definedName>
    <definedName name="datt" localSheetId="37">#REF!</definedName>
    <definedName name="datt" localSheetId="38">#REF!</definedName>
    <definedName name="datt" localSheetId="39">#REF!</definedName>
    <definedName name="datt" localSheetId="40">#REF!</definedName>
    <definedName name="datt" localSheetId="42">#REF!</definedName>
    <definedName name="datt" localSheetId="47">#REF!</definedName>
    <definedName name="datt" localSheetId="1">#REF!</definedName>
    <definedName name="datt" localSheetId="2">#REF!</definedName>
    <definedName name="datt" localSheetId="7">#REF!</definedName>
    <definedName name="datt" localSheetId="9">#REF!</definedName>
    <definedName name="datt" localSheetId="12">#REF!</definedName>
    <definedName name="datt" localSheetId="17">#REF!</definedName>
    <definedName name="datt" localSheetId="20">#REF!</definedName>
    <definedName name="datt" localSheetId="24">#REF!</definedName>
    <definedName name="datt" localSheetId="26">#REF!</definedName>
    <definedName name="datt" localSheetId="28">#REF!</definedName>
    <definedName name="datt" localSheetId="29">#REF!</definedName>
    <definedName name="datt" localSheetId="30">#REF!</definedName>
    <definedName name="datt">#REF!</definedName>
    <definedName name="DBproj">#N/A</definedName>
    <definedName name="dd" localSheetId="27" hidden="1">{"Riqfin97",#N/A,FALSE,"Tran";"Riqfinpro",#N/A,FALSE,"Tran"}</definedName>
    <definedName name="dd" localSheetId="37" hidden="1">{"Riqfin97",#N/A,FALSE,"Tran";"Riqfinpro",#N/A,FALSE,"Tran"}</definedName>
    <definedName name="dd" localSheetId="38" hidden="1">{"Riqfin97",#N/A,FALSE,"Tran";"Riqfinpro",#N/A,FALSE,"Tran"}</definedName>
    <definedName name="dd" localSheetId="39" hidden="1">{"Riqfin97",#N/A,FALSE,"Tran";"Riqfinpro",#N/A,FALSE,"Tran"}</definedName>
    <definedName name="dd" localSheetId="40" hidden="1">{"Riqfin97",#N/A,FALSE,"Tran";"Riqfinpro",#N/A,FALSE,"Tran"}</definedName>
    <definedName name="dd" localSheetId="1" hidden="1">{"Riqfin97",#N/A,FALSE,"Tran";"Riqfinpro",#N/A,FALSE,"Tran"}</definedName>
    <definedName name="dd" localSheetId="7" hidden="1">{"Riqfin97",#N/A,FALSE,"Tran";"Riqfinpro",#N/A,FALSE,"Tran"}</definedName>
    <definedName name="dd" localSheetId="11" hidden="1">{"Riqfin97",#N/A,FALSE,"Tran";"Riqfinpro",#N/A,FALSE,"Tran"}</definedName>
    <definedName name="dd" localSheetId="12" hidden="1">{"Riqfin97",#N/A,FALSE,"Tran";"Riqfinpro",#N/A,FALSE,"Tran"}</definedName>
    <definedName name="dd" localSheetId="28" hidden="1">{"Riqfin97",#N/A,FALSE,"Tran";"Riqfinpro",#N/A,FALSE,"Tran"}</definedName>
    <definedName name="dd" localSheetId="29" hidden="1">{"Riqfin97",#N/A,FALSE,"Tran";"Riqfinpro",#N/A,FALSE,"Tran"}</definedName>
    <definedName name="dd" localSheetId="30" hidden="1">{"Riqfin97",#N/A,FALSE,"Tran";"Riqfinpro",#N/A,FALSE,"Tran"}</definedName>
    <definedName name="dd" hidden="1">{"Riqfin97",#N/A,FALSE,"Tran";"Riqfinpro",#N/A,FALSE,"Tran"}</definedName>
    <definedName name="ddd" localSheetId="27" hidden="1">{"Riqfin97",#N/A,FALSE,"Tran";"Riqfinpro",#N/A,FALSE,"Tran"}</definedName>
    <definedName name="ddd" localSheetId="37" hidden="1">{"Riqfin97",#N/A,FALSE,"Tran";"Riqfinpro",#N/A,FALSE,"Tran"}</definedName>
    <definedName name="ddd" localSheetId="38" hidden="1">{"Riqfin97",#N/A,FALSE,"Tran";"Riqfinpro",#N/A,FALSE,"Tran"}</definedName>
    <definedName name="ddd" localSheetId="39" hidden="1">{"Riqfin97",#N/A,FALSE,"Tran";"Riqfinpro",#N/A,FALSE,"Tran"}</definedName>
    <definedName name="ddd" localSheetId="40" hidden="1">{"Riqfin97",#N/A,FALSE,"Tran";"Riqfinpro",#N/A,FALSE,"Tran"}</definedName>
    <definedName name="ddd" localSheetId="1" hidden="1">{"Riqfin97",#N/A,FALSE,"Tran";"Riqfinpro",#N/A,FALSE,"Tran"}</definedName>
    <definedName name="ddd" localSheetId="7" hidden="1">{"Riqfin97",#N/A,FALSE,"Tran";"Riqfinpro",#N/A,FALSE,"Tran"}</definedName>
    <definedName name="ddd" localSheetId="11" hidden="1">{"Riqfin97",#N/A,FALSE,"Tran";"Riqfinpro",#N/A,FALSE,"Tran"}</definedName>
    <definedName name="ddd" localSheetId="12" hidden="1">{"Riqfin97",#N/A,FALSE,"Tran";"Riqfinpro",#N/A,FALSE,"Tran"}</definedName>
    <definedName name="ddd" localSheetId="28" hidden="1">{"Riqfin97",#N/A,FALSE,"Tran";"Riqfinpro",#N/A,FALSE,"Tran"}</definedName>
    <definedName name="ddd" localSheetId="29" hidden="1">{"Riqfin97",#N/A,FALSE,"Tran";"Riqfinpro",#N/A,FALSE,"Tran"}</definedName>
    <definedName name="ddd" localSheetId="30" hidden="1">{"Riqfin97",#N/A,FALSE,"Tran";"Riqfinpro",#N/A,FALSE,"Tran"}</definedName>
    <definedName name="ddd" hidden="1">{"Riqfin97",#N/A,FALSE,"Tran";"Riqfinpro",#N/A,FALSE,"Tran"}</definedName>
    <definedName name="debt" localSheetId="27">#REF!</definedName>
    <definedName name="debt" localSheetId="34">#REF!</definedName>
    <definedName name="debt" localSheetId="36">#REF!</definedName>
    <definedName name="debt" localSheetId="37">#REF!</definedName>
    <definedName name="debt" localSheetId="38">#REF!</definedName>
    <definedName name="debt" localSheetId="39">#REF!</definedName>
    <definedName name="debt" localSheetId="40">#REF!</definedName>
    <definedName name="debt" localSheetId="42">#REF!</definedName>
    <definedName name="debt" localSheetId="47">#REF!</definedName>
    <definedName name="debt" localSheetId="1">#REF!</definedName>
    <definedName name="debt" localSheetId="2">#REF!</definedName>
    <definedName name="debt" localSheetId="7">#REF!</definedName>
    <definedName name="debt" localSheetId="9">#REF!</definedName>
    <definedName name="debt" localSheetId="12">#REF!</definedName>
    <definedName name="debt" localSheetId="17">#REF!</definedName>
    <definedName name="debt" localSheetId="20">#REF!</definedName>
    <definedName name="debt" localSheetId="24">#REF!</definedName>
    <definedName name="debt" localSheetId="26">#REF!</definedName>
    <definedName name="debt" localSheetId="28">#REF!</definedName>
    <definedName name="debt" localSheetId="29">#REF!</definedName>
    <definedName name="debt" localSheetId="30">#REF!</definedName>
    <definedName name="debt">#REF!</definedName>
    <definedName name="DEBT1" localSheetId="27">#REF!</definedName>
    <definedName name="DEBT1" localSheetId="34">#REF!</definedName>
    <definedName name="DEBT1" localSheetId="36">#REF!</definedName>
    <definedName name="DEBT1" localSheetId="39">#REF!</definedName>
    <definedName name="DEBT1" localSheetId="40">#REF!</definedName>
    <definedName name="DEBT1" localSheetId="42">#REF!</definedName>
    <definedName name="DEBT1" localSheetId="47">#REF!</definedName>
    <definedName name="DEBT1" localSheetId="1">#REF!</definedName>
    <definedName name="DEBT1" localSheetId="2">#REF!</definedName>
    <definedName name="DEBT1" localSheetId="7">#REF!</definedName>
    <definedName name="DEBT1" localSheetId="9">#REF!</definedName>
    <definedName name="DEBT1" localSheetId="12">#REF!</definedName>
    <definedName name="DEBT1" localSheetId="17">#REF!</definedName>
    <definedName name="DEBT1" localSheetId="20">#REF!</definedName>
    <definedName name="DEBT1" localSheetId="24">#REF!</definedName>
    <definedName name="DEBT1" localSheetId="26">#REF!</definedName>
    <definedName name="DEBT1" localSheetId="28">#REF!</definedName>
    <definedName name="DEBT1" localSheetId="29">#REF!</definedName>
    <definedName name="DEBT1" localSheetId="30">#REF!</definedName>
    <definedName name="DEBT1">#REF!</definedName>
    <definedName name="DEBT10" localSheetId="27">#REF!</definedName>
    <definedName name="DEBT10" localSheetId="34">#REF!</definedName>
    <definedName name="DEBT10" localSheetId="36">#REF!</definedName>
    <definedName name="DEBT10" localSheetId="39">#REF!</definedName>
    <definedName name="DEBT10" localSheetId="40">#REF!</definedName>
    <definedName name="DEBT10" localSheetId="42">#REF!</definedName>
    <definedName name="DEBT10" localSheetId="47">#REF!</definedName>
    <definedName name="DEBT10" localSheetId="1">#REF!</definedName>
    <definedName name="DEBT10" localSheetId="2">#REF!</definedName>
    <definedName name="DEBT10" localSheetId="7">#REF!</definedName>
    <definedName name="DEBT10" localSheetId="9">#REF!</definedName>
    <definedName name="DEBT10" localSheetId="12">#REF!</definedName>
    <definedName name="DEBT10" localSheetId="17">#REF!</definedName>
    <definedName name="DEBT10" localSheetId="20">#REF!</definedName>
    <definedName name="DEBT10" localSheetId="24">#REF!</definedName>
    <definedName name="DEBT10" localSheetId="26">#REF!</definedName>
    <definedName name="DEBT10" localSheetId="28">#REF!</definedName>
    <definedName name="DEBT10" localSheetId="29">#REF!</definedName>
    <definedName name="DEBT10" localSheetId="30">#REF!</definedName>
    <definedName name="DEBT10">#REF!</definedName>
    <definedName name="DEBT11" localSheetId="27">#REF!</definedName>
    <definedName name="DEBT11" localSheetId="34">#REF!</definedName>
    <definedName name="DEBT11" localSheetId="36">#REF!</definedName>
    <definedName name="DEBT11" localSheetId="39">#REF!</definedName>
    <definedName name="DEBT11" localSheetId="40">#REF!</definedName>
    <definedName name="DEBT11" localSheetId="42">#REF!</definedName>
    <definedName name="DEBT11" localSheetId="47">#REF!</definedName>
    <definedName name="DEBT11" localSheetId="1">#REF!</definedName>
    <definedName name="DEBT11" localSheetId="2">#REF!</definedName>
    <definedName name="DEBT11" localSheetId="7">#REF!</definedName>
    <definedName name="DEBT11" localSheetId="9">#REF!</definedName>
    <definedName name="DEBT11" localSheetId="12">#REF!</definedName>
    <definedName name="DEBT11" localSheetId="17">#REF!</definedName>
    <definedName name="DEBT11" localSheetId="20">#REF!</definedName>
    <definedName name="DEBT11" localSheetId="24">#REF!</definedName>
    <definedName name="DEBT11" localSheetId="26">#REF!</definedName>
    <definedName name="DEBT11" localSheetId="28">#REF!</definedName>
    <definedName name="DEBT11" localSheetId="29">#REF!</definedName>
    <definedName name="DEBT11" localSheetId="30">#REF!</definedName>
    <definedName name="DEBT11">#REF!</definedName>
    <definedName name="DEBT12" localSheetId="27">#REF!</definedName>
    <definedName name="DEBT12" localSheetId="34">#REF!</definedName>
    <definedName name="DEBT12" localSheetId="36">#REF!</definedName>
    <definedName name="DEBT12" localSheetId="39">#REF!</definedName>
    <definedName name="DEBT12" localSheetId="40">#REF!</definedName>
    <definedName name="DEBT12" localSheetId="42">#REF!</definedName>
    <definedName name="DEBT12" localSheetId="47">#REF!</definedName>
    <definedName name="DEBT12" localSheetId="1">#REF!</definedName>
    <definedName name="DEBT12" localSheetId="2">#REF!</definedName>
    <definedName name="DEBT12" localSheetId="7">#REF!</definedName>
    <definedName name="DEBT12" localSheetId="9">#REF!</definedName>
    <definedName name="DEBT12" localSheetId="12">#REF!</definedName>
    <definedName name="DEBT12" localSheetId="17">#REF!</definedName>
    <definedName name="DEBT12" localSheetId="20">#REF!</definedName>
    <definedName name="DEBT12" localSheetId="24">#REF!</definedName>
    <definedName name="DEBT12" localSheetId="26">#REF!</definedName>
    <definedName name="DEBT12" localSheetId="28">#REF!</definedName>
    <definedName name="DEBT12" localSheetId="29">#REF!</definedName>
    <definedName name="DEBT12" localSheetId="30">#REF!</definedName>
    <definedName name="DEBT12">#REF!</definedName>
    <definedName name="DEBT13" localSheetId="27">#REF!</definedName>
    <definedName name="DEBT13" localSheetId="34">#REF!</definedName>
    <definedName name="DEBT13" localSheetId="36">#REF!</definedName>
    <definedName name="DEBT13" localSheetId="39">#REF!</definedName>
    <definedName name="DEBT13" localSheetId="40">#REF!</definedName>
    <definedName name="DEBT13" localSheetId="42">#REF!</definedName>
    <definedName name="DEBT13" localSheetId="47">#REF!</definedName>
    <definedName name="DEBT13" localSheetId="1">#REF!</definedName>
    <definedName name="DEBT13" localSheetId="2">#REF!</definedName>
    <definedName name="DEBT13" localSheetId="7">#REF!</definedName>
    <definedName name="DEBT13" localSheetId="9">#REF!</definedName>
    <definedName name="DEBT13" localSheetId="12">#REF!</definedName>
    <definedName name="DEBT13" localSheetId="17">#REF!</definedName>
    <definedName name="DEBT13" localSheetId="20">#REF!</definedName>
    <definedName name="DEBT13" localSheetId="24">#REF!</definedName>
    <definedName name="DEBT13" localSheetId="26">#REF!</definedName>
    <definedName name="DEBT13" localSheetId="28">#REF!</definedName>
    <definedName name="DEBT13" localSheetId="29">#REF!</definedName>
    <definedName name="DEBT13" localSheetId="30">#REF!</definedName>
    <definedName name="DEBT13">#REF!</definedName>
    <definedName name="DEBT14" localSheetId="27">#REF!</definedName>
    <definedName name="DEBT14" localSheetId="34">#REF!</definedName>
    <definedName name="DEBT14" localSheetId="36">#REF!</definedName>
    <definedName name="DEBT14" localSheetId="39">#REF!</definedName>
    <definedName name="DEBT14" localSheetId="40">#REF!</definedName>
    <definedName name="DEBT14" localSheetId="42">#REF!</definedName>
    <definedName name="DEBT14" localSheetId="47">#REF!</definedName>
    <definedName name="DEBT14" localSheetId="1">#REF!</definedName>
    <definedName name="DEBT14" localSheetId="2">#REF!</definedName>
    <definedName name="DEBT14" localSheetId="7">#REF!</definedName>
    <definedName name="DEBT14" localSheetId="9">#REF!</definedName>
    <definedName name="DEBT14" localSheetId="12">#REF!</definedName>
    <definedName name="DEBT14" localSheetId="17">#REF!</definedName>
    <definedName name="DEBT14" localSheetId="20">#REF!</definedName>
    <definedName name="DEBT14" localSheetId="24">#REF!</definedName>
    <definedName name="DEBT14" localSheetId="26">#REF!</definedName>
    <definedName name="DEBT14" localSheetId="28">#REF!</definedName>
    <definedName name="DEBT14" localSheetId="29">#REF!</definedName>
    <definedName name="DEBT14" localSheetId="30">#REF!</definedName>
    <definedName name="DEBT14">#REF!</definedName>
    <definedName name="DEBT15" localSheetId="27">#REF!</definedName>
    <definedName name="DEBT15" localSheetId="34">#REF!</definedName>
    <definedName name="DEBT15" localSheetId="36">#REF!</definedName>
    <definedName name="DEBT15" localSheetId="39">#REF!</definedName>
    <definedName name="DEBT15" localSheetId="40">#REF!</definedName>
    <definedName name="DEBT15" localSheetId="42">#REF!</definedName>
    <definedName name="DEBT15" localSheetId="47">#REF!</definedName>
    <definedName name="DEBT15" localSheetId="1">#REF!</definedName>
    <definedName name="DEBT15" localSheetId="2">#REF!</definedName>
    <definedName name="DEBT15" localSheetId="7">#REF!</definedName>
    <definedName name="DEBT15" localSheetId="9">#REF!</definedName>
    <definedName name="DEBT15" localSheetId="12">#REF!</definedName>
    <definedName name="DEBT15" localSheetId="17">#REF!</definedName>
    <definedName name="DEBT15" localSheetId="20">#REF!</definedName>
    <definedName name="DEBT15" localSheetId="24">#REF!</definedName>
    <definedName name="DEBT15" localSheetId="26">#REF!</definedName>
    <definedName name="DEBT15" localSheetId="28">#REF!</definedName>
    <definedName name="DEBT15" localSheetId="29">#REF!</definedName>
    <definedName name="DEBT15" localSheetId="30">#REF!</definedName>
    <definedName name="DEBT15">#REF!</definedName>
    <definedName name="DEBT16" localSheetId="27">#REF!</definedName>
    <definedName name="DEBT16" localSheetId="34">#REF!</definedName>
    <definedName name="DEBT16" localSheetId="36">#REF!</definedName>
    <definedName name="DEBT16" localSheetId="39">#REF!</definedName>
    <definedName name="DEBT16" localSheetId="40">#REF!</definedName>
    <definedName name="DEBT16" localSheetId="42">#REF!</definedName>
    <definedName name="DEBT16" localSheetId="47">#REF!</definedName>
    <definedName name="DEBT16" localSheetId="1">#REF!</definedName>
    <definedName name="DEBT16" localSheetId="2">#REF!</definedName>
    <definedName name="DEBT16" localSheetId="7">#REF!</definedName>
    <definedName name="DEBT16" localSheetId="9">#REF!</definedName>
    <definedName name="DEBT16" localSheetId="12">#REF!</definedName>
    <definedName name="DEBT16" localSheetId="17">#REF!</definedName>
    <definedName name="DEBT16" localSheetId="20">#REF!</definedName>
    <definedName name="DEBT16" localSheetId="24">#REF!</definedName>
    <definedName name="DEBT16" localSheetId="26">#REF!</definedName>
    <definedName name="DEBT16" localSheetId="28">#REF!</definedName>
    <definedName name="DEBT16" localSheetId="29">#REF!</definedName>
    <definedName name="DEBT16" localSheetId="30">#REF!</definedName>
    <definedName name="DEBT16">#REF!</definedName>
    <definedName name="DEBT1B" localSheetId="27">#REF!</definedName>
    <definedName name="DEBT1B" localSheetId="34">#REF!</definedName>
    <definedName name="DEBT1B" localSheetId="36">#REF!</definedName>
    <definedName name="DEBT1B" localSheetId="39">#REF!</definedName>
    <definedName name="DEBT1B" localSheetId="40">#REF!</definedName>
    <definedName name="DEBT1B" localSheetId="42">#REF!</definedName>
    <definedName name="DEBT1B" localSheetId="47">#REF!</definedName>
    <definedName name="DEBT1B" localSheetId="1">#REF!</definedName>
    <definedName name="DEBT1B" localSheetId="2">#REF!</definedName>
    <definedName name="DEBT1B" localSheetId="7">#REF!</definedName>
    <definedName name="DEBT1B" localSheetId="9">#REF!</definedName>
    <definedName name="DEBT1B" localSheetId="12">#REF!</definedName>
    <definedName name="DEBT1B" localSheetId="17">#REF!</definedName>
    <definedName name="DEBT1B" localSheetId="20">#REF!</definedName>
    <definedName name="DEBT1B" localSheetId="24">#REF!</definedName>
    <definedName name="DEBT1B" localSheetId="26">#REF!</definedName>
    <definedName name="DEBT1B" localSheetId="28">#REF!</definedName>
    <definedName name="DEBT1B" localSheetId="29">#REF!</definedName>
    <definedName name="DEBT1B" localSheetId="30">#REF!</definedName>
    <definedName name="DEBT1B">#REF!</definedName>
    <definedName name="DEBT2" localSheetId="27">#REF!</definedName>
    <definedName name="DEBT2" localSheetId="34">#REF!</definedName>
    <definedName name="DEBT2" localSheetId="36">#REF!</definedName>
    <definedName name="DEBT2" localSheetId="39">#REF!</definedName>
    <definedName name="DEBT2" localSheetId="40">#REF!</definedName>
    <definedName name="DEBT2" localSheetId="42">#REF!</definedName>
    <definedName name="DEBT2" localSheetId="47">#REF!</definedName>
    <definedName name="DEBT2" localSheetId="1">#REF!</definedName>
    <definedName name="DEBT2" localSheetId="2">#REF!</definedName>
    <definedName name="DEBT2" localSheetId="7">#REF!</definedName>
    <definedName name="DEBT2" localSheetId="9">#REF!</definedName>
    <definedName name="DEBT2" localSheetId="12">#REF!</definedName>
    <definedName name="DEBT2" localSheetId="17">#REF!</definedName>
    <definedName name="DEBT2" localSheetId="20">#REF!</definedName>
    <definedName name="DEBT2" localSheetId="24">#REF!</definedName>
    <definedName name="DEBT2" localSheetId="26">#REF!</definedName>
    <definedName name="DEBT2" localSheetId="28">#REF!</definedName>
    <definedName name="DEBT2" localSheetId="29">#REF!</definedName>
    <definedName name="DEBT2" localSheetId="30">#REF!</definedName>
    <definedName name="DEBT2">#REF!</definedName>
    <definedName name="DEBT2B" localSheetId="27">#REF!</definedName>
    <definedName name="DEBT2B" localSheetId="34">#REF!</definedName>
    <definedName name="DEBT2B" localSheetId="36">#REF!</definedName>
    <definedName name="DEBT2B" localSheetId="39">#REF!</definedName>
    <definedName name="DEBT2B" localSheetId="40">#REF!</definedName>
    <definedName name="DEBT2B" localSheetId="42">#REF!</definedName>
    <definedName name="DEBT2B" localSheetId="47">#REF!</definedName>
    <definedName name="DEBT2B" localSheetId="1">#REF!</definedName>
    <definedName name="DEBT2B" localSheetId="2">#REF!</definedName>
    <definedName name="DEBT2B" localSheetId="7">#REF!</definedName>
    <definedName name="DEBT2B" localSheetId="9">#REF!</definedName>
    <definedName name="DEBT2B" localSheetId="12">#REF!</definedName>
    <definedName name="DEBT2B" localSheetId="17">#REF!</definedName>
    <definedName name="DEBT2B" localSheetId="20">#REF!</definedName>
    <definedName name="DEBT2B" localSheetId="24">#REF!</definedName>
    <definedName name="DEBT2B" localSheetId="26">#REF!</definedName>
    <definedName name="DEBT2B" localSheetId="28">#REF!</definedName>
    <definedName name="DEBT2B" localSheetId="29">#REF!</definedName>
    <definedName name="DEBT2B" localSheetId="30">#REF!</definedName>
    <definedName name="DEBT2B">#REF!</definedName>
    <definedName name="DEBT3" localSheetId="27">#REF!</definedName>
    <definedName name="DEBT3" localSheetId="34">#REF!</definedName>
    <definedName name="DEBT3" localSheetId="36">#REF!</definedName>
    <definedName name="DEBT3" localSheetId="39">#REF!</definedName>
    <definedName name="DEBT3" localSheetId="40">#REF!</definedName>
    <definedName name="DEBT3" localSheetId="42">#REF!</definedName>
    <definedName name="DEBT3" localSheetId="47">#REF!</definedName>
    <definedName name="DEBT3" localSheetId="1">#REF!</definedName>
    <definedName name="DEBT3" localSheetId="2">#REF!</definedName>
    <definedName name="DEBT3" localSheetId="7">#REF!</definedName>
    <definedName name="DEBT3" localSheetId="9">#REF!</definedName>
    <definedName name="DEBT3" localSheetId="12">#REF!</definedName>
    <definedName name="DEBT3" localSheetId="17">#REF!</definedName>
    <definedName name="DEBT3" localSheetId="20">#REF!</definedName>
    <definedName name="DEBT3" localSheetId="24">#REF!</definedName>
    <definedName name="DEBT3" localSheetId="26">#REF!</definedName>
    <definedName name="DEBT3" localSheetId="28">#REF!</definedName>
    <definedName name="DEBT3" localSheetId="29">#REF!</definedName>
    <definedName name="DEBT3" localSheetId="30">#REF!</definedName>
    <definedName name="DEBT3">#REF!</definedName>
    <definedName name="DEBT4" localSheetId="27">#REF!</definedName>
    <definedName name="DEBT4" localSheetId="34">#REF!</definedName>
    <definedName name="DEBT4" localSheetId="36">#REF!</definedName>
    <definedName name="DEBT4" localSheetId="39">#REF!</definedName>
    <definedName name="DEBT4" localSheetId="40">#REF!</definedName>
    <definedName name="DEBT4" localSheetId="42">#REF!</definedName>
    <definedName name="DEBT4" localSheetId="47">#REF!</definedName>
    <definedName name="DEBT4" localSheetId="1">#REF!</definedName>
    <definedName name="DEBT4" localSheetId="2">#REF!</definedName>
    <definedName name="DEBT4" localSheetId="7">#REF!</definedName>
    <definedName name="DEBT4" localSheetId="9">#REF!</definedName>
    <definedName name="DEBT4" localSheetId="12">#REF!</definedName>
    <definedName name="DEBT4" localSheetId="17">#REF!</definedName>
    <definedName name="DEBT4" localSheetId="20">#REF!</definedName>
    <definedName name="DEBT4" localSheetId="24">#REF!</definedName>
    <definedName name="DEBT4" localSheetId="26">#REF!</definedName>
    <definedName name="DEBT4" localSheetId="28">#REF!</definedName>
    <definedName name="DEBT4" localSheetId="29">#REF!</definedName>
    <definedName name="DEBT4" localSheetId="30">#REF!</definedName>
    <definedName name="DEBT4">#REF!</definedName>
    <definedName name="DEBT5" localSheetId="27">#REF!</definedName>
    <definedName name="DEBT5" localSheetId="34">#REF!</definedName>
    <definedName name="DEBT5" localSheetId="36">#REF!</definedName>
    <definedName name="DEBT5" localSheetId="39">#REF!</definedName>
    <definedName name="DEBT5" localSheetId="40">#REF!</definedName>
    <definedName name="DEBT5" localSheetId="42">#REF!</definedName>
    <definedName name="DEBT5" localSheetId="47">#REF!</definedName>
    <definedName name="DEBT5" localSheetId="1">#REF!</definedName>
    <definedName name="DEBT5" localSheetId="2">#REF!</definedName>
    <definedName name="DEBT5" localSheetId="7">#REF!</definedName>
    <definedName name="DEBT5" localSheetId="9">#REF!</definedName>
    <definedName name="DEBT5" localSheetId="12">#REF!</definedName>
    <definedName name="DEBT5" localSheetId="17">#REF!</definedName>
    <definedName name="DEBT5" localSheetId="20">#REF!</definedName>
    <definedName name="DEBT5" localSheetId="24">#REF!</definedName>
    <definedName name="DEBT5" localSheetId="26">#REF!</definedName>
    <definedName name="DEBT5" localSheetId="28">#REF!</definedName>
    <definedName name="DEBT5" localSheetId="29">#REF!</definedName>
    <definedName name="DEBT5" localSheetId="30">#REF!</definedName>
    <definedName name="DEBT5">#REF!</definedName>
    <definedName name="DEBT6" localSheetId="27">#REF!</definedName>
    <definedName name="DEBT6" localSheetId="34">#REF!</definedName>
    <definedName name="DEBT6" localSheetId="36">#REF!</definedName>
    <definedName name="DEBT6" localSheetId="39">#REF!</definedName>
    <definedName name="DEBT6" localSheetId="40">#REF!</definedName>
    <definedName name="DEBT6" localSheetId="42">#REF!</definedName>
    <definedName name="DEBT6" localSheetId="47">#REF!</definedName>
    <definedName name="DEBT6" localSheetId="1">#REF!</definedName>
    <definedName name="DEBT6" localSheetId="2">#REF!</definedName>
    <definedName name="DEBT6" localSheetId="7">#REF!</definedName>
    <definedName name="DEBT6" localSheetId="9">#REF!</definedName>
    <definedName name="DEBT6" localSheetId="12">#REF!</definedName>
    <definedName name="DEBT6" localSheetId="17">#REF!</definedName>
    <definedName name="DEBT6" localSheetId="20">#REF!</definedName>
    <definedName name="DEBT6" localSheetId="24">#REF!</definedName>
    <definedName name="DEBT6" localSheetId="26">#REF!</definedName>
    <definedName name="DEBT6" localSheetId="28">#REF!</definedName>
    <definedName name="DEBT6" localSheetId="29">#REF!</definedName>
    <definedName name="DEBT6" localSheetId="30">#REF!</definedName>
    <definedName name="DEBT6">#REF!</definedName>
    <definedName name="DEBT7" localSheetId="27">#REF!</definedName>
    <definedName name="DEBT7" localSheetId="34">#REF!</definedName>
    <definedName name="DEBT7" localSheetId="36">#REF!</definedName>
    <definedName name="DEBT7" localSheetId="39">#REF!</definedName>
    <definedName name="DEBT7" localSheetId="40">#REF!</definedName>
    <definedName name="DEBT7" localSheetId="42">#REF!</definedName>
    <definedName name="DEBT7" localSheetId="47">#REF!</definedName>
    <definedName name="DEBT7" localSheetId="1">#REF!</definedName>
    <definedName name="DEBT7" localSheetId="2">#REF!</definedName>
    <definedName name="DEBT7" localSheetId="7">#REF!</definedName>
    <definedName name="DEBT7" localSheetId="9">#REF!</definedName>
    <definedName name="DEBT7" localSheetId="12">#REF!</definedName>
    <definedName name="DEBT7" localSheetId="17">#REF!</definedName>
    <definedName name="DEBT7" localSheetId="20">#REF!</definedName>
    <definedName name="DEBT7" localSheetId="24">#REF!</definedName>
    <definedName name="DEBT7" localSheetId="26">#REF!</definedName>
    <definedName name="DEBT7" localSheetId="28">#REF!</definedName>
    <definedName name="DEBT7" localSheetId="29">#REF!</definedName>
    <definedName name="DEBT7" localSheetId="30">#REF!</definedName>
    <definedName name="DEBT7">#REF!</definedName>
    <definedName name="DEBT8" localSheetId="27">#REF!</definedName>
    <definedName name="DEBT8" localSheetId="34">#REF!</definedName>
    <definedName name="DEBT8" localSheetId="36">#REF!</definedName>
    <definedName name="DEBT8" localSheetId="39">#REF!</definedName>
    <definedName name="DEBT8" localSheetId="40">#REF!</definedName>
    <definedName name="DEBT8" localSheetId="42">#REF!</definedName>
    <definedName name="DEBT8" localSheetId="47">#REF!</definedName>
    <definedName name="DEBT8" localSheetId="1">#REF!</definedName>
    <definedName name="DEBT8" localSheetId="2">#REF!</definedName>
    <definedName name="DEBT8" localSheetId="7">#REF!</definedName>
    <definedName name="DEBT8" localSheetId="9">#REF!</definedName>
    <definedName name="DEBT8" localSheetId="12">#REF!</definedName>
    <definedName name="DEBT8" localSheetId="17">#REF!</definedName>
    <definedName name="DEBT8" localSheetId="20">#REF!</definedName>
    <definedName name="DEBT8" localSheetId="24">#REF!</definedName>
    <definedName name="DEBT8" localSheetId="26">#REF!</definedName>
    <definedName name="DEBT8" localSheetId="28">#REF!</definedName>
    <definedName name="DEBT8" localSheetId="29">#REF!</definedName>
    <definedName name="DEBT8" localSheetId="30">#REF!</definedName>
    <definedName name="DEBT8">#REF!</definedName>
    <definedName name="DEBT9" localSheetId="27">#REF!</definedName>
    <definedName name="DEBT9" localSheetId="34">#REF!</definedName>
    <definedName name="DEBT9" localSheetId="36">#REF!</definedName>
    <definedName name="DEBT9" localSheetId="39">#REF!</definedName>
    <definedName name="DEBT9" localSheetId="40">#REF!</definedName>
    <definedName name="DEBT9" localSheetId="42">#REF!</definedName>
    <definedName name="DEBT9" localSheetId="47">#REF!</definedName>
    <definedName name="DEBT9" localSheetId="1">#REF!</definedName>
    <definedName name="DEBT9" localSheetId="2">#REF!</definedName>
    <definedName name="DEBT9" localSheetId="7">#REF!</definedName>
    <definedName name="DEBT9" localSheetId="9">#REF!</definedName>
    <definedName name="DEBT9" localSheetId="12">#REF!</definedName>
    <definedName name="DEBT9" localSheetId="17">#REF!</definedName>
    <definedName name="DEBT9" localSheetId="20">#REF!</definedName>
    <definedName name="DEBT9" localSheetId="24">#REF!</definedName>
    <definedName name="DEBT9" localSheetId="26">#REF!</definedName>
    <definedName name="DEBT9" localSheetId="28">#REF!</definedName>
    <definedName name="DEBT9" localSheetId="29">#REF!</definedName>
    <definedName name="DEBT9" localSheetId="30">#REF!</definedName>
    <definedName name="DEBT9">#REF!</definedName>
    <definedName name="debtproj" localSheetId="27">#REF!</definedName>
    <definedName name="debtproj" localSheetId="34">#REF!</definedName>
    <definedName name="debtproj" localSheetId="36">#REF!</definedName>
    <definedName name="debtproj" localSheetId="39">#REF!</definedName>
    <definedName name="debtproj" localSheetId="40">#REF!</definedName>
    <definedName name="debtproj" localSheetId="42">#REF!</definedName>
    <definedName name="debtproj" localSheetId="47">#REF!</definedName>
    <definedName name="debtproj" localSheetId="1">#REF!</definedName>
    <definedName name="debtproj" localSheetId="2">#REF!</definedName>
    <definedName name="debtproj" localSheetId="7">#REF!</definedName>
    <definedName name="debtproj" localSheetId="9">#REF!</definedName>
    <definedName name="debtproj" localSheetId="12">#REF!</definedName>
    <definedName name="debtproj" localSheetId="17">#REF!</definedName>
    <definedName name="debtproj" localSheetId="20">#REF!</definedName>
    <definedName name="debtproj" localSheetId="24">#REF!</definedName>
    <definedName name="debtproj" localSheetId="26">#REF!</definedName>
    <definedName name="debtproj" localSheetId="28">#REF!</definedName>
    <definedName name="debtproj" localSheetId="29">#REF!</definedName>
    <definedName name="debtproj" localSheetId="30">#REF!</definedName>
    <definedName name="debtproj">#REF!</definedName>
    <definedName name="DEFLATORS" localSheetId="27">#REF!</definedName>
    <definedName name="DEFLATORS" localSheetId="34">#REF!</definedName>
    <definedName name="DEFLATORS" localSheetId="36">#REF!</definedName>
    <definedName name="DEFLATORS" localSheetId="39">#REF!</definedName>
    <definedName name="DEFLATORS" localSheetId="40">#REF!</definedName>
    <definedName name="DEFLATORS" localSheetId="42">#REF!</definedName>
    <definedName name="DEFLATORS" localSheetId="47">#REF!</definedName>
    <definedName name="DEFLATORS" localSheetId="1">#REF!</definedName>
    <definedName name="DEFLATORS" localSheetId="2">#REF!</definedName>
    <definedName name="DEFLATORS" localSheetId="7">#REF!</definedName>
    <definedName name="DEFLATORS" localSheetId="9">#REF!</definedName>
    <definedName name="DEFLATORS" localSheetId="12">#REF!</definedName>
    <definedName name="DEFLATORS" localSheetId="17">#REF!</definedName>
    <definedName name="DEFLATORS" localSheetId="20">#REF!</definedName>
    <definedName name="DEFLATORS" localSheetId="24">#REF!</definedName>
    <definedName name="DEFLATORS" localSheetId="26">#REF!</definedName>
    <definedName name="DEFLATORS" localSheetId="28">#REF!</definedName>
    <definedName name="DEFLATORS" localSheetId="29">#REF!</definedName>
    <definedName name="DEFLATORS" localSheetId="30">#REF!</definedName>
    <definedName name="DEFLATORS">#REF!</definedName>
    <definedName name="degresivita" localSheetId="27">[28]Graf14_Graf15!#REF!</definedName>
    <definedName name="degresivita" localSheetId="34">#REF!</definedName>
    <definedName name="degresivita" localSheetId="36">#REF!</definedName>
    <definedName name="degresivita" localSheetId="37">[28]Graf14_Graf15!#REF!</definedName>
    <definedName name="degresivita" localSheetId="38">#REF!</definedName>
    <definedName name="degresivita" localSheetId="39">#REF!</definedName>
    <definedName name="degresivita" localSheetId="40">#REF!</definedName>
    <definedName name="degresivita" localSheetId="42">#REF!</definedName>
    <definedName name="degresivita" localSheetId="47">#REF!</definedName>
    <definedName name="degresivita" localSheetId="1">[28]Graf14_Graf15!#REF!</definedName>
    <definedName name="degresivita" localSheetId="2">#REF!</definedName>
    <definedName name="degresivita" localSheetId="7">#REF!</definedName>
    <definedName name="degresivita" localSheetId="9">#REF!</definedName>
    <definedName name="degresivita" localSheetId="11">#REF!</definedName>
    <definedName name="degresivita" localSheetId="12">#REF!</definedName>
    <definedName name="degresivita" localSheetId="17">#REF!</definedName>
    <definedName name="degresivita" localSheetId="20">#REF!</definedName>
    <definedName name="degresivita" localSheetId="24">#REF!</definedName>
    <definedName name="degresivita" localSheetId="26">#REF!</definedName>
    <definedName name="degresivita" localSheetId="28">[28]Graf14_Graf15!#REF!</definedName>
    <definedName name="degresivita" localSheetId="29">[28]Graf14_Graf15!#REF!</definedName>
    <definedName name="degresivita" localSheetId="30">[28]Graf14_Graf15!#REF!</definedName>
    <definedName name="degresivita">#REF!</definedName>
    <definedName name="degresivita_2" localSheetId="27">[28]Graf14_Graf15!#REF!</definedName>
    <definedName name="degresivita_2" localSheetId="34">#REF!</definedName>
    <definedName name="degresivita_2" localSheetId="36">#REF!</definedName>
    <definedName name="degresivita_2" localSheetId="37">[28]Graf14_Graf15!#REF!</definedName>
    <definedName name="degresivita_2" localSheetId="38">#REF!</definedName>
    <definedName name="degresivita_2" localSheetId="39">#REF!</definedName>
    <definedName name="degresivita_2" localSheetId="40">#REF!</definedName>
    <definedName name="degresivita_2" localSheetId="42">#REF!</definedName>
    <definedName name="degresivita_2" localSheetId="47">#REF!</definedName>
    <definedName name="degresivita_2" localSheetId="1">[28]Graf14_Graf15!#REF!</definedName>
    <definedName name="degresivita_2" localSheetId="2">#REF!</definedName>
    <definedName name="degresivita_2" localSheetId="7">#REF!</definedName>
    <definedName name="degresivita_2" localSheetId="9">#REF!</definedName>
    <definedName name="degresivita_2" localSheetId="11">#REF!</definedName>
    <definedName name="degresivita_2" localSheetId="12">#REF!</definedName>
    <definedName name="degresivita_2" localSheetId="17">#REF!</definedName>
    <definedName name="degresivita_2" localSheetId="20">#REF!</definedName>
    <definedName name="degresivita_2" localSheetId="24">#REF!</definedName>
    <definedName name="degresivita_2" localSheetId="26">#REF!</definedName>
    <definedName name="degresivita_2" localSheetId="28">[28]Graf14_Graf15!#REF!</definedName>
    <definedName name="degresivita_2" localSheetId="29">[28]Graf14_Graf15!#REF!</definedName>
    <definedName name="degresivita_2" localSheetId="30">[28]Graf14_Graf15!#REF!</definedName>
    <definedName name="degresivita_2">#REF!</definedName>
    <definedName name="deleteme1" localSheetId="27" hidden="1">#REF!</definedName>
    <definedName name="deleteme1" localSheetId="34" hidden="1">#REF!</definedName>
    <definedName name="deleteme1" localSheetId="36" hidden="1">#REF!</definedName>
    <definedName name="deleteme1" localSheetId="37" hidden="1">#REF!</definedName>
    <definedName name="deleteme1" localSheetId="38" hidden="1">#REF!</definedName>
    <definedName name="deleteme1" localSheetId="39" hidden="1">#REF!</definedName>
    <definedName name="deleteme1" localSheetId="40" hidden="1">#REF!</definedName>
    <definedName name="deleteme1" localSheetId="42" hidden="1">#REF!</definedName>
    <definedName name="deleteme1" localSheetId="47" hidden="1">#REF!</definedName>
    <definedName name="deleteme1" localSheetId="1" hidden="1">#REF!</definedName>
    <definedName name="deleteme1" localSheetId="2" hidden="1">#REF!</definedName>
    <definedName name="deleteme1" localSheetId="7" hidden="1">#REF!</definedName>
    <definedName name="deleteme1" localSheetId="9" hidden="1">#REF!</definedName>
    <definedName name="deleteme1" localSheetId="12" hidden="1">#REF!</definedName>
    <definedName name="deleteme1" localSheetId="17" hidden="1">#REF!</definedName>
    <definedName name="deleteme1" localSheetId="20" hidden="1">#REF!</definedName>
    <definedName name="deleteme1" localSheetId="24" hidden="1">#REF!</definedName>
    <definedName name="deleteme1" localSheetId="26" hidden="1">#REF!</definedName>
    <definedName name="deleteme1" localSheetId="28" hidden="1">#REF!</definedName>
    <definedName name="deleteme1" localSheetId="29" hidden="1">#REF!</definedName>
    <definedName name="deleteme1" localSheetId="30" hidden="1">#REF!</definedName>
    <definedName name="deleteme1" hidden="1">#REF!</definedName>
    <definedName name="deleteme3" localSheetId="27" hidden="1">#REF!</definedName>
    <definedName name="deleteme3" localSheetId="34" hidden="1">#REF!</definedName>
    <definedName name="deleteme3" localSheetId="36" hidden="1">#REF!</definedName>
    <definedName name="deleteme3" localSheetId="37" hidden="1">#REF!</definedName>
    <definedName name="deleteme3" localSheetId="39" hidden="1">#REF!</definedName>
    <definedName name="deleteme3" localSheetId="40" hidden="1">#REF!</definedName>
    <definedName name="deleteme3" localSheetId="42" hidden="1">#REF!</definedName>
    <definedName name="deleteme3" localSheetId="47" hidden="1">#REF!</definedName>
    <definedName name="deleteme3" localSheetId="1" hidden="1">#REF!</definedName>
    <definedName name="deleteme3" localSheetId="2" hidden="1">#REF!</definedName>
    <definedName name="deleteme3" localSheetId="7" hidden="1">#REF!</definedName>
    <definedName name="deleteme3" localSheetId="9" hidden="1">#REF!</definedName>
    <definedName name="deleteme3" localSheetId="12" hidden="1">#REF!</definedName>
    <definedName name="deleteme3" localSheetId="17" hidden="1">#REF!</definedName>
    <definedName name="deleteme3" localSheetId="20" hidden="1">#REF!</definedName>
    <definedName name="deleteme3" localSheetId="24" hidden="1">#REF!</definedName>
    <definedName name="deleteme3" localSheetId="26" hidden="1">#REF!</definedName>
    <definedName name="deleteme3" localSheetId="28" hidden="1">#REF!</definedName>
    <definedName name="deleteme3" localSheetId="29" hidden="1">#REF!</definedName>
    <definedName name="deleteme3" localSheetId="30" hidden="1">#REF!</definedName>
    <definedName name="deleteme3" hidden="1">#REF!</definedName>
    <definedName name="Department" localSheetId="27">[36]REER!#REF!</definedName>
    <definedName name="Department" localSheetId="34">[37]REER!#REF!</definedName>
    <definedName name="Department" localSheetId="36">[37]REER!#REF!</definedName>
    <definedName name="Department" localSheetId="37">[36]REER!#REF!</definedName>
    <definedName name="Department" localSheetId="38">[36]REER!#REF!</definedName>
    <definedName name="Department" localSheetId="39">[36]REER!#REF!</definedName>
    <definedName name="Department" localSheetId="40">[37]REER!#REF!</definedName>
    <definedName name="Department" localSheetId="42">[37]REER!#REF!</definedName>
    <definedName name="Department" localSheetId="47">[37]REER!#REF!</definedName>
    <definedName name="Department" localSheetId="1">[36]REER!#REF!</definedName>
    <definedName name="Department" localSheetId="2">[37]REER!#REF!</definedName>
    <definedName name="Department" localSheetId="7">[36]REER!#REF!</definedName>
    <definedName name="Department" localSheetId="9">[37]REER!#REF!</definedName>
    <definedName name="Department" localSheetId="12">[37]REER!#REF!</definedName>
    <definedName name="Department" localSheetId="17">[37]REER!#REF!</definedName>
    <definedName name="Department" localSheetId="20">[37]REER!#REF!</definedName>
    <definedName name="Department" localSheetId="24">[37]REER!#REF!</definedName>
    <definedName name="Department" localSheetId="26">[37]REER!#REF!</definedName>
    <definedName name="Department" localSheetId="28">[36]REER!#REF!</definedName>
    <definedName name="Department" localSheetId="29">[36]REER!#REF!</definedName>
    <definedName name="Department" localSheetId="30">[36]REER!#REF!</definedName>
    <definedName name="Department">[37]REER!#REF!</definedName>
    <definedName name="DF_GRID_3" localSheetId="34">Počet klientov-[38]PR!$B$17:$H$19</definedName>
    <definedName name="DF_GRID_3" localSheetId="36">Počet klientov-[38]PR!$B$17:$H$19</definedName>
    <definedName name="DF_GRID_3" localSheetId="40">Počet klientov-[38]PR!$B$17:$H$19</definedName>
    <definedName name="DF_GRID_3" localSheetId="42">Počet klientov-[38]PR!$B$17:$H$19</definedName>
    <definedName name="DF_GRID_3" localSheetId="47">Počet klientov-[38]PR!$B$17:$H$19</definedName>
    <definedName name="DF_GRID_3" localSheetId="2">Počet klientov-[38]PR!$B$17:$H$19</definedName>
    <definedName name="DF_GRID_3" localSheetId="9">Počet klientov-[38]PR!$B$17:$H$19</definedName>
    <definedName name="DF_GRID_3" localSheetId="11">Počet klientov-[38]PR!$B$17:$H$19</definedName>
    <definedName name="DF_GRID_3" localSheetId="12">Počet klientov-[38]PR!$B$17:$H$19</definedName>
    <definedName name="DF_GRID_3" localSheetId="17">Počet klientov-[38]PR!$B$17:$H$19</definedName>
    <definedName name="DF_GRID_3" localSheetId="20">Počet klientov-[38]PR!$B$17:$H$19</definedName>
    <definedName name="DF_GRID_3" localSheetId="24">Počet klientov-[38]PR!$B$17:$H$19</definedName>
    <definedName name="DF_GRID_3" localSheetId="26">Počet klientov-[38]PR!$B$17:$H$19</definedName>
    <definedName name="DF_GRID_3">Počet klientov-[38]PR!$B$17:$H$19</definedName>
    <definedName name="DF_GRID_4" localSheetId="34">#REF!</definedName>
    <definedName name="DF_GRID_4" localSheetId="36">#REF!</definedName>
    <definedName name="DF_GRID_4" localSheetId="40">#REF!</definedName>
    <definedName name="DF_GRID_4" localSheetId="42">#REF!</definedName>
    <definedName name="DF_GRID_4" localSheetId="47">#REF!</definedName>
    <definedName name="DF_GRID_4" localSheetId="2">#REF!</definedName>
    <definedName name="DF_GRID_4" localSheetId="9">#REF!</definedName>
    <definedName name="DF_GRID_4" localSheetId="17">#REF!</definedName>
    <definedName name="DF_GRID_4" localSheetId="20">#REF!</definedName>
    <definedName name="DF_GRID_4" localSheetId="24">#REF!</definedName>
    <definedName name="DF_GRID_4" localSheetId="26">#REF!</definedName>
    <definedName name="DF_GRID_4">#REF!</definedName>
    <definedName name="DF_GRID_5" localSheetId="34">#REF!</definedName>
    <definedName name="DF_GRID_5" localSheetId="36">#REF!</definedName>
    <definedName name="DF_GRID_5" localSheetId="40">#REF!</definedName>
    <definedName name="DF_GRID_5" localSheetId="42">#REF!</definedName>
    <definedName name="DF_GRID_5" localSheetId="47">#REF!</definedName>
    <definedName name="DF_GRID_5" localSheetId="2">#REF!</definedName>
    <definedName name="DF_GRID_5" localSheetId="9">#REF!</definedName>
    <definedName name="DF_GRID_5" localSheetId="17">#REF!</definedName>
    <definedName name="DF_GRID_5" localSheetId="20">#REF!</definedName>
    <definedName name="DF_GRID_5" localSheetId="24">#REF!</definedName>
    <definedName name="DF_GRID_5" localSheetId="26">#REF!</definedName>
    <definedName name="DF_GRID_5">#REF!</definedName>
    <definedName name="DF_GRID_6" localSheetId="34">#REF!</definedName>
    <definedName name="DF_GRID_6" localSheetId="36">#REF!</definedName>
    <definedName name="DF_GRID_6" localSheetId="40">#REF!</definedName>
    <definedName name="DF_GRID_6" localSheetId="42">#REF!</definedName>
    <definedName name="DF_GRID_6" localSheetId="47">#REF!</definedName>
    <definedName name="DF_GRID_6" localSheetId="2">#REF!</definedName>
    <definedName name="DF_GRID_6" localSheetId="9">#REF!</definedName>
    <definedName name="DF_GRID_6" localSheetId="11">#REF!</definedName>
    <definedName name="DF_GRID_6" localSheetId="12">#REF!</definedName>
    <definedName name="DF_GRID_6" localSheetId="17">#REF!</definedName>
    <definedName name="DF_GRID_6" localSheetId="20">#REF!</definedName>
    <definedName name="DF_GRID_6" localSheetId="24">#REF!</definedName>
    <definedName name="DF_GRID_6" localSheetId="26">#REF!</definedName>
    <definedName name="DF_GRID_6">#REF!</definedName>
    <definedName name="DF_GRID_7" localSheetId="34">Počet klientov-#REF!</definedName>
    <definedName name="DF_GRID_7" localSheetId="36">Počet klientov-#REF!</definedName>
    <definedName name="DF_GRID_7" localSheetId="40">Počet klientov-#REF!</definedName>
    <definedName name="DF_GRID_7" localSheetId="42">Počet klientov-#REF!</definedName>
    <definedName name="DF_GRID_7" localSheetId="47">Počet klientov-#REF!</definedName>
    <definedName name="DF_GRID_7" localSheetId="2">Počet klientov-#REF!</definedName>
    <definedName name="DF_GRID_7" localSheetId="9">Počet klientov-#REF!</definedName>
    <definedName name="DF_GRID_7" localSheetId="11">Počet klientov-#REF!</definedName>
    <definedName name="DF_GRID_7" localSheetId="12">Počet klientov-#REF!</definedName>
    <definedName name="DF_GRID_7" localSheetId="17">Počet klientov-#REF!</definedName>
    <definedName name="DF_GRID_7" localSheetId="20">Počet klientov-#REF!</definedName>
    <definedName name="DF_GRID_7" localSheetId="24">Počet klientov-#REF!</definedName>
    <definedName name="DF_GRID_7" localSheetId="26">Počet klientov-#REF!</definedName>
    <definedName name="DF_GRID_7">Počet klientov-#REF!</definedName>
    <definedName name="DGproj">#N/A</definedName>
    <definedName name="DLX1.USE" localSheetId="27">[39]Haver!$A$2:$N$8</definedName>
    <definedName name="DLX1.USE" localSheetId="37">[39]Haver!$A$2:$N$8</definedName>
    <definedName name="DLX1.USE" localSheetId="38">[39]Haver!$A$2:$N$8</definedName>
    <definedName name="DLX1.USE" localSheetId="39">[39]Haver!$A$2:$N$8</definedName>
    <definedName name="DLX1.USE" localSheetId="1">[39]Haver!$A$2:$N$8</definedName>
    <definedName name="DLX1.USE" localSheetId="7">[39]Haver!$A$2:$N$8</definedName>
    <definedName name="DLX1.USE" localSheetId="28">[39]Haver!$A$2:$N$8</definedName>
    <definedName name="DLX1.USE" localSheetId="29">[39]Haver!$A$2:$N$8</definedName>
    <definedName name="DLX1.USE" localSheetId="30">[39]Haver!$A$2:$N$8</definedName>
    <definedName name="DLX1.USE">[40]Haver!$A$2:$N$8</definedName>
    <definedName name="DOC" localSheetId="27">#REF!</definedName>
    <definedName name="DOC" localSheetId="34">#REF!</definedName>
    <definedName name="DOC" localSheetId="36">#REF!</definedName>
    <definedName name="DOC" localSheetId="37">#REF!</definedName>
    <definedName name="DOC" localSheetId="38">#REF!</definedName>
    <definedName name="DOC" localSheetId="39">#REF!</definedName>
    <definedName name="DOC" localSheetId="40">#REF!</definedName>
    <definedName name="DOC" localSheetId="42">#REF!</definedName>
    <definedName name="DOC" localSheetId="47">#REF!</definedName>
    <definedName name="DOC" localSheetId="1">#REF!</definedName>
    <definedName name="DOC" localSheetId="2">#REF!</definedName>
    <definedName name="DOC" localSheetId="7">#REF!</definedName>
    <definedName name="DOC" localSheetId="9">#REF!</definedName>
    <definedName name="DOC" localSheetId="12">#REF!</definedName>
    <definedName name="DOC" localSheetId="17">#REF!</definedName>
    <definedName name="DOC" localSheetId="20">#REF!</definedName>
    <definedName name="DOC" localSheetId="24">#REF!</definedName>
    <definedName name="DOC" localSheetId="26">#REF!</definedName>
    <definedName name="DOC" localSheetId="28">#REF!</definedName>
    <definedName name="DOC" localSheetId="29">#REF!</definedName>
    <definedName name="DOC" localSheetId="30">#REF!</definedName>
    <definedName name="DOC">#REF!</definedName>
    <definedName name="dp">[41]DP!$A$1:$E$65536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fsdds" localSheetId="27" hidden="1">{"Riqfin97",#N/A,FALSE,"Tran";"Riqfinpro",#N/A,FALSE,"Tran"}</definedName>
    <definedName name="dsfsdds" localSheetId="37" hidden="1">{"Riqfin97",#N/A,FALSE,"Tran";"Riqfinpro",#N/A,FALSE,"Tran"}</definedName>
    <definedName name="dsfsdds" localSheetId="38" hidden="1">{"Riqfin97",#N/A,FALSE,"Tran";"Riqfinpro",#N/A,FALSE,"Tran"}</definedName>
    <definedName name="dsfsdds" localSheetId="39" hidden="1">{"Riqfin97",#N/A,FALSE,"Tran";"Riqfinpro",#N/A,FALSE,"Tran"}</definedName>
    <definedName name="dsfsdds" localSheetId="40" hidden="1">{"Riqfin97",#N/A,FALSE,"Tran";"Riqfinpro",#N/A,FALSE,"Tran"}</definedName>
    <definedName name="dsfsdds" localSheetId="1" hidden="1">{"Riqfin97",#N/A,FALSE,"Tran";"Riqfinpro",#N/A,FALSE,"Tran"}</definedName>
    <definedName name="dsfsdds" localSheetId="7" hidden="1">{"Riqfin97",#N/A,FALSE,"Tran";"Riqfinpro",#N/A,FALSE,"Tran"}</definedName>
    <definedName name="dsfsdds" localSheetId="11" hidden="1">{"Riqfin97",#N/A,FALSE,"Tran";"Riqfinpro",#N/A,FALSE,"Tran"}</definedName>
    <definedName name="dsfsdds" localSheetId="12" hidden="1">{"Riqfin97",#N/A,FALSE,"Tran";"Riqfinpro",#N/A,FALSE,"Tran"}</definedName>
    <definedName name="dsfsdds" localSheetId="28" hidden="1">{"Riqfin97",#N/A,FALSE,"Tran";"Riqfinpro",#N/A,FALSE,"Tran"}</definedName>
    <definedName name="dsfsdds" localSheetId="29" hidden="1">{"Riqfin97",#N/A,FALSE,"Tran";"Riqfinpro",#N/A,FALSE,"Tran"}</definedName>
    <definedName name="dsfsdds" localSheetId="30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27">#REF!</definedName>
    <definedName name="e12db" localSheetId="34">#REF!</definedName>
    <definedName name="e12db" localSheetId="36">#REF!</definedName>
    <definedName name="e12db" localSheetId="37">#REF!</definedName>
    <definedName name="e12db" localSheetId="38">#REF!</definedName>
    <definedName name="e12db" localSheetId="39">#REF!</definedName>
    <definedName name="e12db" localSheetId="40">#REF!</definedName>
    <definedName name="e12db" localSheetId="42">#REF!</definedName>
    <definedName name="e12db" localSheetId="47">#REF!</definedName>
    <definedName name="e12db" localSheetId="1">#REF!</definedName>
    <definedName name="e12db" localSheetId="2">#REF!</definedName>
    <definedName name="e12db" localSheetId="7">#REF!</definedName>
    <definedName name="e12db" localSheetId="9">#REF!</definedName>
    <definedName name="e12db" localSheetId="12">#REF!</definedName>
    <definedName name="e12db" localSheetId="17">#REF!</definedName>
    <definedName name="e12db" localSheetId="20">#REF!</definedName>
    <definedName name="e12db" localSheetId="24">#REF!</definedName>
    <definedName name="e12db" localSheetId="26">#REF!</definedName>
    <definedName name="e12db" localSheetId="28">#REF!</definedName>
    <definedName name="e12db" localSheetId="29">#REF!</definedName>
    <definedName name="e12db" localSheetId="30">#REF!</definedName>
    <definedName name="e12db">#REF!</definedName>
    <definedName name="e9db">[42]e9!$A$1:$V$49</definedName>
    <definedName name="EDNA">#N/A</definedName>
    <definedName name="edr" localSheetId="40" hidden="1">{"'előző év december'!$A$2:$CP$214"}</definedName>
    <definedName name="edr" localSheetId="11" hidden="1">{"'előző év december'!$A$2:$CP$214"}</definedName>
    <definedName name="edr" hidden="1">{"'előző év december'!$A$2:$CP$214"}</definedName>
    <definedName name="EDSSDESCRIPTOR" localSheetId="27">#REF!</definedName>
    <definedName name="EDSSDESCRIPTOR" localSheetId="34">#REF!</definedName>
    <definedName name="EDSSDESCRIPTOR" localSheetId="36">#REF!</definedName>
    <definedName name="EDSSDESCRIPTOR" localSheetId="37">#REF!</definedName>
    <definedName name="EDSSDESCRIPTOR" localSheetId="38">#REF!</definedName>
    <definedName name="EDSSDESCRIPTOR" localSheetId="39">#REF!</definedName>
    <definedName name="EDSSDESCRIPTOR" localSheetId="40">#REF!</definedName>
    <definedName name="EDSSDESCRIPTOR" localSheetId="42">#REF!</definedName>
    <definedName name="EDSSDESCRIPTOR" localSheetId="47">#REF!</definedName>
    <definedName name="EDSSDESCRIPTOR" localSheetId="1">#REF!</definedName>
    <definedName name="EDSSDESCRIPTOR" localSheetId="2">#REF!</definedName>
    <definedName name="EDSSDESCRIPTOR" localSheetId="7">#REF!</definedName>
    <definedName name="EDSSDESCRIPTOR" localSheetId="9">#REF!</definedName>
    <definedName name="EDSSDESCRIPTOR" localSheetId="12">#REF!</definedName>
    <definedName name="EDSSDESCRIPTOR" localSheetId="17">#REF!</definedName>
    <definedName name="EDSSDESCRIPTOR" localSheetId="20">#REF!</definedName>
    <definedName name="EDSSDESCRIPTOR" localSheetId="24">#REF!</definedName>
    <definedName name="EDSSDESCRIPTOR" localSheetId="26">#REF!</definedName>
    <definedName name="EDSSDESCRIPTOR" localSheetId="28">#REF!</definedName>
    <definedName name="EDSSDESCRIPTOR" localSheetId="29">#REF!</definedName>
    <definedName name="EDSSDESCRIPTOR" localSheetId="30">#REF!</definedName>
    <definedName name="EDSSDESCRIPTOR">#REF!</definedName>
    <definedName name="EDSSFILE" localSheetId="27">#REF!</definedName>
    <definedName name="EDSSFILE" localSheetId="34">#REF!</definedName>
    <definedName name="EDSSFILE" localSheetId="36">#REF!</definedName>
    <definedName name="EDSSFILE" localSheetId="39">#REF!</definedName>
    <definedName name="EDSSFILE" localSheetId="40">#REF!</definedName>
    <definedName name="EDSSFILE" localSheetId="42">#REF!</definedName>
    <definedName name="EDSSFILE" localSheetId="47">#REF!</definedName>
    <definedName name="EDSSFILE" localSheetId="1">#REF!</definedName>
    <definedName name="EDSSFILE" localSheetId="2">#REF!</definedName>
    <definedName name="EDSSFILE" localSheetId="7">#REF!</definedName>
    <definedName name="EDSSFILE" localSheetId="9">#REF!</definedName>
    <definedName name="EDSSFILE" localSheetId="12">#REF!</definedName>
    <definedName name="EDSSFILE" localSheetId="17">#REF!</definedName>
    <definedName name="EDSSFILE" localSheetId="20">#REF!</definedName>
    <definedName name="EDSSFILE" localSheetId="24">#REF!</definedName>
    <definedName name="EDSSFILE" localSheetId="26">#REF!</definedName>
    <definedName name="EDSSFILE" localSheetId="28">#REF!</definedName>
    <definedName name="EDSSFILE" localSheetId="29">#REF!</definedName>
    <definedName name="EDSSFILE" localSheetId="30">#REF!</definedName>
    <definedName name="EDSSFILE">#REF!</definedName>
    <definedName name="EDSSNAME" localSheetId="27">#REF!</definedName>
    <definedName name="EDSSNAME" localSheetId="34">#REF!</definedName>
    <definedName name="EDSSNAME" localSheetId="36">#REF!</definedName>
    <definedName name="EDSSNAME" localSheetId="39">#REF!</definedName>
    <definedName name="EDSSNAME" localSheetId="40">#REF!</definedName>
    <definedName name="EDSSNAME" localSheetId="42">#REF!</definedName>
    <definedName name="EDSSNAME" localSheetId="47">#REF!</definedName>
    <definedName name="EDSSNAME" localSheetId="1">#REF!</definedName>
    <definedName name="EDSSNAME" localSheetId="2">#REF!</definedName>
    <definedName name="EDSSNAME" localSheetId="7">#REF!</definedName>
    <definedName name="EDSSNAME" localSheetId="9">#REF!</definedName>
    <definedName name="EDSSNAME" localSheetId="12">#REF!</definedName>
    <definedName name="EDSSNAME" localSheetId="17">#REF!</definedName>
    <definedName name="EDSSNAME" localSheetId="20">#REF!</definedName>
    <definedName name="EDSSNAME" localSheetId="24">#REF!</definedName>
    <definedName name="EDSSNAME" localSheetId="26">#REF!</definedName>
    <definedName name="EDSSNAME" localSheetId="28">#REF!</definedName>
    <definedName name="EDSSNAME" localSheetId="29">#REF!</definedName>
    <definedName name="EDSSNAME" localSheetId="30">#REF!</definedName>
    <definedName name="EDSSNAME">#REF!</definedName>
    <definedName name="EDSSTIME" localSheetId="27">#REF!</definedName>
    <definedName name="EDSSTIME" localSheetId="34">#REF!</definedName>
    <definedName name="EDSSTIME" localSheetId="36">#REF!</definedName>
    <definedName name="EDSSTIME" localSheetId="39">#REF!</definedName>
    <definedName name="EDSSTIME" localSheetId="40">#REF!</definedName>
    <definedName name="EDSSTIME" localSheetId="42">#REF!</definedName>
    <definedName name="EDSSTIME" localSheetId="47">#REF!</definedName>
    <definedName name="EDSSTIME" localSheetId="1">#REF!</definedName>
    <definedName name="EDSSTIME" localSheetId="2">#REF!</definedName>
    <definedName name="EDSSTIME" localSheetId="7">#REF!</definedName>
    <definedName name="EDSSTIME" localSheetId="9">#REF!</definedName>
    <definedName name="EDSSTIME" localSheetId="12">#REF!</definedName>
    <definedName name="EDSSTIME" localSheetId="17">#REF!</definedName>
    <definedName name="EDSSTIME" localSheetId="20">#REF!</definedName>
    <definedName name="EDSSTIME" localSheetId="24">#REF!</definedName>
    <definedName name="EDSSTIME" localSheetId="26">#REF!</definedName>
    <definedName name="EDSSTIME" localSheetId="28">#REF!</definedName>
    <definedName name="EDSSTIME" localSheetId="29">#REF!</definedName>
    <definedName name="EDSSTIME" localSheetId="30">#REF!</definedName>
    <definedName name="EDSSTIME">#REF!</definedName>
    <definedName name="ee" localSheetId="27" hidden="1">{"Tab1",#N/A,FALSE,"P";"Tab2",#N/A,FALSE,"P"}</definedName>
    <definedName name="ee" localSheetId="37" hidden="1">{"Tab1",#N/A,FALSE,"P";"Tab2",#N/A,FALSE,"P"}</definedName>
    <definedName name="ee" localSheetId="38" hidden="1">{"Tab1",#N/A,FALSE,"P";"Tab2",#N/A,FALSE,"P"}</definedName>
    <definedName name="ee" localSheetId="39" hidden="1">{"Tab1",#N/A,FALSE,"P";"Tab2",#N/A,FALSE,"P"}</definedName>
    <definedName name="ee" localSheetId="40" hidden="1">{"Tab1",#N/A,FALSE,"P";"Tab2",#N/A,FALSE,"P"}</definedName>
    <definedName name="ee" localSheetId="1" hidden="1">{"Tab1",#N/A,FALSE,"P";"Tab2",#N/A,FALSE,"P"}</definedName>
    <definedName name="ee" localSheetId="7" hidden="1">{"Tab1",#N/A,FALSE,"P";"Tab2",#N/A,FALSE,"P"}</definedName>
    <definedName name="ee" localSheetId="11" hidden="1">{"Tab1",#N/A,FALSE,"P";"Tab2",#N/A,FALSE,"P"}</definedName>
    <definedName name="ee" localSheetId="12" hidden="1">{"Tab1",#N/A,FALSE,"P";"Tab2",#N/A,FALSE,"P"}</definedName>
    <definedName name="ee" localSheetId="28" hidden="1">{"Tab1",#N/A,FALSE,"P";"Tab2",#N/A,FALSE,"P"}</definedName>
    <definedName name="ee" localSheetId="29" hidden="1">{"Tab1",#N/A,FALSE,"P";"Tab2",#N/A,FALSE,"P"}</definedName>
    <definedName name="ee" localSheetId="30" hidden="1">{"Tab1",#N/A,FALSE,"P";"Tab2",#N/A,FALSE,"P"}</definedName>
    <definedName name="ee" hidden="1">{"Tab1",#N/A,FALSE,"P";"Tab2",#N/A,FALSE,"P"}</definedName>
    <definedName name="EECB" localSheetId="27">#REF!</definedName>
    <definedName name="EECB" localSheetId="34">#REF!</definedName>
    <definedName name="EECB" localSheetId="36">#REF!</definedName>
    <definedName name="EECB" localSheetId="37">#REF!</definedName>
    <definedName name="EECB" localSheetId="38">#REF!</definedName>
    <definedName name="EECB" localSheetId="39">#REF!</definedName>
    <definedName name="EECB" localSheetId="40">#REF!</definedName>
    <definedName name="EECB" localSheetId="42">#REF!</definedName>
    <definedName name="EECB" localSheetId="47">#REF!</definedName>
    <definedName name="EECB" localSheetId="1">#REF!</definedName>
    <definedName name="EECB" localSheetId="2">#REF!</definedName>
    <definedName name="EECB" localSheetId="7">#REF!</definedName>
    <definedName name="EECB" localSheetId="9">#REF!</definedName>
    <definedName name="EECB" localSheetId="12">#REF!</definedName>
    <definedName name="EECB" localSheetId="17">#REF!</definedName>
    <definedName name="EECB" localSheetId="20">#REF!</definedName>
    <definedName name="EECB" localSheetId="24">#REF!</definedName>
    <definedName name="EECB" localSheetId="26">#REF!</definedName>
    <definedName name="EECB" localSheetId="28">#REF!</definedName>
    <definedName name="EECB" localSheetId="29">#REF!</definedName>
    <definedName name="EECB" localSheetId="30">#REF!</definedName>
    <definedName name="EECB">#REF!</definedName>
    <definedName name="eedx" localSheetId="27" hidden="1">{"Tab1",#N/A,FALSE,"P";"Tab2",#N/A,FALSE,"P"}</definedName>
    <definedName name="eedx" localSheetId="37" hidden="1">{"Tab1",#N/A,FALSE,"P";"Tab2",#N/A,FALSE,"P"}</definedName>
    <definedName name="eedx" localSheetId="38" hidden="1">{"Tab1",#N/A,FALSE,"P";"Tab2",#N/A,FALSE,"P"}</definedName>
    <definedName name="eedx" localSheetId="39" hidden="1">{"Tab1",#N/A,FALSE,"P";"Tab2",#N/A,FALSE,"P"}</definedName>
    <definedName name="eedx" localSheetId="40" hidden="1">{"Tab1",#N/A,FALSE,"P";"Tab2",#N/A,FALSE,"P"}</definedName>
    <definedName name="eedx" localSheetId="1" hidden="1">{"Tab1",#N/A,FALSE,"P";"Tab2",#N/A,FALSE,"P"}</definedName>
    <definedName name="eedx" localSheetId="7" hidden="1">{"Tab1",#N/A,FALSE,"P";"Tab2",#N/A,FALSE,"P"}</definedName>
    <definedName name="eedx" localSheetId="11" hidden="1">{"Tab1",#N/A,FALSE,"P";"Tab2",#N/A,FALSE,"P"}</definedName>
    <definedName name="eedx" localSheetId="12" hidden="1">{"Tab1",#N/A,FALSE,"P";"Tab2",#N/A,FALSE,"P"}</definedName>
    <definedName name="eedx" localSheetId="28" hidden="1">{"Tab1",#N/A,FALSE,"P";"Tab2",#N/A,FALSE,"P"}</definedName>
    <definedName name="eedx" localSheetId="29" hidden="1">{"Tab1",#N/A,FALSE,"P";"Tab2",#N/A,FALSE,"P"}</definedName>
    <definedName name="eedx" localSheetId="30" hidden="1">{"Tab1",#N/A,FALSE,"P";"Tab2",#N/A,FALSE,"P"}</definedName>
    <definedName name="eedx" hidden="1">{"Tab1",#N/A,FALSE,"P";"Tab2",#N/A,FALSE,"P"}</definedName>
    <definedName name="eee" localSheetId="27" hidden="1">{"Tab1",#N/A,FALSE,"P";"Tab2",#N/A,FALSE,"P"}</definedName>
    <definedName name="eee" localSheetId="37" hidden="1">{"Tab1",#N/A,FALSE,"P";"Tab2",#N/A,FALSE,"P"}</definedName>
    <definedName name="eee" localSheetId="38" hidden="1">{"Tab1",#N/A,FALSE,"P";"Tab2",#N/A,FALSE,"P"}</definedName>
    <definedName name="eee" localSheetId="39" hidden="1">{"Tab1",#N/A,FALSE,"P";"Tab2",#N/A,FALSE,"P"}</definedName>
    <definedName name="eee" localSheetId="40" hidden="1">{"Tab1",#N/A,FALSE,"P";"Tab2",#N/A,FALSE,"P"}</definedName>
    <definedName name="eee" localSheetId="1" hidden="1">{"Tab1",#N/A,FALSE,"P";"Tab2",#N/A,FALSE,"P"}</definedName>
    <definedName name="eee" localSheetId="7" hidden="1">{"Tab1",#N/A,FALSE,"P";"Tab2",#N/A,FALSE,"P"}</definedName>
    <definedName name="eee" localSheetId="11" hidden="1">{"Tab1",#N/A,FALSE,"P";"Tab2",#N/A,FALSE,"P"}</definedName>
    <definedName name="eee" localSheetId="12" hidden="1">{"Tab1",#N/A,FALSE,"P";"Tab2",#N/A,FALSE,"P"}</definedName>
    <definedName name="eee" localSheetId="28" hidden="1">{"Tab1",#N/A,FALSE,"P";"Tab2",#N/A,FALSE,"P"}</definedName>
    <definedName name="eee" localSheetId="29" hidden="1">{"Tab1",#N/A,FALSE,"P";"Tab2",#N/A,FALSE,"P"}</definedName>
    <definedName name="eee" localSheetId="30" hidden="1">{"Tab1",#N/A,FALSE,"P";"Tab2",#N/A,FALSE,"P"}</definedName>
    <definedName name="eee" hidden="1">{"Tab1",#N/A,FALSE,"P";"Tab2",#N/A,FALSE,"P"}</definedName>
    <definedName name="EISCODE" localSheetId="27">#REF!</definedName>
    <definedName name="EISCODE" localSheetId="34">#REF!</definedName>
    <definedName name="EISCODE" localSheetId="36">#REF!</definedName>
    <definedName name="EISCODE" localSheetId="37">#REF!</definedName>
    <definedName name="EISCODE" localSheetId="38">#REF!</definedName>
    <definedName name="EISCODE" localSheetId="39">#REF!</definedName>
    <definedName name="EISCODE" localSheetId="40">#REF!</definedName>
    <definedName name="EISCODE" localSheetId="42">#REF!</definedName>
    <definedName name="EISCODE" localSheetId="47">#REF!</definedName>
    <definedName name="EISCODE" localSheetId="1">#REF!</definedName>
    <definedName name="EISCODE" localSheetId="2">#REF!</definedName>
    <definedName name="EISCODE" localSheetId="7">#REF!</definedName>
    <definedName name="EISCODE" localSheetId="9">#REF!</definedName>
    <definedName name="EISCODE" localSheetId="12">#REF!</definedName>
    <definedName name="EISCODE" localSheetId="17">#REF!</definedName>
    <definedName name="EISCODE" localSheetId="20">#REF!</definedName>
    <definedName name="EISCODE" localSheetId="24">#REF!</definedName>
    <definedName name="EISCODE" localSheetId="26">#REF!</definedName>
    <definedName name="EISCODE" localSheetId="28">#REF!</definedName>
    <definedName name="EISCODE" localSheetId="29">#REF!</definedName>
    <definedName name="EISCODE" localSheetId="30">#REF!</definedName>
    <definedName name="EISCODE">#REF!</definedName>
    <definedName name="elect" localSheetId="27">#REF!</definedName>
    <definedName name="elect" localSheetId="34">#REF!</definedName>
    <definedName name="elect" localSheetId="36">#REF!</definedName>
    <definedName name="elect" localSheetId="39">#REF!</definedName>
    <definedName name="elect" localSheetId="40">#REF!</definedName>
    <definedName name="elect" localSheetId="42">#REF!</definedName>
    <definedName name="elect" localSheetId="47">#REF!</definedName>
    <definedName name="elect" localSheetId="1">#REF!</definedName>
    <definedName name="elect" localSheetId="2">#REF!</definedName>
    <definedName name="elect" localSheetId="7">#REF!</definedName>
    <definedName name="elect" localSheetId="9">#REF!</definedName>
    <definedName name="elect" localSheetId="12">#REF!</definedName>
    <definedName name="elect" localSheetId="17">#REF!</definedName>
    <definedName name="elect" localSheetId="20">#REF!</definedName>
    <definedName name="elect" localSheetId="24">#REF!</definedName>
    <definedName name="elect" localSheetId="26">#REF!</definedName>
    <definedName name="elect" localSheetId="28">#REF!</definedName>
    <definedName name="elect" localSheetId="29">#REF!</definedName>
    <definedName name="elect" localSheetId="30">#REF!</definedName>
    <definedName name="elect">#REF!</definedName>
    <definedName name="Emerging_HTML_AREA" localSheetId="27">#REF!</definedName>
    <definedName name="Emerging_HTML_AREA" localSheetId="34">#REF!</definedName>
    <definedName name="Emerging_HTML_AREA" localSheetId="36">#REF!</definedName>
    <definedName name="Emerging_HTML_AREA" localSheetId="39">#REF!</definedName>
    <definedName name="Emerging_HTML_AREA" localSheetId="40">#REF!</definedName>
    <definedName name="Emerging_HTML_AREA" localSheetId="42">#REF!</definedName>
    <definedName name="Emerging_HTML_AREA" localSheetId="47">#REF!</definedName>
    <definedName name="Emerging_HTML_AREA" localSheetId="1">#REF!</definedName>
    <definedName name="Emerging_HTML_AREA" localSheetId="2">#REF!</definedName>
    <definedName name="Emerging_HTML_AREA" localSheetId="7">#REF!</definedName>
    <definedName name="Emerging_HTML_AREA" localSheetId="9">#REF!</definedName>
    <definedName name="Emerging_HTML_AREA" localSheetId="12">#REF!</definedName>
    <definedName name="Emerging_HTML_AREA" localSheetId="17">#REF!</definedName>
    <definedName name="Emerging_HTML_AREA" localSheetId="20">#REF!</definedName>
    <definedName name="Emerging_HTML_AREA" localSheetId="24">#REF!</definedName>
    <definedName name="Emerging_HTML_AREA" localSheetId="26">#REF!</definedName>
    <definedName name="Emerging_HTML_AREA" localSheetId="28">#REF!</definedName>
    <definedName name="Emerging_HTML_AREA" localSheetId="29">#REF!</definedName>
    <definedName name="Emerging_HTML_AREA" localSheetId="30">#REF!</definedName>
    <definedName name="Emerging_HTML_AREA">#REF!</definedName>
    <definedName name="EMETEL" localSheetId="27">#REF!</definedName>
    <definedName name="EMETEL" localSheetId="34">#REF!</definedName>
    <definedName name="EMETEL" localSheetId="36">#REF!</definedName>
    <definedName name="EMETEL" localSheetId="39">#REF!</definedName>
    <definedName name="EMETEL" localSheetId="40">#REF!</definedName>
    <definedName name="EMETEL" localSheetId="42">#REF!</definedName>
    <definedName name="EMETEL" localSheetId="47">#REF!</definedName>
    <definedName name="EMETEL" localSheetId="1">#REF!</definedName>
    <definedName name="EMETEL" localSheetId="2">#REF!</definedName>
    <definedName name="EMETEL" localSheetId="7">#REF!</definedName>
    <definedName name="EMETEL" localSheetId="9">#REF!</definedName>
    <definedName name="EMETEL" localSheetId="12">#REF!</definedName>
    <definedName name="EMETEL" localSheetId="17">#REF!</definedName>
    <definedName name="EMETEL" localSheetId="20">#REF!</definedName>
    <definedName name="EMETEL" localSheetId="24">#REF!</definedName>
    <definedName name="EMETEL" localSheetId="26">#REF!</definedName>
    <definedName name="EMETEL" localSheetId="28">#REF!</definedName>
    <definedName name="EMETEL" localSheetId="29">#REF!</definedName>
    <definedName name="EMETEL" localSheetId="30">#REF!</definedName>
    <definedName name="EMETEL">#REF!</definedName>
    <definedName name="ENDA">#N/A</definedName>
    <definedName name="equal_TLC" localSheetId="27">[28]Graf14_Graf15!#REF!</definedName>
    <definedName name="equal_TLC" localSheetId="34">#REF!</definedName>
    <definedName name="equal_TLC" localSheetId="36">#REF!</definedName>
    <definedName name="equal_TLC" localSheetId="37">[28]Graf14_Graf15!#REF!</definedName>
    <definedName name="equal_TLC" localSheetId="38">#REF!</definedName>
    <definedName name="equal_TLC" localSheetId="39">#REF!</definedName>
    <definedName name="equal_TLC" localSheetId="40">#REF!</definedName>
    <definedName name="equal_TLC" localSheetId="42">#REF!</definedName>
    <definedName name="equal_TLC" localSheetId="47">#REF!</definedName>
    <definedName name="equal_TLC" localSheetId="1">[28]Graf14_Graf15!#REF!</definedName>
    <definedName name="equal_TLC" localSheetId="2">#REF!</definedName>
    <definedName name="equal_TLC" localSheetId="7">#REF!</definedName>
    <definedName name="equal_TLC" localSheetId="9">#REF!</definedName>
    <definedName name="equal_TLC" localSheetId="11">#REF!</definedName>
    <definedName name="equal_TLC" localSheetId="12">#REF!</definedName>
    <definedName name="equal_TLC" localSheetId="17">#REF!</definedName>
    <definedName name="equal_TLC" localSheetId="20">#REF!</definedName>
    <definedName name="equal_TLC" localSheetId="24">#REF!</definedName>
    <definedName name="equal_TLC" localSheetId="26">#REF!</definedName>
    <definedName name="equal_TLC" localSheetId="28">[28]Graf14_Graf15!#REF!</definedName>
    <definedName name="equal_TLC" localSheetId="29">[28]Graf14_Graf15!#REF!</definedName>
    <definedName name="equal_TLC" localSheetId="30">[28]Graf14_Graf15!#REF!</definedName>
    <definedName name="equal_TLC">#REF!</definedName>
    <definedName name="ert" localSheetId="40" hidden="1">{"'előző év december'!$A$2:$CP$214"}</definedName>
    <definedName name="ert" localSheetId="11" hidden="1">{"'előző év december'!$A$2:$CP$214"}</definedName>
    <definedName name="ert" hidden="1">{"'előző év december'!$A$2:$CP$214"}</definedName>
    <definedName name="ertertwertwert" localSheetId="40" hidden="1">{"'előző év december'!$A$2:$CP$214"}</definedName>
    <definedName name="ertertwertwert" localSheetId="11" hidden="1">{"'előző év december'!$A$2:$CP$214"}</definedName>
    <definedName name="ertertwertwert" hidden="1">{"'előző év december'!$A$2:$CP$214"}</definedName>
    <definedName name="ExitWRS">[43]Main!$AB$25</definedName>
    <definedName name="f" localSheetId="40" hidden="1">{"'előző év december'!$A$2:$CP$214"}</definedName>
    <definedName name="f" localSheetId="11" hidden="1">{"'előző év december'!$A$2:$CP$214"}</definedName>
    <definedName name="f" hidden="1">{"'előző év december'!$A$2:$CP$214"}</definedName>
    <definedName name="ff" localSheetId="27" hidden="1">{"Tab1",#N/A,FALSE,"P";"Tab2",#N/A,FALSE,"P"}</definedName>
    <definedName name="ff" localSheetId="37" hidden="1">{"Tab1",#N/A,FALSE,"P";"Tab2",#N/A,FALSE,"P"}</definedName>
    <definedName name="ff" localSheetId="38" hidden="1">{"Tab1",#N/A,FALSE,"P";"Tab2",#N/A,FALSE,"P"}</definedName>
    <definedName name="ff" localSheetId="39" hidden="1">{"Tab1",#N/A,FALSE,"P";"Tab2",#N/A,FALSE,"P"}</definedName>
    <definedName name="ff" localSheetId="40" hidden="1">{"Tab1",#N/A,FALSE,"P";"Tab2",#N/A,FALSE,"P"}</definedName>
    <definedName name="ff" localSheetId="1" hidden="1">{"Tab1",#N/A,FALSE,"P";"Tab2",#N/A,FALSE,"P"}</definedName>
    <definedName name="ff" localSheetId="7" hidden="1">{"Tab1",#N/A,FALSE,"P";"Tab2",#N/A,FALSE,"P"}</definedName>
    <definedName name="ff" localSheetId="11" hidden="1">{"Tab1",#N/A,FALSE,"P";"Tab2",#N/A,FALSE,"P"}</definedName>
    <definedName name="ff" localSheetId="12" hidden="1">{"Tab1",#N/A,FALSE,"P";"Tab2",#N/A,FALSE,"P"}</definedName>
    <definedName name="ff" localSheetId="28" hidden="1">{"Tab1",#N/A,FALSE,"P";"Tab2",#N/A,FALSE,"P"}</definedName>
    <definedName name="ff" localSheetId="29" hidden="1">{"Tab1",#N/A,FALSE,"P";"Tab2",#N/A,FALSE,"P"}</definedName>
    <definedName name="ff" localSheetId="30" hidden="1">{"Tab1",#N/A,FALSE,"P";"Tab2",#N/A,FALSE,"P"}</definedName>
    <definedName name="ff" hidden="1">{"Tab1",#N/A,FALSE,"P";"Tab2",#N/A,FALSE,"P"}</definedName>
    <definedName name="fff" localSheetId="27" hidden="1">{"Tab1",#N/A,FALSE,"P";"Tab2",#N/A,FALSE,"P"}</definedName>
    <definedName name="fff" localSheetId="37" hidden="1">{"Tab1",#N/A,FALSE,"P";"Tab2",#N/A,FALSE,"P"}</definedName>
    <definedName name="fff" localSheetId="38" hidden="1">{"Tab1",#N/A,FALSE,"P";"Tab2",#N/A,FALSE,"P"}</definedName>
    <definedName name="fff" localSheetId="39" hidden="1">{"Tab1",#N/A,FALSE,"P";"Tab2",#N/A,FALSE,"P"}</definedName>
    <definedName name="fff" localSheetId="40" hidden="1">{"Tab1",#N/A,FALSE,"P";"Tab2",#N/A,FALSE,"P"}</definedName>
    <definedName name="fff" localSheetId="1" hidden="1">{"Tab1",#N/A,FALSE,"P";"Tab2",#N/A,FALSE,"P"}</definedName>
    <definedName name="fff" localSheetId="7" hidden="1">{"Tab1",#N/A,FALSE,"P";"Tab2",#N/A,FALSE,"P"}</definedName>
    <definedName name="fff" localSheetId="11" hidden="1">{"Tab1",#N/A,FALSE,"P";"Tab2",#N/A,FALSE,"P"}</definedName>
    <definedName name="fff" localSheetId="12" hidden="1">{"Tab1",#N/A,FALSE,"P";"Tab2",#N/A,FALSE,"P"}</definedName>
    <definedName name="fff" localSheetId="28" hidden="1">{"Tab1",#N/A,FALSE,"P";"Tab2",#N/A,FALSE,"P"}</definedName>
    <definedName name="fff" localSheetId="29" hidden="1">{"Tab1",#N/A,FALSE,"P";"Tab2",#N/A,FALSE,"P"}</definedName>
    <definedName name="fff" localSheetId="30" hidden="1">{"Tab1",#N/A,FALSE,"P";"Tab2",#N/A,FALSE,"P"}</definedName>
    <definedName name="fff" hidden="1">{"Tab1",#N/A,FALSE,"P";"Tab2",#N/A,FALSE,"P"}</definedName>
    <definedName name="ffg" localSheetId="40" hidden="1">{"'előző év december'!$A$2:$CP$214"}</definedName>
    <definedName name="ffg" localSheetId="11" hidden="1">{"'előző év december'!$A$2:$CP$214"}</definedName>
    <definedName name="ffg" hidden="1">{"'előző év december'!$A$2:$CP$214"}</definedName>
    <definedName name="fg" localSheetId="40" hidden="1">{"'előző év december'!$A$2:$CP$214"}</definedName>
    <definedName name="fg" localSheetId="11" hidden="1">{"'előző év december'!$A$2:$CP$214"}</definedName>
    <definedName name="fg" hidden="1">{"'előző év december'!$A$2:$CP$214"}</definedName>
    <definedName name="Fig8.2a" localSheetId="27">#REF!</definedName>
    <definedName name="Fig8.2a" localSheetId="34">#REF!</definedName>
    <definedName name="Fig8.2a" localSheetId="36">#REF!</definedName>
    <definedName name="Fig8.2a" localSheetId="37">#REF!</definedName>
    <definedName name="Fig8.2a" localSheetId="38">#REF!</definedName>
    <definedName name="Fig8.2a" localSheetId="39">#REF!</definedName>
    <definedName name="Fig8.2a" localSheetId="40">#REF!</definedName>
    <definedName name="Fig8.2a" localSheetId="42">#REF!</definedName>
    <definedName name="Fig8.2a" localSheetId="47">#REF!</definedName>
    <definedName name="Fig8.2a" localSheetId="1">#REF!</definedName>
    <definedName name="Fig8.2a" localSheetId="2">#REF!</definedName>
    <definedName name="Fig8.2a" localSheetId="7">#REF!</definedName>
    <definedName name="Fig8.2a" localSheetId="9">#REF!</definedName>
    <definedName name="Fig8.2a" localSheetId="12">#REF!</definedName>
    <definedName name="Fig8.2a" localSheetId="17">#REF!</definedName>
    <definedName name="Fig8.2a" localSheetId="20">#REF!</definedName>
    <definedName name="Fig8.2a" localSheetId="24">#REF!</definedName>
    <definedName name="Fig8.2a" localSheetId="26">#REF!</definedName>
    <definedName name="Fig8.2a" localSheetId="28">#REF!</definedName>
    <definedName name="Fig8.2a" localSheetId="29">#REF!</definedName>
    <definedName name="Fig8.2a" localSheetId="30">#REF!</definedName>
    <definedName name="Fig8.2a">#REF!</definedName>
    <definedName name="fill" localSheetId="27" hidden="1">'[44]Macroframework-Ver.1'!$A$1:$A$267</definedName>
    <definedName name="fill" localSheetId="37" hidden="1">'[44]Macroframework-Ver.1'!$A$1:$A$267</definedName>
    <definedName name="fill" localSheetId="38" hidden="1">'[44]Macroframework-Ver.1'!$A$1:$A$267</definedName>
    <definedName name="fill" localSheetId="39" hidden="1">'[44]Macroframework-Ver.1'!$A$1:$A$267</definedName>
    <definedName name="fill" localSheetId="1" hidden="1">'[44]Macroframework-Ver.1'!$A$1:$A$267</definedName>
    <definedName name="fill" localSheetId="7" hidden="1">'[44]Macroframework-Ver.1'!$A$1:$A$267</definedName>
    <definedName name="fill" localSheetId="28" hidden="1">'[44]Macroframework-Ver.1'!$A$1:$A$267</definedName>
    <definedName name="fill" localSheetId="29" hidden="1">'[44]Macroframework-Ver.1'!$A$1:$A$267</definedName>
    <definedName name="fill" localSheetId="30" hidden="1">'[44]Macroframework-Ver.1'!$A$1:$A$267</definedName>
    <definedName name="fill" hidden="1">'[45]Macroframework-Ver.1'!$A$1:$A$267</definedName>
    <definedName name="finan" localSheetId="27">#REF!</definedName>
    <definedName name="finan" localSheetId="34">#REF!</definedName>
    <definedName name="finan" localSheetId="36">#REF!</definedName>
    <definedName name="finan" localSheetId="37">#REF!</definedName>
    <definedName name="finan" localSheetId="39">#REF!</definedName>
    <definedName name="finan" localSheetId="40">#REF!</definedName>
    <definedName name="finan" localSheetId="42">#REF!</definedName>
    <definedName name="finan" localSheetId="47">#REF!</definedName>
    <definedName name="finan" localSheetId="1">#REF!</definedName>
    <definedName name="finan" localSheetId="2">#REF!</definedName>
    <definedName name="finan" localSheetId="7">#REF!</definedName>
    <definedName name="finan" localSheetId="9">#REF!</definedName>
    <definedName name="finan" localSheetId="12">#REF!</definedName>
    <definedName name="finan" localSheetId="17">#REF!</definedName>
    <definedName name="finan" localSheetId="20">#REF!</definedName>
    <definedName name="finan" localSheetId="24">#REF!</definedName>
    <definedName name="finan" localSheetId="26">#REF!</definedName>
    <definedName name="finan" localSheetId="28">#REF!</definedName>
    <definedName name="finan" localSheetId="29">#REF!</definedName>
    <definedName name="finan" localSheetId="30">#REF!</definedName>
    <definedName name="finan">#REF!</definedName>
    <definedName name="finan1" localSheetId="27">#REF!</definedName>
    <definedName name="finan1" localSheetId="34">#REF!</definedName>
    <definedName name="finan1" localSheetId="36">#REF!</definedName>
    <definedName name="finan1" localSheetId="39">#REF!</definedName>
    <definedName name="finan1" localSheetId="40">#REF!</definedName>
    <definedName name="finan1" localSheetId="42">#REF!</definedName>
    <definedName name="finan1" localSheetId="47">#REF!</definedName>
    <definedName name="finan1" localSheetId="1">#REF!</definedName>
    <definedName name="finan1" localSheetId="2">#REF!</definedName>
    <definedName name="finan1" localSheetId="7">#REF!</definedName>
    <definedName name="finan1" localSheetId="9">#REF!</definedName>
    <definedName name="finan1" localSheetId="12">#REF!</definedName>
    <definedName name="finan1" localSheetId="17">#REF!</definedName>
    <definedName name="finan1" localSheetId="20">#REF!</definedName>
    <definedName name="finan1" localSheetId="24">#REF!</definedName>
    <definedName name="finan1" localSheetId="26">#REF!</definedName>
    <definedName name="finan1" localSheetId="28">#REF!</definedName>
    <definedName name="finan1" localSheetId="29">#REF!</definedName>
    <definedName name="finan1" localSheetId="30">#REF!</definedName>
    <definedName name="finan1">#REF!</definedName>
    <definedName name="Financing" localSheetId="27" hidden="1">{"Tab1",#N/A,FALSE,"P";"Tab2",#N/A,FALSE,"P"}</definedName>
    <definedName name="Financing" localSheetId="37" hidden="1">{"Tab1",#N/A,FALSE,"P";"Tab2",#N/A,FALSE,"P"}</definedName>
    <definedName name="Financing" localSheetId="38" hidden="1">{"Tab1",#N/A,FALSE,"P";"Tab2",#N/A,FALSE,"P"}</definedName>
    <definedName name="Financing" localSheetId="39" hidden="1">{"Tab1",#N/A,FALSE,"P";"Tab2",#N/A,FALSE,"P"}</definedName>
    <definedName name="Financing" localSheetId="40" hidden="1">{"Tab1",#N/A,FALSE,"P";"Tab2",#N/A,FALSE,"P"}</definedName>
    <definedName name="Financing" localSheetId="1" hidden="1">{"Tab1",#N/A,FALSE,"P";"Tab2",#N/A,FALSE,"P"}</definedName>
    <definedName name="Financing" localSheetId="7" hidden="1">{"Tab1",#N/A,FALSE,"P";"Tab2",#N/A,FALSE,"P"}</definedName>
    <definedName name="Financing" localSheetId="11" hidden="1">{"Tab1",#N/A,FALSE,"P";"Tab2",#N/A,FALSE,"P"}</definedName>
    <definedName name="Financing" localSheetId="12" hidden="1">{"Tab1",#N/A,FALSE,"P";"Tab2",#N/A,FALSE,"P"}</definedName>
    <definedName name="Financing" localSheetId="28" hidden="1">{"Tab1",#N/A,FALSE,"P";"Tab2",#N/A,FALSE,"P"}</definedName>
    <definedName name="Financing" localSheetId="29" hidden="1">{"Tab1",#N/A,FALSE,"P";"Tab2",#N/A,FALSE,"P"}</definedName>
    <definedName name="Financing" localSheetId="30" hidden="1">{"Tab1",#N/A,FALSE,"P";"Tab2",#N/A,FALSE,"P"}</definedName>
    <definedName name="Financing" hidden="1">{"Tab1",#N/A,FALSE,"P";"Tab2",#N/A,FALSE,"P"}</definedName>
    <definedName name="FISUM" localSheetId="27">#REF!</definedName>
    <definedName name="FISUM" localSheetId="34">#REF!</definedName>
    <definedName name="FISUM" localSheetId="36">#REF!</definedName>
    <definedName name="FISUM" localSheetId="37">#REF!</definedName>
    <definedName name="FISUM" localSheetId="39">#REF!</definedName>
    <definedName name="FISUM" localSheetId="40">#REF!</definedName>
    <definedName name="FISUM" localSheetId="42">#REF!</definedName>
    <definedName name="FISUM" localSheetId="47">#REF!</definedName>
    <definedName name="FISUM" localSheetId="1">#REF!</definedName>
    <definedName name="FISUM" localSheetId="2">#REF!</definedName>
    <definedName name="FISUM" localSheetId="7">#REF!</definedName>
    <definedName name="FISUM" localSheetId="9">#REF!</definedName>
    <definedName name="FISUM" localSheetId="12">#REF!</definedName>
    <definedName name="FISUM" localSheetId="17">#REF!</definedName>
    <definedName name="FISUM" localSheetId="20">#REF!</definedName>
    <definedName name="FISUM" localSheetId="24">#REF!</definedName>
    <definedName name="FISUM" localSheetId="26">#REF!</definedName>
    <definedName name="FISUM" localSheetId="28">#REF!</definedName>
    <definedName name="FISUM" localSheetId="29">#REF!</definedName>
    <definedName name="FISUM" localSheetId="30">#REF!</definedName>
    <definedName name="FISUM">#REF!</definedName>
    <definedName name="FLOPEC" localSheetId="27">#REF!</definedName>
    <definedName name="FLOPEC" localSheetId="34">#REF!</definedName>
    <definedName name="FLOPEC" localSheetId="36">#REF!</definedName>
    <definedName name="FLOPEC" localSheetId="39">#REF!</definedName>
    <definedName name="FLOPEC" localSheetId="40">#REF!</definedName>
    <definedName name="FLOPEC" localSheetId="42">#REF!</definedName>
    <definedName name="FLOPEC" localSheetId="47">#REF!</definedName>
    <definedName name="FLOPEC" localSheetId="1">#REF!</definedName>
    <definedName name="FLOPEC" localSheetId="2">#REF!</definedName>
    <definedName name="FLOPEC" localSheetId="7">#REF!</definedName>
    <definedName name="FLOPEC" localSheetId="9">#REF!</definedName>
    <definedName name="FLOPEC" localSheetId="12">#REF!</definedName>
    <definedName name="FLOPEC" localSheetId="17">#REF!</definedName>
    <definedName name="FLOPEC" localSheetId="20">#REF!</definedName>
    <definedName name="FLOPEC" localSheetId="24">#REF!</definedName>
    <definedName name="FLOPEC" localSheetId="26">#REF!</definedName>
    <definedName name="FLOPEC" localSheetId="28">#REF!</definedName>
    <definedName name="FLOPEC" localSheetId="29">#REF!</definedName>
    <definedName name="FLOPEC" localSheetId="30">#REF!</definedName>
    <definedName name="FLOPEC">#REF!</definedName>
    <definedName name="FMB" localSheetId="27">#REF!</definedName>
    <definedName name="FMB" localSheetId="34">#REF!</definedName>
    <definedName name="FMB" localSheetId="36">#REF!</definedName>
    <definedName name="FMB" localSheetId="39">#REF!</definedName>
    <definedName name="FMB" localSheetId="40">#REF!</definedName>
    <definedName name="FMB" localSheetId="42">#REF!</definedName>
    <definedName name="FMB" localSheetId="47">#REF!</definedName>
    <definedName name="FMB" localSheetId="1">#REF!</definedName>
    <definedName name="FMB" localSheetId="2">#REF!</definedName>
    <definedName name="FMB" localSheetId="7">#REF!</definedName>
    <definedName name="FMB" localSheetId="9">#REF!</definedName>
    <definedName name="FMB" localSheetId="12">#REF!</definedName>
    <definedName name="FMB" localSheetId="17">#REF!</definedName>
    <definedName name="FMB" localSheetId="20">#REF!</definedName>
    <definedName name="FMB" localSheetId="24">#REF!</definedName>
    <definedName name="FMB" localSheetId="26">#REF!</definedName>
    <definedName name="FMB" localSheetId="28">#REF!</definedName>
    <definedName name="FMB" localSheetId="29">#REF!</definedName>
    <definedName name="FMB" localSheetId="30">#REF!</definedName>
    <definedName name="FMB">#REF!</definedName>
    <definedName name="FODESEC" localSheetId="27">#REF!</definedName>
    <definedName name="FODESEC" localSheetId="34">#REF!</definedName>
    <definedName name="FODESEC" localSheetId="36">#REF!</definedName>
    <definedName name="FODESEC" localSheetId="39">#REF!</definedName>
    <definedName name="FODESEC" localSheetId="40">#REF!</definedName>
    <definedName name="FODESEC" localSheetId="42">#REF!</definedName>
    <definedName name="FODESEC" localSheetId="47">#REF!</definedName>
    <definedName name="FODESEC" localSheetId="1">#REF!</definedName>
    <definedName name="FODESEC" localSheetId="2">#REF!</definedName>
    <definedName name="FODESEC" localSheetId="7">#REF!</definedName>
    <definedName name="FODESEC" localSheetId="9">#REF!</definedName>
    <definedName name="FODESEC" localSheetId="12">#REF!</definedName>
    <definedName name="FODESEC" localSheetId="17">#REF!</definedName>
    <definedName name="FODESEC" localSheetId="20">#REF!</definedName>
    <definedName name="FODESEC" localSheetId="24">#REF!</definedName>
    <definedName name="FODESEC" localSheetId="26">#REF!</definedName>
    <definedName name="FODESEC" localSheetId="28">#REF!</definedName>
    <definedName name="FODESEC" localSheetId="29">#REF!</definedName>
    <definedName name="FODESEC" localSheetId="30">#REF!</definedName>
    <definedName name="FODESEC">#REF!</definedName>
    <definedName name="FOREXPORT" localSheetId="27">[1]H!$A$2:$F$86</definedName>
    <definedName name="FOREXPORT" localSheetId="37">[1]H!$A$2:$F$86</definedName>
    <definedName name="FOREXPORT" localSheetId="38">[1]H!$A$2:$F$86</definedName>
    <definedName name="FOREXPORT" localSheetId="39">[1]H!$A$2:$F$86</definedName>
    <definedName name="FOREXPORT" localSheetId="1">[1]H!$A$2:$F$86</definedName>
    <definedName name="FOREXPORT" localSheetId="7">[1]H!$A$2:$F$86</definedName>
    <definedName name="FOREXPORT" localSheetId="28">[1]H!$A$2:$F$86</definedName>
    <definedName name="FOREXPORT" localSheetId="29">[1]H!$A$2:$F$86</definedName>
    <definedName name="FOREXPORT" localSheetId="30">[1]H!$A$2:$F$86</definedName>
    <definedName name="FOREXPORT">[2]H!$A$2:$F$86</definedName>
    <definedName name="frt" localSheetId="40" hidden="1">{"'előző év december'!$A$2:$CP$214"}</definedName>
    <definedName name="frt" localSheetId="11" hidden="1">{"'előző év december'!$A$2:$CP$214"}</definedName>
    <definedName name="frt" hidden="1">{"'előző év december'!$A$2:$CP$214"}</definedName>
    <definedName name="FUNDOBL" localSheetId="27">#REF!</definedName>
    <definedName name="FUNDOBL" localSheetId="34">#REF!</definedName>
    <definedName name="FUNDOBL" localSheetId="36">#REF!</definedName>
    <definedName name="FUNDOBL" localSheetId="37">#REF!</definedName>
    <definedName name="FUNDOBL" localSheetId="39">#REF!</definedName>
    <definedName name="FUNDOBL" localSheetId="40">#REF!</definedName>
    <definedName name="FUNDOBL" localSheetId="42">#REF!</definedName>
    <definedName name="FUNDOBL" localSheetId="47">#REF!</definedName>
    <definedName name="FUNDOBL" localSheetId="1">#REF!</definedName>
    <definedName name="FUNDOBL" localSheetId="2">#REF!</definedName>
    <definedName name="FUNDOBL" localSheetId="7">#REF!</definedName>
    <definedName name="FUNDOBL" localSheetId="9">#REF!</definedName>
    <definedName name="FUNDOBL" localSheetId="12">#REF!</definedName>
    <definedName name="FUNDOBL" localSheetId="17">#REF!</definedName>
    <definedName name="FUNDOBL" localSheetId="20">#REF!</definedName>
    <definedName name="FUNDOBL" localSheetId="24">#REF!</definedName>
    <definedName name="FUNDOBL" localSheetId="26">#REF!</definedName>
    <definedName name="FUNDOBL" localSheetId="28">#REF!</definedName>
    <definedName name="FUNDOBL" localSheetId="29">#REF!</definedName>
    <definedName name="FUNDOBL" localSheetId="30">#REF!</definedName>
    <definedName name="FUNDOBL">#REF!</definedName>
    <definedName name="FUNDOBLB" localSheetId="27">#REF!</definedName>
    <definedName name="FUNDOBLB" localSheetId="34">#REF!</definedName>
    <definedName name="FUNDOBLB" localSheetId="36">#REF!</definedName>
    <definedName name="FUNDOBLB" localSheetId="39">#REF!</definedName>
    <definedName name="FUNDOBLB" localSheetId="40">#REF!</definedName>
    <definedName name="FUNDOBLB" localSheetId="42">#REF!</definedName>
    <definedName name="FUNDOBLB" localSheetId="47">#REF!</definedName>
    <definedName name="FUNDOBLB" localSheetId="1">#REF!</definedName>
    <definedName name="FUNDOBLB" localSheetId="2">#REF!</definedName>
    <definedName name="FUNDOBLB" localSheetId="7">#REF!</definedName>
    <definedName name="FUNDOBLB" localSheetId="9">#REF!</definedName>
    <definedName name="FUNDOBLB" localSheetId="12">#REF!</definedName>
    <definedName name="FUNDOBLB" localSheetId="17">#REF!</definedName>
    <definedName name="FUNDOBLB" localSheetId="20">#REF!</definedName>
    <definedName name="FUNDOBLB" localSheetId="24">#REF!</definedName>
    <definedName name="FUNDOBLB" localSheetId="26">#REF!</definedName>
    <definedName name="FUNDOBLB" localSheetId="28">#REF!</definedName>
    <definedName name="FUNDOBLB" localSheetId="29">#REF!</definedName>
    <definedName name="FUNDOBLB" localSheetId="30">#REF!</definedName>
    <definedName name="FUNDOBLB">#REF!</definedName>
    <definedName name="g" localSheetId="27">#REF!</definedName>
    <definedName name="g" localSheetId="34">#REF!</definedName>
    <definedName name="g" localSheetId="36">#REF!</definedName>
    <definedName name="g" localSheetId="39">#REF!</definedName>
    <definedName name="g" localSheetId="40">#REF!</definedName>
    <definedName name="g" localSheetId="42">#REF!</definedName>
    <definedName name="g" localSheetId="47">#REF!</definedName>
    <definedName name="g" localSheetId="1">#REF!</definedName>
    <definedName name="g" localSheetId="2">#REF!</definedName>
    <definedName name="g" localSheetId="7">#REF!</definedName>
    <definedName name="g" localSheetId="9">#REF!</definedName>
    <definedName name="g" localSheetId="12">#REF!</definedName>
    <definedName name="g" localSheetId="17">#REF!</definedName>
    <definedName name="g" localSheetId="20">#REF!</definedName>
    <definedName name="g" localSheetId="24">#REF!</definedName>
    <definedName name="g" localSheetId="26">#REF!</definedName>
    <definedName name="g" localSheetId="28">#REF!</definedName>
    <definedName name="g" localSheetId="29">#REF!</definedName>
    <definedName name="g" localSheetId="30">#REF!</definedName>
    <definedName name="g">#REF!</definedName>
    <definedName name="GCB" localSheetId="27">#REF!</definedName>
    <definedName name="GCB" localSheetId="34">#REF!</definedName>
    <definedName name="GCB" localSheetId="36">#REF!</definedName>
    <definedName name="GCB" localSheetId="39">#REF!</definedName>
    <definedName name="GCB" localSheetId="40">#REF!</definedName>
    <definedName name="GCB" localSheetId="42">#REF!</definedName>
    <definedName name="GCB" localSheetId="47">#REF!</definedName>
    <definedName name="GCB" localSheetId="1">#REF!</definedName>
    <definedName name="GCB" localSheetId="2">#REF!</definedName>
    <definedName name="GCB" localSheetId="7">#REF!</definedName>
    <definedName name="GCB" localSheetId="9">#REF!</definedName>
    <definedName name="GCB" localSheetId="12">#REF!</definedName>
    <definedName name="GCB" localSheetId="17">#REF!</definedName>
    <definedName name="GCB" localSheetId="20">#REF!</definedName>
    <definedName name="GCB" localSheetId="24">#REF!</definedName>
    <definedName name="GCB" localSheetId="26">#REF!</definedName>
    <definedName name="GCB" localSheetId="28">#REF!</definedName>
    <definedName name="GCB" localSheetId="29">#REF!</definedName>
    <definedName name="GCB" localSheetId="30">#REF!</definedName>
    <definedName name="GCB">#REF!</definedName>
    <definedName name="GCB_NGDP">#N/A</definedName>
    <definedName name="GCEI" localSheetId="27">#REF!</definedName>
    <definedName name="GCEI" localSheetId="34">#REF!</definedName>
    <definedName name="GCEI" localSheetId="36">#REF!</definedName>
    <definedName name="GCEI" localSheetId="37">#REF!</definedName>
    <definedName name="GCEI" localSheetId="38">#REF!</definedName>
    <definedName name="GCEI" localSheetId="39">#REF!</definedName>
    <definedName name="GCEI" localSheetId="40">#REF!</definedName>
    <definedName name="GCEI" localSheetId="42">#REF!</definedName>
    <definedName name="GCEI" localSheetId="47">#REF!</definedName>
    <definedName name="GCEI" localSheetId="1">#REF!</definedName>
    <definedName name="GCEI" localSheetId="2">#REF!</definedName>
    <definedName name="GCEI" localSheetId="7">#REF!</definedName>
    <definedName name="GCEI" localSheetId="9">#REF!</definedName>
    <definedName name="GCEI" localSheetId="12">#REF!</definedName>
    <definedName name="GCEI" localSheetId="17">#REF!</definedName>
    <definedName name="GCEI" localSheetId="20">#REF!</definedName>
    <definedName name="GCEI" localSheetId="24">#REF!</definedName>
    <definedName name="GCEI" localSheetId="26">#REF!</definedName>
    <definedName name="GCEI" localSheetId="28">#REF!</definedName>
    <definedName name="GCEI" localSheetId="29">#REF!</definedName>
    <definedName name="GCEI" localSheetId="30">#REF!</definedName>
    <definedName name="GCEI">#REF!</definedName>
    <definedName name="GCENL" localSheetId="27">#REF!</definedName>
    <definedName name="GCENL" localSheetId="34">#REF!</definedName>
    <definedName name="GCENL" localSheetId="36">#REF!</definedName>
    <definedName name="GCENL" localSheetId="39">#REF!</definedName>
    <definedName name="GCENL" localSheetId="40">#REF!</definedName>
    <definedName name="GCENL" localSheetId="42">#REF!</definedName>
    <definedName name="GCENL" localSheetId="47">#REF!</definedName>
    <definedName name="GCENL" localSheetId="1">#REF!</definedName>
    <definedName name="GCENL" localSheetId="2">#REF!</definedName>
    <definedName name="GCENL" localSheetId="7">#REF!</definedName>
    <definedName name="GCENL" localSheetId="9">#REF!</definedName>
    <definedName name="GCENL" localSheetId="12">#REF!</definedName>
    <definedName name="GCENL" localSheetId="17">#REF!</definedName>
    <definedName name="GCENL" localSheetId="20">#REF!</definedName>
    <definedName name="GCENL" localSheetId="24">#REF!</definedName>
    <definedName name="GCENL" localSheetId="26">#REF!</definedName>
    <definedName name="GCENL" localSheetId="28">#REF!</definedName>
    <definedName name="GCENL" localSheetId="29">#REF!</definedName>
    <definedName name="GCENL" localSheetId="30">#REF!</definedName>
    <definedName name="GCENL">#REF!</definedName>
    <definedName name="GCND" localSheetId="27">#REF!</definedName>
    <definedName name="GCND" localSheetId="34">#REF!</definedName>
    <definedName name="GCND" localSheetId="36">#REF!</definedName>
    <definedName name="GCND" localSheetId="39">#REF!</definedName>
    <definedName name="GCND" localSheetId="40">#REF!</definedName>
    <definedName name="GCND" localSheetId="42">#REF!</definedName>
    <definedName name="GCND" localSheetId="47">#REF!</definedName>
    <definedName name="GCND" localSheetId="1">#REF!</definedName>
    <definedName name="GCND" localSheetId="2">#REF!</definedName>
    <definedName name="GCND" localSheetId="7">#REF!</definedName>
    <definedName name="GCND" localSheetId="9">#REF!</definedName>
    <definedName name="GCND" localSheetId="12">#REF!</definedName>
    <definedName name="GCND" localSheetId="17">#REF!</definedName>
    <definedName name="GCND" localSheetId="20">#REF!</definedName>
    <definedName name="GCND" localSheetId="24">#REF!</definedName>
    <definedName name="GCND" localSheetId="26">#REF!</definedName>
    <definedName name="GCND" localSheetId="28">#REF!</definedName>
    <definedName name="GCND" localSheetId="29">#REF!</definedName>
    <definedName name="GCND" localSheetId="30">#REF!</definedName>
    <definedName name="GCND">#REF!</definedName>
    <definedName name="GCND_NGDP" localSheetId="27">#REF!</definedName>
    <definedName name="GCND_NGDP" localSheetId="34">#REF!</definedName>
    <definedName name="GCND_NGDP" localSheetId="36">#REF!</definedName>
    <definedName name="GCND_NGDP" localSheetId="39">#REF!</definedName>
    <definedName name="GCND_NGDP" localSheetId="40">#REF!</definedName>
    <definedName name="GCND_NGDP" localSheetId="42">#REF!</definedName>
    <definedName name="GCND_NGDP" localSheetId="47">#REF!</definedName>
    <definedName name="GCND_NGDP" localSheetId="1">#REF!</definedName>
    <definedName name="GCND_NGDP" localSheetId="2">#REF!</definedName>
    <definedName name="GCND_NGDP" localSheetId="7">#REF!</definedName>
    <definedName name="GCND_NGDP" localSheetId="9">#REF!</definedName>
    <definedName name="GCND_NGDP" localSheetId="12">#REF!</definedName>
    <definedName name="GCND_NGDP" localSheetId="17">#REF!</definedName>
    <definedName name="GCND_NGDP" localSheetId="20">#REF!</definedName>
    <definedName name="GCND_NGDP" localSheetId="24">#REF!</definedName>
    <definedName name="GCND_NGDP" localSheetId="26">#REF!</definedName>
    <definedName name="GCND_NGDP" localSheetId="28">#REF!</definedName>
    <definedName name="GCND_NGDP" localSheetId="29">#REF!</definedName>
    <definedName name="GCND_NGDP" localSheetId="30">#REF!</definedName>
    <definedName name="GCND_NGDP">#REF!</definedName>
    <definedName name="GCRG" localSheetId="27">#REF!</definedName>
    <definedName name="GCRG" localSheetId="34">#REF!</definedName>
    <definedName name="GCRG" localSheetId="36">#REF!</definedName>
    <definedName name="GCRG" localSheetId="39">#REF!</definedName>
    <definedName name="GCRG" localSheetId="40">#REF!</definedName>
    <definedName name="GCRG" localSheetId="42">#REF!</definedName>
    <definedName name="GCRG" localSheetId="47">#REF!</definedName>
    <definedName name="GCRG" localSheetId="1">#REF!</definedName>
    <definedName name="GCRG" localSheetId="2">#REF!</definedName>
    <definedName name="GCRG" localSheetId="7">#REF!</definedName>
    <definedName name="GCRG" localSheetId="9">#REF!</definedName>
    <definedName name="GCRG" localSheetId="12">#REF!</definedName>
    <definedName name="GCRG" localSheetId="17">#REF!</definedName>
    <definedName name="GCRG" localSheetId="20">#REF!</definedName>
    <definedName name="GCRG" localSheetId="24">#REF!</definedName>
    <definedName name="GCRG" localSheetId="26">#REF!</definedName>
    <definedName name="GCRG" localSheetId="28">#REF!</definedName>
    <definedName name="GCRG" localSheetId="29">#REF!</definedName>
    <definedName name="GCRG" localSheetId="30">#REF!</definedName>
    <definedName name="GCRG">#REF!</definedName>
    <definedName name="ggb" localSheetId="27">'[46]budget-G'!$A$1:$W$109</definedName>
    <definedName name="ggb" localSheetId="37">'[46]budget-G'!$A$1:$W$109</definedName>
    <definedName name="ggb" localSheetId="38">'[46]budget-G'!$A$1:$W$109</definedName>
    <definedName name="ggb" localSheetId="39">'[46]budget-G'!$A$1:$W$109</definedName>
    <definedName name="ggb" localSheetId="1">'[46]budget-G'!$A$1:$W$109</definedName>
    <definedName name="ggb" localSheetId="7">'[46]budget-G'!$A$1:$W$109</definedName>
    <definedName name="ggb" localSheetId="28">'[46]budget-G'!$A$1:$W$109</definedName>
    <definedName name="ggb" localSheetId="29">'[46]budget-G'!$A$1:$W$109</definedName>
    <definedName name="ggb" localSheetId="30">'[46]budget-G'!$A$1:$W$109</definedName>
    <definedName name="ggb">'[47]budget-G'!$A$1:$W$109</definedName>
    <definedName name="GGB_NGDP">#N/A</definedName>
    <definedName name="ggbeu" localSheetId="27">#REF!</definedName>
    <definedName name="ggbeu" localSheetId="34">#REF!</definedName>
    <definedName name="ggbeu" localSheetId="36">#REF!</definedName>
    <definedName name="ggbeu" localSheetId="37">#REF!</definedName>
    <definedName name="ggbeu" localSheetId="38">#REF!</definedName>
    <definedName name="ggbeu" localSheetId="39">#REF!</definedName>
    <definedName name="ggbeu" localSheetId="40">#REF!</definedName>
    <definedName name="ggbeu" localSheetId="42">#REF!</definedName>
    <definedName name="ggbeu" localSheetId="47">#REF!</definedName>
    <definedName name="ggbeu" localSheetId="1">#REF!</definedName>
    <definedName name="ggbeu" localSheetId="2">#REF!</definedName>
    <definedName name="ggbeu" localSheetId="7">#REF!</definedName>
    <definedName name="ggbeu" localSheetId="9">#REF!</definedName>
    <definedName name="ggbeu" localSheetId="12">#REF!</definedName>
    <definedName name="ggbeu" localSheetId="17">#REF!</definedName>
    <definedName name="ggbeu" localSheetId="20">#REF!</definedName>
    <definedName name="ggbeu" localSheetId="24">#REF!</definedName>
    <definedName name="ggbeu" localSheetId="26">#REF!</definedName>
    <definedName name="ggbeu" localSheetId="28">#REF!</definedName>
    <definedName name="ggbeu" localSheetId="29">#REF!</definedName>
    <definedName name="ggbeu" localSheetId="30">#REF!</definedName>
    <definedName name="ggbeu">#REF!</definedName>
    <definedName name="ggblg" localSheetId="27">#REF!</definedName>
    <definedName name="ggblg" localSheetId="34">#REF!</definedName>
    <definedName name="ggblg" localSheetId="36">#REF!</definedName>
    <definedName name="ggblg" localSheetId="39">#REF!</definedName>
    <definedName name="ggblg" localSheetId="40">#REF!</definedName>
    <definedName name="ggblg" localSheetId="42">#REF!</definedName>
    <definedName name="ggblg" localSheetId="47">#REF!</definedName>
    <definedName name="ggblg" localSheetId="1">#REF!</definedName>
    <definedName name="ggblg" localSheetId="2">#REF!</definedName>
    <definedName name="ggblg" localSheetId="7">#REF!</definedName>
    <definedName name="ggblg" localSheetId="9">#REF!</definedName>
    <definedName name="ggblg" localSheetId="12">#REF!</definedName>
    <definedName name="ggblg" localSheetId="17">#REF!</definedName>
    <definedName name="ggblg" localSheetId="20">#REF!</definedName>
    <definedName name="ggblg" localSheetId="24">#REF!</definedName>
    <definedName name="ggblg" localSheetId="26">#REF!</definedName>
    <definedName name="ggblg" localSheetId="28">#REF!</definedName>
    <definedName name="ggblg" localSheetId="29">#REF!</definedName>
    <definedName name="ggblg" localSheetId="30">#REF!</definedName>
    <definedName name="ggblg">#REF!</definedName>
    <definedName name="ggbls" localSheetId="27">#REF!</definedName>
    <definedName name="ggbls" localSheetId="34">#REF!</definedName>
    <definedName name="ggbls" localSheetId="36">#REF!</definedName>
    <definedName name="ggbls" localSheetId="39">#REF!</definedName>
    <definedName name="ggbls" localSheetId="40">#REF!</definedName>
    <definedName name="ggbls" localSheetId="42">#REF!</definedName>
    <definedName name="ggbls" localSheetId="47">#REF!</definedName>
    <definedName name="ggbls" localSheetId="1">#REF!</definedName>
    <definedName name="ggbls" localSheetId="2">#REF!</definedName>
    <definedName name="ggbls" localSheetId="7">#REF!</definedName>
    <definedName name="ggbls" localSheetId="9">#REF!</definedName>
    <definedName name="ggbls" localSheetId="12">#REF!</definedName>
    <definedName name="ggbls" localSheetId="17">#REF!</definedName>
    <definedName name="ggbls" localSheetId="20">#REF!</definedName>
    <definedName name="ggbls" localSheetId="24">#REF!</definedName>
    <definedName name="ggbls" localSheetId="26">#REF!</definedName>
    <definedName name="ggbls" localSheetId="28">#REF!</definedName>
    <definedName name="ggbls" localSheetId="29">#REF!</definedName>
    <definedName name="ggbls" localSheetId="30">#REF!</definedName>
    <definedName name="ggbls">#REF!</definedName>
    <definedName name="ggbss" localSheetId="27">#REF!</definedName>
    <definedName name="ggbss" localSheetId="34">#REF!</definedName>
    <definedName name="ggbss" localSheetId="36">#REF!</definedName>
    <definedName name="ggbss" localSheetId="39">#REF!</definedName>
    <definedName name="ggbss" localSheetId="40">#REF!</definedName>
    <definedName name="ggbss" localSheetId="42">#REF!</definedName>
    <definedName name="ggbss" localSheetId="47">#REF!</definedName>
    <definedName name="ggbss" localSheetId="1">#REF!</definedName>
    <definedName name="ggbss" localSheetId="2">#REF!</definedName>
    <definedName name="ggbss" localSheetId="7">#REF!</definedName>
    <definedName name="ggbss" localSheetId="9">#REF!</definedName>
    <definedName name="ggbss" localSheetId="12">#REF!</definedName>
    <definedName name="ggbss" localSheetId="17">#REF!</definedName>
    <definedName name="ggbss" localSheetId="20">#REF!</definedName>
    <definedName name="ggbss" localSheetId="24">#REF!</definedName>
    <definedName name="ggbss" localSheetId="26">#REF!</definedName>
    <definedName name="ggbss" localSheetId="28">#REF!</definedName>
    <definedName name="ggbss" localSheetId="29">#REF!</definedName>
    <definedName name="ggbss" localSheetId="30">#REF!</definedName>
    <definedName name="ggbss">#REF!</definedName>
    <definedName name="gge" localSheetId="27">[46]Expenditures!$A$1:$AC$62</definedName>
    <definedName name="gge" localSheetId="37">[46]Expenditures!$A$1:$AC$62</definedName>
    <definedName name="gge" localSheetId="38">[46]Expenditures!$A$1:$AC$62</definedName>
    <definedName name="gge" localSheetId="39">[46]Expenditures!$A$1:$AC$62</definedName>
    <definedName name="gge" localSheetId="1">[46]Expenditures!$A$1:$AC$62</definedName>
    <definedName name="gge" localSheetId="7">[46]Expenditures!$A$1:$AC$62</definedName>
    <definedName name="gge" localSheetId="28">[46]Expenditures!$A$1:$AC$62</definedName>
    <definedName name="gge" localSheetId="29">[46]Expenditures!$A$1:$AC$62</definedName>
    <definedName name="gge" localSheetId="30">[46]Expenditures!$A$1:$AC$62</definedName>
    <definedName name="gge">[47]Expenditures!$A$1:$AC$62</definedName>
    <definedName name="GGED" localSheetId="27">#REF!</definedName>
    <definedName name="GGED" localSheetId="34">#REF!</definedName>
    <definedName name="GGED" localSheetId="36">#REF!</definedName>
    <definedName name="GGED" localSheetId="37">#REF!</definedName>
    <definedName name="GGED" localSheetId="38">#REF!</definedName>
    <definedName name="GGED" localSheetId="39">#REF!</definedName>
    <definedName name="GGED" localSheetId="40">#REF!</definedName>
    <definedName name="GGED" localSheetId="42">#REF!</definedName>
    <definedName name="GGED" localSheetId="47">#REF!</definedName>
    <definedName name="GGED" localSheetId="1">#REF!</definedName>
    <definedName name="GGED" localSheetId="2">#REF!</definedName>
    <definedName name="GGED" localSheetId="7">#REF!</definedName>
    <definedName name="GGED" localSheetId="9">#REF!</definedName>
    <definedName name="GGED" localSheetId="12">#REF!</definedName>
    <definedName name="GGED" localSheetId="17">#REF!</definedName>
    <definedName name="GGED" localSheetId="20">#REF!</definedName>
    <definedName name="GGED" localSheetId="24">#REF!</definedName>
    <definedName name="GGED" localSheetId="26">#REF!</definedName>
    <definedName name="GGED" localSheetId="28">#REF!</definedName>
    <definedName name="GGED" localSheetId="29">#REF!</definedName>
    <definedName name="GGED" localSheetId="30">#REF!</definedName>
    <definedName name="GGED">#REF!</definedName>
    <definedName name="GGEI" localSheetId="27">#REF!</definedName>
    <definedName name="GGEI" localSheetId="34">#REF!</definedName>
    <definedName name="GGEI" localSheetId="36">#REF!</definedName>
    <definedName name="GGEI" localSheetId="39">#REF!</definedName>
    <definedName name="GGEI" localSheetId="40">#REF!</definedName>
    <definedName name="GGEI" localSheetId="42">#REF!</definedName>
    <definedName name="GGEI" localSheetId="47">#REF!</definedName>
    <definedName name="GGEI" localSheetId="1">#REF!</definedName>
    <definedName name="GGEI" localSheetId="2">#REF!</definedName>
    <definedName name="GGEI" localSheetId="7">#REF!</definedName>
    <definedName name="GGEI" localSheetId="9">#REF!</definedName>
    <definedName name="GGEI" localSheetId="12">#REF!</definedName>
    <definedName name="GGEI" localSheetId="17">#REF!</definedName>
    <definedName name="GGEI" localSheetId="20">#REF!</definedName>
    <definedName name="GGEI" localSheetId="24">#REF!</definedName>
    <definedName name="GGEI" localSheetId="26">#REF!</definedName>
    <definedName name="GGEI" localSheetId="28">#REF!</definedName>
    <definedName name="GGEI" localSheetId="29">#REF!</definedName>
    <definedName name="GGEI" localSheetId="30">#REF!</definedName>
    <definedName name="GGEI">#REF!</definedName>
    <definedName name="GGENL" localSheetId="27">#REF!</definedName>
    <definedName name="GGENL" localSheetId="34">#REF!</definedName>
    <definedName name="GGENL" localSheetId="36">#REF!</definedName>
    <definedName name="GGENL" localSheetId="39">#REF!</definedName>
    <definedName name="GGENL" localSheetId="40">#REF!</definedName>
    <definedName name="GGENL" localSheetId="42">#REF!</definedName>
    <definedName name="GGENL" localSheetId="47">#REF!</definedName>
    <definedName name="GGENL" localSheetId="1">#REF!</definedName>
    <definedName name="GGENL" localSheetId="2">#REF!</definedName>
    <definedName name="GGENL" localSheetId="7">#REF!</definedName>
    <definedName name="GGENL" localSheetId="9">#REF!</definedName>
    <definedName name="GGENL" localSheetId="12">#REF!</definedName>
    <definedName name="GGENL" localSheetId="17">#REF!</definedName>
    <definedName name="GGENL" localSheetId="20">#REF!</definedName>
    <definedName name="GGENL" localSheetId="24">#REF!</definedName>
    <definedName name="GGENL" localSheetId="26">#REF!</definedName>
    <definedName name="GGENL" localSheetId="28">#REF!</definedName>
    <definedName name="GGENL" localSheetId="29">#REF!</definedName>
    <definedName name="GGENL" localSheetId="30">#REF!</definedName>
    <definedName name="GGENL">#REF!</definedName>
    <definedName name="ggg" localSheetId="27" hidden="1">{"Riqfin97",#N/A,FALSE,"Tran";"Riqfinpro",#N/A,FALSE,"Tran"}</definedName>
    <definedName name="ggg" localSheetId="37" hidden="1">{"Riqfin97",#N/A,FALSE,"Tran";"Riqfinpro",#N/A,FALSE,"Tran"}</definedName>
    <definedName name="ggg" localSheetId="38" hidden="1">{"Riqfin97",#N/A,FALSE,"Tran";"Riqfinpro",#N/A,FALSE,"Tran"}</definedName>
    <definedName name="ggg" localSheetId="39" hidden="1">{"Riqfin97",#N/A,FALSE,"Tran";"Riqfinpro",#N/A,FALSE,"Tran"}</definedName>
    <definedName name="ggg" localSheetId="40" hidden="1">{"Riqfin97",#N/A,FALSE,"Tran";"Riqfinpro",#N/A,FALSE,"Tran"}</definedName>
    <definedName name="ggg" localSheetId="1" hidden="1">{"Riqfin97",#N/A,FALSE,"Tran";"Riqfinpro",#N/A,FALSE,"Tran"}</definedName>
    <definedName name="ggg" localSheetId="7" hidden="1">{"Riqfin97",#N/A,FALSE,"Tran";"Riqfinpro",#N/A,FALSE,"Tran"}</definedName>
    <definedName name="ggg" localSheetId="11" hidden="1">{"Riqfin97",#N/A,FALSE,"Tran";"Riqfinpro",#N/A,FALSE,"Tran"}</definedName>
    <definedName name="ggg" localSheetId="12" hidden="1">{"Riqfin97",#N/A,FALSE,"Tran";"Riqfinpro",#N/A,FALSE,"Tran"}</definedName>
    <definedName name="ggg" localSheetId="28" hidden="1">{"Riqfin97",#N/A,FALSE,"Tran";"Riqfinpro",#N/A,FALSE,"Tran"}</definedName>
    <definedName name="ggg" localSheetId="29" hidden="1">{"Riqfin97",#N/A,FALSE,"Tran";"Riqfinpro",#N/A,FALSE,"Tran"}</definedName>
    <definedName name="ggg" localSheetId="30" hidden="1">{"Riqfin97",#N/A,FALSE,"Tran";"Riqfinpro",#N/A,FALSE,"Tran"}</definedName>
    <definedName name="ggg" hidden="1">{"Riqfin97",#N/A,FALSE,"Tran";"Riqfinpro",#N/A,FALSE,"Tran"}</definedName>
    <definedName name="ggggg" localSheetId="27" hidden="1">'[48]J(Priv.Cap)'!#REF!</definedName>
    <definedName name="ggggg" localSheetId="34" hidden="1">'[48]J(Priv.Cap)'!#REF!</definedName>
    <definedName name="ggggg" localSheetId="36" hidden="1">'[48]J(Priv.Cap)'!#REF!</definedName>
    <definedName name="ggggg" localSheetId="39" hidden="1">'[48]J(Priv.Cap)'!#REF!</definedName>
    <definedName name="ggggg" localSheetId="40" hidden="1">'[48]J(Priv.Cap)'!#REF!</definedName>
    <definedName name="ggggg" localSheetId="42" hidden="1">'[48]J(Priv.Cap)'!#REF!</definedName>
    <definedName name="ggggg" localSheetId="47" hidden="1">'[48]J(Priv.Cap)'!#REF!</definedName>
    <definedName name="ggggg" localSheetId="1" hidden="1">'[48]J(Priv.Cap)'!#REF!</definedName>
    <definedName name="ggggg" localSheetId="2" hidden="1">'[48]J(Priv.Cap)'!#REF!</definedName>
    <definedName name="ggggg" localSheetId="7" hidden="1">'[48]J(Priv.Cap)'!#REF!</definedName>
    <definedName name="ggggg" localSheetId="9" hidden="1">'[48]J(Priv.Cap)'!#REF!</definedName>
    <definedName name="ggggg" localSheetId="12" hidden="1">'[48]J(Priv.Cap)'!#REF!</definedName>
    <definedName name="ggggg" localSheetId="17" hidden="1">'[48]J(Priv.Cap)'!#REF!</definedName>
    <definedName name="ggggg" localSheetId="20" hidden="1">'[48]J(Priv.Cap)'!#REF!</definedName>
    <definedName name="ggggg" localSheetId="24" hidden="1">'[48]J(Priv.Cap)'!#REF!</definedName>
    <definedName name="ggggg" localSheetId="26" hidden="1">'[48]J(Priv.Cap)'!#REF!</definedName>
    <definedName name="ggggg" localSheetId="28" hidden="1">'[48]J(Priv.Cap)'!#REF!</definedName>
    <definedName name="ggggg" localSheetId="29" hidden="1">'[48]J(Priv.Cap)'!#REF!</definedName>
    <definedName name="ggggg" localSheetId="30" hidden="1">'[48]J(Priv.Cap)'!#REF!</definedName>
    <definedName name="ggggg" hidden="1">'[48]J(Priv.Cap)'!#REF!</definedName>
    <definedName name="ggggggg" localSheetId="27">' T26'!ggggggg</definedName>
    <definedName name="ggggggg" localSheetId="37">#N/A</definedName>
    <definedName name="ggggggg" localSheetId="38">'G09'!ggggggg</definedName>
    <definedName name="ggggggg" localSheetId="39">'G10'!ggggggg</definedName>
    <definedName name="ggggggg" localSheetId="1">'T02'!ggggggg</definedName>
    <definedName name="ggggggg" localSheetId="7">'T08'!ggggggg</definedName>
    <definedName name="ggggggg" localSheetId="28">'T27,T28'!ggggggg</definedName>
    <definedName name="ggggggg" localSheetId="29">'T29'!ggggggg</definedName>
    <definedName name="ggggggg" localSheetId="30">'T30'!ggggggg</definedName>
    <definedName name="ggggggg">[22]!ggggggg</definedName>
    <definedName name="GGND" localSheetId="27">#REF!</definedName>
    <definedName name="GGND" localSheetId="34">#REF!</definedName>
    <definedName name="GGND" localSheetId="36">#REF!</definedName>
    <definedName name="GGND" localSheetId="37">#REF!</definedName>
    <definedName name="GGND" localSheetId="38">#REF!</definedName>
    <definedName name="GGND" localSheetId="39">#REF!</definedName>
    <definedName name="GGND" localSheetId="40">#REF!</definedName>
    <definedName name="GGND" localSheetId="42">#REF!</definedName>
    <definedName name="GGND" localSheetId="47">#REF!</definedName>
    <definedName name="GGND" localSheetId="1">#REF!</definedName>
    <definedName name="GGND" localSheetId="2">#REF!</definedName>
    <definedName name="GGND" localSheetId="7">#REF!</definedName>
    <definedName name="GGND" localSheetId="9">#REF!</definedName>
    <definedName name="GGND" localSheetId="12">#REF!</definedName>
    <definedName name="GGND" localSheetId="17">#REF!</definedName>
    <definedName name="GGND" localSheetId="20">#REF!</definedName>
    <definedName name="GGND" localSheetId="24">#REF!</definedName>
    <definedName name="GGND" localSheetId="26">#REF!</definedName>
    <definedName name="GGND" localSheetId="28">#REF!</definedName>
    <definedName name="GGND" localSheetId="29">#REF!</definedName>
    <definedName name="GGND" localSheetId="30">#REF!</definedName>
    <definedName name="GGND">#REF!</definedName>
    <definedName name="ggr" localSheetId="27">[46]Revenues!$A$1:$AD$58</definedName>
    <definedName name="ggr" localSheetId="37">[46]Revenues!$A$1:$AD$58</definedName>
    <definedName name="ggr" localSheetId="38">[46]Revenues!$A$1:$AD$58</definedName>
    <definedName name="ggr" localSheetId="39">[46]Revenues!$A$1:$AD$58</definedName>
    <definedName name="ggr" localSheetId="1">[46]Revenues!$A$1:$AD$58</definedName>
    <definedName name="ggr" localSheetId="7">[46]Revenues!$A$1:$AD$58</definedName>
    <definedName name="ggr" localSheetId="28">[46]Revenues!$A$1:$AD$58</definedName>
    <definedName name="ggr" localSheetId="29">[46]Revenues!$A$1:$AD$58</definedName>
    <definedName name="ggr" localSheetId="30">[46]Revenues!$A$1:$AD$58</definedName>
    <definedName name="ggr">[47]Revenues!$A$1:$AD$58</definedName>
    <definedName name="GGRG" localSheetId="27">#REF!</definedName>
    <definedName name="GGRG" localSheetId="34">#REF!</definedName>
    <definedName name="GGRG" localSheetId="36">#REF!</definedName>
    <definedName name="GGRG" localSheetId="37">#REF!</definedName>
    <definedName name="GGRG" localSheetId="38">#REF!</definedName>
    <definedName name="GGRG" localSheetId="39">#REF!</definedName>
    <definedName name="GGRG" localSheetId="40">#REF!</definedName>
    <definedName name="GGRG" localSheetId="42">#REF!</definedName>
    <definedName name="GGRG" localSheetId="47">#REF!</definedName>
    <definedName name="GGRG" localSheetId="1">#REF!</definedName>
    <definedName name="GGRG" localSheetId="2">#REF!</definedName>
    <definedName name="GGRG" localSheetId="7">#REF!</definedName>
    <definedName name="GGRG" localSheetId="9">#REF!</definedName>
    <definedName name="GGRG" localSheetId="12">#REF!</definedName>
    <definedName name="GGRG" localSheetId="17">#REF!</definedName>
    <definedName name="GGRG" localSheetId="20">#REF!</definedName>
    <definedName name="GGRG" localSheetId="24">#REF!</definedName>
    <definedName name="GGRG" localSheetId="26">#REF!</definedName>
    <definedName name="GGRG" localSheetId="28">#REF!</definedName>
    <definedName name="GGRG" localSheetId="29">#REF!</definedName>
    <definedName name="GGRG" localSheetId="30">#REF!</definedName>
    <definedName name="GGRG">#REF!</definedName>
    <definedName name="gh" localSheetId="40" hidden="1">{"'előző év december'!$A$2:$CP$214"}</definedName>
    <definedName name="gh" localSheetId="11" hidden="1">{"'előző év december'!$A$2:$CP$214"}</definedName>
    <definedName name="gh" hidden="1">{"'előző év december'!$A$2:$CP$214"}</definedName>
    <definedName name="ghj" localSheetId="40" hidden="1">{"'előző év december'!$A$2:$CP$214"}</definedName>
    <definedName name="ghj" localSheetId="11" hidden="1">{"'előző év december'!$A$2:$CP$214"}</definedName>
    <definedName name="ghj" hidden="1">{"'előző év december'!$A$2:$CP$214"}</definedName>
    <definedName name="GPee_2" localSheetId="27">[28]Graf14_Graf15!#REF!</definedName>
    <definedName name="GPee_2" localSheetId="34">#REF!</definedName>
    <definedName name="GPee_2" localSheetId="36">#REF!</definedName>
    <definedName name="GPee_2" localSheetId="37">[28]Graf14_Graf15!#REF!</definedName>
    <definedName name="GPee_2" localSheetId="38">#REF!</definedName>
    <definedName name="GPee_2" localSheetId="39">#REF!</definedName>
    <definedName name="GPee_2" localSheetId="40">#REF!</definedName>
    <definedName name="GPee_2" localSheetId="42">#REF!</definedName>
    <definedName name="GPee_2" localSheetId="47">#REF!</definedName>
    <definedName name="GPee_2" localSheetId="1">[28]Graf14_Graf15!#REF!</definedName>
    <definedName name="GPee_2" localSheetId="2">#REF!</definedName>
    <definedName name="GPee_2" localSheetId="7">#REF!</definedName>
    <definedName name="GPee_2" localSheetId="9">#REF!</definedName>
    <definedName name="GPee_2" localSheetId="11">#REF!</definedName>
    <definedName name="GPee_2" localSheetId="12">#REF!</definedName>
    <definedName name="GPee_2" localSheetId="17">#REF!</definedName>
    <definedName name="GPee_2" localSheetId="20">#REF!</definedName>
    <definedName name="GPee_2" localSheetId="24">#REF!</definedName>
    <definedName name="GPee_2" localSheetId="26">#REF!</definedName>
    <definedName name="GPee_2" localSheetId="28">[28]Graf14_Graf15!#REF!</definedName>
    <definedName name="GPee_2" localSheetId="29">[28]Graf14_Graf15!#REF!</definedName>
    <definedName name="GPee_2" localSheetId="30">[28]Graf14_Graf15!#REF!</definedName>
    <definedName name="GPee_2">#REF!</definedName>
    <definedName name="GPer_2" localSheetId="27">[28]Graf14_Graf15!#REF!</definedName>
    <definedName name="GPer_2" localSheetId="34">#REF!</definedName>
    <definedName name="GPer_2" localSheetId="36">#REF!</definedName>
    <definedName name="GPer_2" localSheetId="37">[28]Graf14_Graf15!#REF!</definedName>
    <definedName name="GPer_2" localSheetId="38">#REF!</definedName>
    <definedName name="GPer_2" localSheetId="39">#REF!</definedName>
    <definedName name="GPer_2" localSheetId="40">#REF!</definedName>
    <definedName name="GPer_2" localSheetId="42">#REF!</definedName>
    <definedName name="GPer_2" localSheetId="47">#REF!</definedName>
    <definedName name="GPer_2" localSheetId="1">[28]Graf14_Graf15!#REF!</definedName>
    <definedName name="GPer_2" localSheetId="2">#REF!</definedName>
    <definedName name="GPer_2" localSheetId="7">#REF!</definedName>
    <definedName name="GPer_2" localSheetId="9">#REF!</definedName>
    <definedName name="GPer_2" localSheetId="11">#REF!</definedName>
    <definedName name="GPer_2" localSheetId="12">#REF!</definedName>
    <definedName name="GPer_2" localSheetId="17">#REF!</definedName>
    <definedName name="GPer_2" localSheetId="20">#REF!</definedName>
    <definedName name="GPer_2" localSheetId="24">#REF!</definedName>
    <definedName name="GPer_2" localSheetId="26">#REF!</definedName>
    <definedName name="GPer_2" localSheetId="28">[28]Graf14_Graf15!#REF!</definedName>
    <definedName name="GPer_2" localSheetId="29">[28]Graf14_Graf15!#REF!</definedName>
    <definedName name="GPer_2" localSheetId="30">[28]Graf14_Graf15!#REF!</definedName>
    <definedName name="GPer_2">#REF!</definedName>
    <definedName name="graf_deficit" localSheetId="34">#REF!</definedName>
    <definedName name="graf_deficit" localSheetId="36">#REF!</definedName>
    <definedName name="graf_deficit" localSheetId="40">#REF!</definedName>
    <definedName name="graf_deficit" localSheetId="42">#REF!</definedName>
    <definedName name="graf_deficit" localSheetId="47">#REF!</definedName>
    <definedName name="graf_deficit" localSheetId="2">#REF!</definedName>
    <definedName name="graf_deficit" localSheetId="9">#REF!</definedName>
    <definedName name="graf_deficit" localSheetId="11">#REF!</definedName>
    <definedName name="graf_deficit" localSheetId="17">#REF!</definedName>
    <definedName name="graf_deficit" localSheetId="20">#REF!</definedName>
    <definedName name="graf_deficit" localSheetId="24">#REF!</definedName>
    <definedName name="graf_deficit" localSheetId="26">#REF!</definedName>
    <definedName name="graf_deficit">#REF!</definedName>
    <definedName name="graf_dlh" localSheetId="34">#REF!</definedName>
    <definedName name="graf_dlh" localSheetId="36">#REF!</definedName>
    <definedName name="graf_dlh" localSheetId="40">#REF!</definedName>
    <definedName name="graf_dlh" localSheetId="42">#REF!</definedName>
    <definedName name="graf_dlh" localSheetId="47">#REF!</definedName>
    <definedName name="graf_dlh" localSheetId="2">#REF!</definedName>
    <definedName name="graf_dlh" localSheetId="9">#REF!</definedName>
    <definedName name="graf_dlh" localSheetId="17">#REF!</definedName>
    <definedName name="graf_dlh" localSheetId="20">#REF!</definedName>
    <definedName name="graf_dlh" localSheetId="24">#REF!</definedName>
    <definedName name="graf_dlh" localSheetId="26">#REF!</definedName>
    <definedName name="graf_dlh">#REF!</definedName>
    <definedName name="hgf" localSheetId="40" hidden="1">{"'előző év december'!$A$2:$CP$214"}</definedName>
    <definedName name="hgf" localSheetId="11" hidden="1">{"'előző év december'!$A$2:$CP$214"}</definedName>
    <definedName name="hgf" hidden="1">{"'előző év december'!$A$2:$CP$214"}</definedName>
    <definedName name="hgfd" localSheetId="27" hidden="1">{#N/A,#N/A,FALSE,"I";#N/A,#N/A,FALSE,"J";#N/A,#N/A,FALSE,"K";#N/A,#N/A,FALSE,"L";#N/A,#N/A,FALSE,"M";#N/A,#N/A,FALSE,"N";#N/A,#N/A,FALSE,"O"}</definedName>
    <definedName name="hgfd" localSheetId="37" hidden="1">{#N/A,#N/A,FALSE,"I";#N/A,#N/A,FALSE,"J";#N/A,#N/A,FALSE,"K";#N/A,#N/A,FALSE,"L";#N/A,#N/A,FALSE,"M";#N/A,#N/A,FALSE,"N";#N/A,#N/A,FALSE,"O"}</definedName>
    <definedName name="hgfd" localSheetId="38" hidden="1">{#N/A,#N/A,FALSE,"I";#N/A,#N/A,FALSE,"J";#N/A,#N/A,FALSE,"K";#N/A,#N/A,FALSE,"L";#N/A,#N/A,FALSE,"M";#N/A,#N/A,FALSE,"N";#N/A,#N/A,FALSE,"O"}</definedName>
    <definedName name="hgfd" localSheetId="39" hidden="1">{#N/A,#N/A,FALSE,"I";#N/A,#N/A,FALSE,"J";#N/A,#N/A,FALSE,"K";#N/A,#N/A,FALSE,"L";#N/A,#N/A,FALSE,"M";#N/A,#N/A,FALSE,"N";#N/A,#N/A,FALSE,"O"}</definedName>
    <definedName name="hgfd" localSheetId="40" hidden="1">{#N/A,#N/A,FALSE,"I";#N/A,#N/A,FALSE,"J";#N/A,#N/A,FALSE,"K";#N/A,#N/A,FALSE,"L";#N/A,#N/A,FALSE,"M";#N/A,#N/A,FALSE,"N";#N/A,#N/A,FALSE,"O"}</definedName>
    <definedName name="hgfd" localSheetId="1" hidden="1">{#N/A,#N/A,FALSE,"I";#N/A,#N/A,FALSE,"J";#N/A,#N/A,FALSE,"K";#N/A,#N/A,FALSE,"L";#N/A,#N/A,FALSE,"M";#N/A,#N/A,FALSE,"N";#N/A,#N/A,FALSE,"O"}</definedName>
    <definedName name="hgfd" localSheetId="7" hidden="1">{#N/A,#N/A,FALSE,"I";#N/A,#N/A,FALSE,"J";#N/A,#N/A,FALSE,"K";#N/A,#N/A,FALSE,"L";#N/A,#N/A,FALSE,"M";#N/A,#N/A,FALSE,"N";#N/A,#N/A,FALSE,"O"}</definedName>
    <definedName name="hgfd" localSheetId="11" hidden="1">{#N/A,#N/A,FALSE,"I";#N/A,#N/A,FALSE,"J";#N/A,#N/A,FALSE,"K";#N/A,#N/A,FALSE,"L";#N/A,#N/A,FALSE,"M";#N/A,#N/A,FALSE,"N";#N/A,#N/A,FALSE,"O"}</definedName>
    <definedName name="hgfd" localSheetId="12" hidden="1">{#N/A,#N/A,FALSE,"I";#N/A,#N/A,FALSE,"J";#N/A,#N/A,FALSE,"K";#N/A,#N/A,FALSE,"L";#N/A,#N/A,FALSE,"M";#N/A,#N/A,FALSE,"N";#N/A,#N/A,FALSE,"O"}</definedName>
    <definedName name="hgfd" localSheetId="28" hidden="1">{#N/A,#N/A,FALSE,"I";#N/A,#N/A,FALSE,"J";#N/A,#N/A,FALSE,"K";#N/A,#N/A,FALSE,"L";#N/A,#N/A,FALSE,"M";#N/A,#N/A,FALSE,"N";#N/A,#N/A,FALSE,"O"}</definedName>
    <definedName name="hgfd" localSheetId="29" hidden="1">{#N/A,#N/A,FALSE,"I";#N/A,#N/A,FALSE,"J";#N/A,#N/A,FALSE,"K";#N/A,#N/A,FALSE,"L";#N/A,#N/A,FALSE,"M";#N/A,#N/A,FALSE,"N";#N/A,#N/A,FALSE,"O"}</definedName>
    <definedName name="hgfd" localSheetId="30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27" hidden="1">'[49]J(Priv.Cap)'!#REF!</definedName>
    <definedName name="hhh" localSheetId="34" hidden="1">'[49]J(Priv.Cap)'!#REF!</definedName>
    <definedName name="hhh" localSheetId="36" hidden="1">'[49]J(Priv.Cap)'!#REF!</definedName>
    <definedName name="hhh" localSheetId="39" hidden="1">'[49]J(Priv.Cap)'!#REF!</definedName>
    <definedName name="hhh" localSheetId="40" hidden="1">'[49]J(Priv.Cap)'!#REF!</definedName>
    <definedName name="hhh" localSheetId="42" hidden="1">'[49]J(Priv.Cap)'!#REF!</definedName>
    <definedName name="hhh" localSheetId="47" hidden="1">'[49]J(Priv.Cap)'!#REF!</definedName>
    <definedName name="hhh" localSheetId="1" hidden="1">'[49]J(Priv.Cap)'!#REF!</definedName>
    <definedName name="hhh" localSheetId="2" hidden="1">'[49]J(Priv.Cap)'!#REF!</definedName>
    <definedName name="hhh" localSheetId="7" hidden="1">'[49]J(Priv.Cap)'!#REF!</definedName>
    <definedName name="hhh" localSheetId="9" hidden="1">'[49]J(Priv.Cap)'!#REF!</definedName>
    <definedName name="hhh" localSheetId="12" hidden="1">'[49]J(Priv.Cap)'!#REF!</definedName>
    <definedName name="hhh" localSheetId="17" hidden="1">'[49]J(Priv.Cap)'!#REF!</definedName>
    <definedName name="hhh" localSheetId="20" hidden="1">'[49]J(Priv.Cap)'!#REF!</definedName>
    <definedName name="hhh" localSheetId="24" hidden="1">'[49]J(Priv.Cap)'!#REF!</definedName>
    <definedName name="hhh" localSheetId="26" hidden="1">'[49]J(Priv.Cap)'!#REF!</definedName>
    <definedName name="hhh" localSheetId="28" hidden="1">'[49]J(Priv.Cap)'!#REF!</definedName>
    <definedName name="hhh" localSheetId="29" hidden="1">'[49]J(Priv.Cap)'!#REF!</definedName>
    <definedName name="hhh" localSheetId="30" hidden="1">'[49]J(Priv.Cap)'!#REF!</definedName>
    <definedName name="hhh" hidden="1">'[49]J(Priv.Cap)'!#REF!</definedName>
    <definedName name="hhhhhhh" localSheetId="27">' T26'!hhhhhhh</definedName>
    <definedName name="hhhhhhh" localSheetId="37">#N/A</definedName>
    <definedName name="hhhhhhh" localSheetId="38">'G09'!hhhhhhh</definedName>
    <definedName name="hhhhhhh" localSheetId="39">'G10'!hhhhhhh</definedName>
    <definedName name="hhhhhhh" localSheetId="1">'T02'!hhhhhhh</definedName>
    <definedName name="hhhhhhh" localSheetId="7">'T08'!hhhhhhh</definedName>
    <definedName name="hhhhhhh" localSheetId="28">'T27,T28'!hhhhhhh</definedName>
    <definedName name="hhhhhhh" localSheetId="29">'T29'!hhhhhhh</definedName>
    <definedName name="hhhhhhh" localSheetId="30">'T30'!hhhhhhh</definedName>
    <definedName name="hhhhhhh">[22]!hhhhhhh</definedName>
    <definedName name="HTML_CodePage" hidden="1">1252</definedName>
    <definedName name="HTML_Control" localSheetId="27" hidden="1">{"'Resources'!$A$1:$W$34","'Balance Sheet'!$A$1:$W$58","'SFD'!$A$1:$J$52"}</definedName>
    <definedName name="HTML_Control" localSheetId="37" hidden="1">{"'Resources'!$A$1:$W$34","'Balance Sheet'!$A$1:$W$58","'SFD'!$A$1:$J$52"}</definedName>
    <definedName name="HTML_Control" localSheetId="38" hidden="1">{"'Resources'!$A$1:$W$34","'Balance Sheet'!$A$1:$W$58","'SFD'!$A$1:$J$52"}</definedName>
    <definedName name="HTML_Control" localSheetId="39" hidden="1">{"'Resources'!$A$1:$W$34","'Balance Sheet'!$A$1:$W$58","'SFD'!$A$1:$J$52"}</definedName>
    <definedName name="HTML_Control" localSheetId="40" hidden="1">{"'Resources'!$A$1:$W$34","'Balance Sheet'!$A$1:$W$58","'SFD'!$A$1:$J$52"}</definedName>
    <definedName name="HTML_Control" localSheetId="1" hidden="1">{"'Resources'!$A$1:$W$34","'Balance Sheet'!$A$1:$W$58","'SFD'!$A$1:$J$52"}</definedName>
    <definedName name="HTML_Control" localSheetId="7" hidden="1">{"'Resources'!$A$1:$W$34","'Balance Sheet'!$A$1:$W$58","'SFD'!$A$1:$J$52"}</definedName>
    <definedName name="HTML_Control" localSheetId="11" hidden="1">{"'Resources'!$A$1:$W$34","'Balance Sheet'!$A$1:$W$58","'SFD'!$A$1:$J$52"}</definedName>
    <definedName name="HTML_Control" localSheetId="12" hidden="1">{"'Resources'!$A$1:$W$34","'Balance Sheet'!$A$1:$W$58","'SFD'!$A$1:$J$52"}</definedName>
    <definedName name="HTML_Control" localSheetId="28" hidden="1">{"'Resources'!$A$1:$W$34","'Balance Sheet'!$A$1:$W$58","'SFD'!$A$1:$J$52"}</definedName>
    <definedName name="HTML_Control" localSheetId="29" hidden="1">{"'Resources'!$A$1:$W$34","'Balance Sheet'!$A$1:$W$58","'SFD'!$A$1:$J$52"}</definedName>
    <definedName name="HTML_Control" localSheetId="30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40" hidden="1">{"'előző év december'!$A$2:$CP$214"}</definedName>
    <definedName name="HTML_Controll2" localSheetId="11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40" hidden="1">{"'előző év december'!$A$2:$CP$214"}</definedName>
    <definedName name="html_f" localSheetId="11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27">#REF!</definedName>
    <definedName name="CHART" localSheetId="34">#REF!</definedName>
    <definedName name="CHART" localSheetId="36">#REF!</definedName>
    <definedName name="CHART" localSheetId="37">#REF!</definedName>
    <definedName name="CHART" localSheetId="38">#REF!</definedName>
    <definedName name="CHART" localSheetId="39">#REF!</definedName>
    <definedName name="CHART" localSheetId="40">#REF!</definedName>
    <definedName name="CHART" localSheetId="42">#REF!</definedName>
    <definedName name="CHART" localSheetId="47">#REF!</definedName>
    <definedName name="CHART" localSheetId="1">#REF!</definedName>
    <definedName name="CHART" localSheetId="2">#REF!</definedName>
    <definedName name="CHART" localSheetId="7">#REF!</definedName>
    <definedName name="CHART" localSheetId="9">#REF!</definedName>
    <definedName name="CHART" localSheetId="12">#REF!</definedName>
    <definedName name="CHART" localSheetId="17">#REF!</definedName>
    <definedName name="CHART" localSheetId="20">#REF!</definedName>
    <definedName name="CHART" localSheetId="24">#REF!</definedName>
    <definedName name="CHART" localSheetId="26">#REF!</definedName>
    <definedName name="CHART" localSheetId="28">#REF!</definedName>
    <definedName name="CHART" localSheetId="29">#REF!</definedName>
    <definedName name="CHART" localSheetId="30">#REF!</definedName>
    <definedName name="CHART">#REF!</definedName>
    <definedName name="chart4" localSheetId="27" hidden="1">{#N/A,#N/A,FALSE,"CB";#N/A,#N/A,FALSE,"CMB";#N/A,#N/A,FALSE,"NBFI"}</definedName>
    <definedName name="chart4" localSheetId="37" hidden="1">{#N/A,#N/A,FALSE,"CB";#N/A,#N/A,FALSE,"CMB";#N/A,#N/A,FALSE,"NBFI"}</definedName>
    <definedName name="chart4" localSheetId="38" hidden="1">{#N/A,#N/A,FALSE,"CB";#N/A,#N/A,FALSE,"CMB";#N/A,#N/A,FALSE,"NBFI"}</definedName>
    <definedName name="chart4" localSheetId="39" hidden="1">{#N/A,#N/A,FALSE,"CB";#N/A,#N/A,FALSE,"CMB";#N/A,#N/A,FALSE,"NBFI"}</definedName>
    <definedName name="chart4" localSheetId="40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28" hidden="1">{#N/A,#N/A,FALSE,"CB";#N/A,#N/A,FALSE,"CMB";#N/A,#N/A,FALSE,"NBFI"}</definedName>
    <definedName name="chart4" localSheetId="29" hidden="1">{#N/A,#N/A,FALSE,"CB";#N/A,#N/A,FALSE,"CMB";#N/A,#N/A,FALSE,"NBFI"}</definedName>
    <definedName name="chart4" localSheetId="30" hidden="1">{#N/A,#N/A,FALSE,"CB";#N/A,#N/A,FALSE,"CMB";#N/A,#N/A,FALSE,"NBFI"}</definedName>
    <definedName name="chart4" hidden="1">{#N/A,#N/A,FALSE,"CB";#N/A,#N/A,FALSE,"CMB";#N/A,#N/A,FALSE,"NBFI"}</definedName>
    <definedName name="CHILE" localSheetId="27">#REF!</definedName>
    <definedName name="CHILE" localSheetId="34">#REF!</definedName>
    <definedName name="CHILE" localSheetId="36">#REF!</definedName>
    <definedName name="CHILE" localSheetId="37">#REF!</definedName>
    <definedName name="CHILE" localSheetId="39">#REF!</definedName>
    <definedName name="CHILE" localSheetId="40">#REF!</definedName>
    <definedName name="CHILE" localSheetId="42">#REF!</definedName>
    <definedName name="CHILE" localSheetId="47">#REF!</definedName>
    <definedName name="CHILE" localSheetId="1">#REF!</definedName>
    <definedName name="CHILE" localSheetId="2">#REF!</definedName>
    <definedName name="CHILE" localSheetId="7">#REF!</definedName>
    <definedName name="CHILE" localSheetId="9">#REF!</definedName>
    <definedName name="CHILE" localSheetId="12">#REF!</definedName>
    <definedName name="CHILE" localSheetId="17">#REF!</definedName>
    <definedName name="CHILE" localSheetId="20">#REF!</definedName>
    <definedName name="CHILE" localSheetId="24">#REF!</definedName>
    <definedName name="CHILE" localSheetId="26">#REF!</definedName>
    <definedName name="CHILE" localSheetId="28">#REF!</definedName>
    <definedName name="CHILE" localSheetId="29">#REF!</definedName>
    <definedName name="CHILE" localSheetId="30">#REF!</definedName>
    <definedName name="CHILE">#REF!</definedName>
    <definedName name="CHK" localSheetId="27">#REF!</definedName>
    <definedName name="CHK" localSheetId="34">#REF!</definedName>
    <definedName name="CHK" localSheetId="36">#REF!</definedName>
    <definedName name="CHK" localSheetId="39">#REF!</definedName>
    <definedName name="CHK" localSheetId="40">#REF!</definedName>
    <definedName name="CHK" localSheetId="42">#REF!</definedName>
    <definedName name="CHK" localSheetId="47">#REF!</definedName>
    <definedName name="CHK" localSheetId="1">#REF!</definedName>
    <definedName name="CHK" localSheetId="2">#REF!</definedName>
    <definedName name="CHK" localSheetId="7">#REF!</definedName>
    <definedName name="CHK" localSheetId="9">#REF!</definedName>
    <definedName name="CHK" localSheetId="12">#REF!</definedName>
    <definedName name="CHK" localSheetId="17">#REF!</definedName>
    <definedName name="CHK" localSheetId="20">#REF!</definedName>
    <definedName name="CHK" localSheetId="24">#REF!</definedName>
    <definedName name="CHK" localSheetId="26">#REF!</definedName>
    <definedName name="CHK" localSheetId="28">#REF!</definedName>
    <definedName name="CHK" localSheetId="29">#REF!</definedName>
    <definedName name="CHK" localSheetId="30">#REF!</definedName>
    <definedName name="CHK">#REF!</definedName>
    <definedName name="i" localSheetId="27">#REF!</definedName>
    <definedName name="i" localSheetId="34">#REF!</definedName>
    <definedName name="i" localSheetId="36">#REF!</definedName>
    <definedName name="i" localSheetId="39">#REF!</definedName>
    <definedName name="i" localSheetId="40">#REF!</definedName>
    <definedName name="i" localSheetId="42">#REF!</definedName>
    <definedName name="i" localSheetId="47">#REF!</definedName>
    <definedName name="i" localSheetId="1">#REF!</definedName>
    <definedName name="i" localSheetId="2">#REF!</definedName>
    <definedName name="i" localSheetId="7">#REF!</definedName>
    <definedName name="i" localSheetId="9">#REF!</definedName>
    <definedName name="i" localSheetId="12">#REF!</definedName>
    <definedName name="i" localSheetId="17">#REF!</definedName>
    <definedName name="i" localSheetId="20">#REF!</definedName>
    <definedName name="i" localSheetId="24">#REF!</definedName>
    <definedName name="i" localSheetId="26">#REF!</definedName>
    <definedName name="i" localSheetId="28">#REF!</definedName>
    <definedName name="i" localSheetId="29">#REF!</definedName>
    <definedName name="i" localSheetId="30">#REF!</definedName>
    <definedName name="i">#REF!</definedName>
    <definedName name="IESS" localSheetId="27">#REF!</definedName>
    <definedName name="IESS" localSheetId="34">#REF!</definedName>
    <definedName name="IESS" localSheetId="36">#REF!</definedName>
    <definedName name="IESS" localSheetId="39">#REF!</definedName>
    <definedName name="IESS" localSheetId="40">#REF!</definedName>
    <definedName name="IESS" localSheetId="42">#REF!</definedName>
    <definedName name="IESS" localSheetId="47">#REF!</definedName>
    <definedName name="IESS" localSheetId="1">#REF!</definedName>
    <definedName name="IESS" localSheetId="2">#REF!</definedName>
    <definedName name="IESS" localSheetId="7">#REF!</definedName>
    <definedName name="IESS" localSheetId="9">#REF!</definedName>
    <definedName name="IESS" localSheetId="12">#REF!</definedName>
    <definedName name="IESS" localSheetId="17">#REF!</definedName>
    <definedName name="IESS" localSheetId="20">#REF!</definedName>
    <definedName name="IESS" localSheetId="24">#REF!</definedName>
    <definedName name="IESS" localSheetId="26">#REF!</definedName>
    <definedName name="IESS" localSheetId="28">#REF!</definedName>
    <definedName name="IESS" localSheetId="29">#REF!</definedName>
    <definedName name="IESS" localSheetId="30">#REF!</definedName>
    <definedName name="IESS">#REF!</definedName>
    <definedName name="ii" localSheetId="27" hidden="1">{"Tab1",#N/A,FALSE,"P";"Tab2",#N/A,FALSE,"P"}</definedName>
    <definedName name="ii" localSheetId="37" hidden="1">{"Tab1",#N/A,FALSE,"P";"Tab2",#N/A,FALSE,"P"}</definedName>
    <definedName name="ii" localSheetId="38" hidden="1">{"Tab1",#N/A,FALSE,"P";"Tab2",#N/A,FALSE,"P"}</definedName>
    <definedName name="ii" localSheetId="39" hidden="1">{"Tab1",#N/A,FALSE,"P";"Tab2",#N/A,FALSE,"P"}</definedName>
    <definedName name="ii" localSheetId="40" hidden="1">{"Tab1",#N/A,FALSE,"P";"Tab2",#N/A,FALSE,"P"}</definedName>
    <definedName name="ii" localSheetId="1" hidden="1">{"Tab1",#N/A,FALSE,"P";"Tab2",#N/A,FALSE,"P"}</definedName>
    <definedName name="ii" localSheetId="7" hidden="1">{"Tab1",#N/A,FALSE,"P";"Tab2",#N/A,FALSE,"P"}</definedName>
    <definedName name="ii" localSheetId="11" hidden="1">{"Tab1",#N/A,FALSE,"P";"Tab2",#N/A,FALSE,"P"}</definedName>
    <definedName name="ii" localSheetId="12" hidden="1">{"Tab1",#N/A,FALSE,"P";"Tab2",#N/A,FALSE,"P"}</definedName>
    <definedName name="ii" localSheetId="28" hidden="1">{"Tab1",#N/A,FALSE,"P";"Tab2",#N/A,FALSE,"P"}</definedName>
    <definedName name="ii" localSheetId="29" hidden="1">{"Tab1",#N/A,FALSE,"P";"Tab2",#N/A,FALSE,"P"}</definedName>
    <definedName name="ii" localSheetId="30" hidden="1">{"Tab1",#N/A,FALSE,"P";"Tab2",#N/A,FALSE,"P"}</definedName>
    <definedName name="ii" hidden="1">{"Tab1",#N/A,FALSE,"P";"Tab2",#N/A,FALSE,"P"}</definedName>
    <definedName name="II_pilier_2" localSheetId="27">[28]Graf14_Graf15!#REF!</definedName>
    <definedName name="II_pilier_2" localSheetId="34">#REF!</definedName>
    <definedName name="II_pilier_2" localSheetId="36">#REF!</definedName>
    <definedName name="II_pilier_2" localSheetId="37">[28]Graf14_Graf15!#REF!</definedName>
    <definedName name="II_pilier_2" localSheetId="38">#REF!</definedName>
    <definedName name="II_pilier_2" localSheetId="39">#REF!</definedName>
    <definedName name="II_pilier_2" localSheetId="40">#REF!</definedName>
    <definedName name="II_pilier_2" localSheetId="42">#REF!</definedName>
    <definedName name="II_pilier_2" localSheetId="47">#REF!</definedName>
    <definedName name="II_pilier_2" localSheetId="1">[28]Graf14_Graf15!#REF!</definedName>
    <definedName name="II_pilier_2" localSheetId="2">#REF!</definedName>
    <definedName name="II_pilier_2" localSheetId="7">#REF!</definedName>
    <definedName name="II_pilier_2" localSheetId="9">#REF!</definedName>
    <definedName name="II_pilier_2" localSheetId="11">#REF!</definedName>
    <definedName name="II_pilier_2" localSheetId="12">#REF!</definedName>
    <definedName name="II_pilier_2" localSheetId="17">#REF!</definedName>
    <definedName name="II_pilier_2" localSheetId="20">#REF!</definedName>
    <definedName name="II_pilier_2" localSheetId="24">#REF!</definedName>
    <definedName name="II_pilier_2" localSheetId="26">#REF!</definedName>
    <definedName name="II_pilier_2" localSheetId="28">[28]Graf14_Graf15!#REF!</definedName>
    <definedName name="II_pilier_2" localSheetId="29">[28]Graf14_Graf15!#REF!</definedName>
    <definedName name="II_pilier_2" localSheetId="30">[28]Graf14_Graf15!#REF!</definedName>
    <definedName name="II_pilier_2">#REF!</definedName>
    <definedName name="II_pillar_figure" localSheetId="27">[28]Graf14_Graf15!#REF!</definedName>
    <definedName name="II_pillar_figure" localSheetId="34">#REF!</definedName>
    <definedName name="II_pillar_figure" localSheetId="36">#REF!</definedName>
    <definedName name="II_pillar_figure" localSheetId="37">[28]Graf14_Graf15!#REF!</definedName>
    <definedName name="II_pillar_figure" localSheetId="38">#REF!</definedName>
    <definedName name="II_pillar_figure" localSheetId="39">#REF!</definedName>
    <definedName name="II_pillar_figure" localSheetId="40">#REF!</definedName>
    <definedName name="II_pillar_figure" localSheetId="42">#REF!</definedName>
    <definedName name="II_pillar_figure" localSheetId="47">#REF!</definedName>
    <definedName name="II_pillar_figure" localSheetId="1">[28]Graf14_Graf15!#REF!</definedName>
    <definedName name="II_pillar_figure" localSheetId="2">#REF!</definedName>
    <definedName name="II_pillar_figure" localSheetId="7">#REF!</definedName>
    <definedName name="II_pillar_figure" localSheetId="9">#REF!</definedName>
    <definedName name="II_pillar_figure" localSheetId="11">#REF!</definedName>
    <definedName name="II_pillar_figure" localSheetId="12">#REF!</definedName>
    <definedName name="II_pillar_figure" localSheetId="17">#REF!</definedName>
    <definedName name="II_pillar_figure" localSheetId="20">#REF!</definedName>
    <definedName name="II_pillar_figure" localSheetId="24">#REF!</definedName>
    <definedName name="II_pillar_figure" localSheetId="26">#REF!</definedName>
    <definedName name="II_pillar_figure" localSheetId="28">[28]Graf14_Graf15!#REF!</definedName>
    <definedName name="II_pillar_figure" localSheetId="29">[28]Graf14_Graf15!#REF!</definedName>
    <definedName name="II_pillar_figure" localSheetId="30">[28]Graf14_Graf15!#REF!</definedName>
    <definedName name="II_pillar_figure">#REF!</definedName>
    <definedName name="ima" localSheetId="27">#REF!</definedName>
    <definedName name="ima" localSheetId="34">#REF!</definedName>
    <definedName name="ima" localSheetId="36">#REF!</definedName>
    <definedName name="ima" localSheetId="37">#REF!</definedName>
    <definedName name="ima" localSheetId="38">#REF!</definedName>
    <definedName name="ima" localSheetId="39">#REF!</definedName>
    <definedName name="ima" localSheetId="40">#REF!</definedName>
    <definedName name="ima" localSheetId="42">#REF!</definedName>
    <definedName name="ima" localSheetId="47">#REF!</definedName>
    <definedName name="ima" localSheetId="1">#REF!</definedName>
    <definedName name="ima" localSheetId="2">#REF!</definedName>
    <definedName name="ima" localSheetId="7">#REF!</definedName>
    <definedName name="ima" localSheetId="9">#REF!</definedName>
    <definedName name="ima" localSheetId="12">#REF!</definedName>
    <definedName name="ima" localSheetId="17">#REF!</definedName>
    <definedName name="ima" localSheetId="20">#REF!</definedName>
    <definedName name="ima" localSheetId="24">#REF!</definedName>
    <definedName name="ima" localSheetId="26">#REF!</definedName>
    <definedName name="ima" localSheetId="28">#REF!</definedName>
    <definedName name="ima" localSheetId="29">#REF!</definedName>
    <definedName name="ima" localSheetId="30">#REF!</definedName>
    <definedName name="ima">#REF!</definedName>
    <definedName name="IN1_" localSheetId="27">#REF!</definedName>
    <definedName name="IN1_" localSheetId="34">#REF!</definedName>
    <definedName name="IN1_" localSheetId="36">#REF!</definedName>
    <definedName name="IN1_" localSheetId="39">#REF!</definedName>
    <definedName name="IN1_" localSheetId="40">#REF!</definedName>
    <definedName name="IN1_" localSheetId="42">#REF!</definedName>
    <definedName name="IN1_" localSheetId="47">#REF!</definedName>
    <definedName name="IN1_" localSheetId="1">#REF!</definedName>
    <definedName name="IN1_" localSheetId="2">#REF!</definedName>
    <definedName name="IN1_" localSheetId="7">#REF!</definedName>
    <definedName name="IN1_" localSheetId="9">#REF!</definedName>
    <definedName name="IN1_" localSheetId="12">#REF!</definedName>
    <definedName name="IN1_" localSheetId="17">#REF!</definedName>
    <definedName name="IN1_" localSheetId="20">#REF!</definedName>
    <definedName name="IN1_" localSheetId="24">#REF!</definedName>
    <definedName name="IN1_" localSheetId="26">#REF!</definedName>
    <definedName name="IN1_" localSheetId="28">#REF!</definedName>
    <definedName name="IN1_" localSheetId="29">#REF!</definedName>
    <definedName name="IN1_" localSheetId="30">#REF!</definedName>
    <definedName name="IN1_">#REF!</definedName>
    <definedName name="IN2_" localSheetId="27">#REF!</definedName>
    <definedName name="IN2_" localSheetId="34">#REF!</definedName>
    <definedName name="IN2_" localSheetId="36">#REF!</definedName>
    <definedName name="IN2_" localSheetId="39">#REF!</definedName>
    <definedName name="IN2_" localSheetId="40">#REF!</definedName>
    <definedName name="IN2_" localSheetId="42">#REF!</definedName>
    <definedName name="IN2_" localSheetId="47">#REF!</definedName>
    <definedName name="IN2_" localSheetId="1">#REF!</definedName>
    <definedName name="IN2_" localSheetId="2">#REF!</definedName>
    <definedName name="IN2_" localSheetId="7">#REF!</definedName>
    <definedName name="IN2_" localSheetId="9">#REF!</definedName>
    <definedName name="IN2_" localSheetId="12">#REF!</definedName>
    <definedName name="IN2_" localSheetId="17">#REF!</definedName>
    <definedName name="IN2_" localSheetId="20">#REF!</definedName>
    <definedName name="IN2_" localSheetId="24">#REF!</definedName>
    <definedName name="IN2_" localSheetId="26">#REF!</definedName>
    <definedName name="IN2_" localSheetId="28">#REF!</definedName>
    <definedName name="IN2_" localSheetId="29">#REF!</definedName>
    <definedName name="IN2_" localSheetId="30">#REF!</definedName>
    <definedName name="IN2_">#REF!</definedName>
    <definedName name="INB" localSheetId="27">[29]B!$K$6:$T$6</definedName>
    <definedName name="INB" localSheetId="37">[29]B!$K$6:$T$6</definedName>
    <definedName name="INB" localSheetId="38">[29]B!$K$6:$T$6</definedName>
    <definedName name="INB" localSheetId="39">[29]B!$K$6:$T$6</definedName>
    <definedName name="INB" localSheetId="1">[29]B!$K$6:$T$6</definedName>
    <definedName name="INB" localSheetId="7">[29]B!$K$6:$T$6</definedName>
    <definedName name="INB" localSheetId="28">[29]B!$K$6:$T$6</definedName>
    <definedName name="INB" localSheetId="29">[29]B!$K$6:$T$6</definedName>
    <definedName name="INB" localSheetId="30">[29]B!$K$6:$T$6</definedName>
    <definedName name="INB">[30]B!$K$6:$T$6</definedName>
    <definedName name="INC" localSheetId="27">[29]C!$H$6:$I$6</definedName>
    <definedName name="INC" localSheetId="37">[29]C!$H$6:$I$6</definedName>
    <definedName name="INC" localSheetId="38">[29]C!$H$6:$I$6</definedName>
    <definedName name="INC" localSheetId="39">[29]C!$H$6:$I$6</definedName>
    <definedName name="INC" localSheetId="1">[29]C!$H$6:$I$6</definedName>
    <definedName name="INC" localSheetId="7">[29]C!$H$6:$I$6</definedName>
    <definedName name="INC" localSheetId="28">[29]C!$H$6:$I$6</definedName>
    <definedName name="INC" localSheetId="29">[29]C!$H$6:$I$6</definedName>
    <definedName name="INC" localSheetId="30">[29]C!$H$6:$I$6</definedName>
    <definedName name="INC">[30]C!$H$6:$I$6</definedName>
    <definedName name="ind" localSheetId="27">#REF!</definedName>
    <definedName name="ind" localSheetId="34">#REF!</definedName>
    <definedName name="ind" localSheetId="36">#REF!</definedName>
    <definedName name="ind" localSheetId="37">#REF!</definedName>
    <definedName name="ind" localSheetId="38">#REF!</definedName>
    <definedName name="ind" localSheetId="39">#REF!</definedName>
    <definedName name="ind" localSheetId="40">#REF!</definedName>
    <definedName name="ind" localSheetId="42">#REF!</definedName>
    <definedName name="ind" localSheetId="47">#REF!</definedName>
    <definedName name="ind" localSheetId="1">#REF!</definedName>
    <definedName name="ind" localSheetId="2">#REF!</definedName>
    <definedName name="ind" localSheetId="7">#REF!</definedName>
    <definedName name="ind" localSheetId="9">#REF!</definedName>
    <definedName name="ind" localSheetId="12">#REF!</definedName>
    <definedName name="ind" localSheetId="17">#REF!</definedName>
    <definedName name="ind" localSheetId="20">#REF!</definedName>
    <definedName name="ind" localSheetId="24">#REF!</definedName>
    <definedName name="ind" localSheetId="26">#REF!</definedName>
    <definedName name="ind" localSheetId="28">#REF!</definedName>
    <definedName name="ind" localSheetId="29">#REF!</definedName>
    <definedName name="ind" localSheetId="30">#REF!</definedName>
    <definedName name="ind">#REF!</definedName>
    <definedName name="INECEL" localSheetId="27">#REF!</definedName>
    <definedName name="INECEL" localSheetId="34">#REF!</definedName>
    <definedName name="INECEL" localSheetId="36">#REF!</definedName>
    <definedName name="INECEL" localSheetId="39">#REF!</definedName>
    <definedName name="INECEL" localSheetId="40">#REF!</definedName>
    <definedName name="INECEL" localSheetId="42">#REF!</definedName>
    <definedName name="INECEL" localSheetId="47">#REF!</definedName>
    <definedName name="INECEL" localSheetId="1">#REF!</definedName>
    <definedName name="INECEL" localSheetId="2">#REF!</definedName>
    <definedName name="INECEL" localSheetId="7">#REF!</definedName>
    <definedName name="INECEL" localSheetId="9">#REF!</definedName>
    <definedName name="INECEL" localSheetId="12">#REF!</definedName>
    <definedName name="INECEL" localSheetId="17">#REF!</definedName>
    <definedName name="INECEL" localSheetId="20">#REF!</definedName>
    <definedName name="INECEL" localSheetId="24">#REF!</definedName>
    <definedName name="INECEL" localSheetId="26">#REF!</definedName>
    <definedName name="INECEL" localSheetId="28">#REF!</definedName>
    <definedName name="INECEL" localSheetId="29">#REF!</definedName>
    <definedName name="INECEL" localSheetId="30">#REF!</definedName>
    <definedName name="INECEL">#REF!</definedName>
    <definedName name="inflation" localSheetId="27" hidden="1">[50]TAB34!#REF!</definedName>
    <definedName name="inflation" localSheetId="34" hidden="1">[51]TAB34!#REF!</definedName>
    <definedName name="inflation" localSheetId="36" hidden="1">[51]TAB34!#REF!</definedName>
    <definedName name="inflation" localSheetId="37" hidden="1">[50]TAB34!#REF!</definedName>
    <definedName name="inflation" localSheetId="38" hidden="1">[50]TAB34!#REF!</definedName>
    <definedName name="inflation" localSheetId="39" hidden="1">[50]TAB34!#REF!</definedName>
    <definedName name="inflation" localSheetId="40" hidden="1">[51]TAB34!#REF!</definedName>
    <definedName name="inflation" localSheetId="42" hidden="1">[51]TAB34!#REF!</definedName>
    <definedName name="inflation" localSheetId="47" hidden="1">[51]TAB34!#REF!</definedName>
    <definedName name="inflation" localSheetId="1" hidden="1">[50]TAB34!#REF!</definedName>
    <definedName name="inflation" localSheetId="2" hidden="1">[51]TAB34!#REF!</definedName>
    <definedName name="inflation" localSheetId="7" hidden="1">[50]TAB34!#REF!</definedName>
    <definedName name="inflation" localSheetId="9" hidden="1">[51]TAB34!#REF!</definedName>
    <definedName name="inflation" localSheetId="12" hidden="1">[51]TAB34!#REF!</definedName>
    <definedName name="inflation" localSheetId="17" hidden="1">[51]TAB34!#REF!</definedName>
    <definedName name="inflation" localSheetId="20" hidden="1">[51]TAB34!#REF!</definedName>
    <definedName name="inflation" localSheetId="24" hidden="1">[51]TAB34!#REF!</definedName>
    <definedName name="inflation" localSheetId="26" hidden="1">[51]TAB34!#REF!</definedName>
    <definedName name="inflation" localSheetId="28" hidden="1">[50]TAB34!#REF!</definedName>
    <definedName name="inflation" localSheetId="29" hidden="1">[50]TAB34!#REF!</definedName>
    <definedName name="inflation" localSheetId="30" hidden="1">[50]TAB34!#REF!</definedName>
    <definedName name="inflation" hidden="1">[51]TAB34!#REF!</definedName>
    <definedName name="INPUT_2" localSheetId="27">[9]Input!#REF!</definedName>
    <definedName name="INPUT_2" localSheetId="34">[9]Input!#REF!</definedName>
    <definedName name="INPUT_2" localSheetId="36">[9]Input!#REF!</definedName>
    <definedName name="INPUT_2" localSheetId="38">[9]Input!#REF!</definedName>
    <definedName name="INPUT_2" localSheetId="39">[9]Input!#REF!</definedName>
    <definedName name="INPUT_2" localSheetId="40">[9]Input!#REF!</definedName>
    <definedName name="INPUT_2" localSheetId="42">[9]Input!#REF!</definedName>
    <definedName name="INPUT_2" localSheetId="47">[9]Input!#REF!</definedName>
    <definedName name="INPUT_2" localSheetId="1">[9]Input!#REF!</definedName>
    <definedName name="INPUT_2" localSheetId="2">[9]Input!#REF!</definedName>
    <definedName name="INPUT_2" localSheetId="7">[9]Input!#REF!</definedName>
    <definedName name="INPUT_2" localSheetId="9">[9]Input!#REF!</definedName>
    <definedName name="INPUT_2" localSheetId="12">[9]Input!#REF!</definedName>
    <definedName name="INPUT_2" localSheetId="17">[9]Input!#REF!</definedName>
    <definedName name="INPUT_2" localSheetId="20">[9]Input!#REF!</definedName>
    <definedName name="INPUT_2" localSheetId="24">[9]Input!#REF!</definedName>
    <definedName name="INPUT_2" localSheetId="26">[9]Input!#REF!</definedName>
    <definedName name="INPUT_2" localSheetId="28">[9]Input!#REF!</definedName>
    <definedName name="INPUT_2" localSheetId="29">[9]Input!#REF!</definedName>
    <definedName name="INPUT_2" localSheetId="30">[9]Input!#REF!</definedName>
    <definedName name="INPUT_2">[9]Input!#REF!</definedName>
    <definedName name="INPUT_4" localSheetId="27">[9]Input!#REF!</definedName>
    <definedName name="INPUT_4" localSheetId="34">[9]Input!#REF!</definedName>
    <definedName name="INPUT_4" localSheetId="36">[9]Input!#REF!</definedName>
    <definedName name="INPUT_4" localSheetId="39">[9]Input!#REF!</definedName>
    <definedName name="INPUT_4" localSheetId="40">[9]Input!#REF!</definedName>
    <definedName name="INPUT_4" localSheetId="42">[9]Input!#REF!</definedName>
    <definedName name="INPUT_4" localSheetId="47">[9]Input!#REF!</definedName>
    <definedName name="INPUT_4" localSheetId="1">[9]Input!#REF!</definedName>
    <definedName name="INPUT_4" localSheetId="2">[9]Input!#REF!</definedName>
    <definedName name="INPUT_4" localSheetId="7">[9]Input!#REF!</definedName>
    <definedName name="INPUT_4" localSheetId="9">[9]Input!#REF!</definedName>
    <definedName name="INPUT_4" localSheetId="12">[9]Input!#REF!</definedName>
    <definedName name="INPUT_4" localSheetId="17">[9]Input!#REF!</definedName>
    <definedName name="INPUT_4" localSheetId="20">[9]Input!#REF!</definedName>
    <definedName name="INPUT_4" localSheetId="24">[9]Input!#REF!</definedName>
    <definedName name="INPUT_4" localSheetId="26">[9]Input!#REF!</definedName>
    <definedName name="INPUT_4" localSheetId="28">[9]Input!#REF!</definedName>
    <definedName name="INPUT_4" localSheetId="29">[9]Input!#REF!</definedName>
    <definedName name="INPUT_4" localSheetId="30">[9]Input!#REF!</definedName>
    <definedName name="INPUT_4">[9]Input!#REF!</definedName>
    <definedName name="IPee_2" localSheetId="27">[28]Graf14_Graf15!#REF!</definedName>
    <definedName name="IPee_2" localSheetId="34">#REF!</definedName>
    <definedName name="IPee_2" localSheetId="36">#REF!</definedName>
    <definedName name="IPee_2" localSheetId="37">[28]Graf14_Graf15!#REF!</definedName>
    <definedName name="IPee_2" localSheetId="38">#REF!</definedName>
    <definedName name="IPee_2" localSheetId="39">#REF!</definedName>
    <definedName name="IPee_2" localSheetId="40">#REF!</definedName>
    <definedName name="IPee_2" localSheetId="42">#REF!</definedName>
    <definedName name="IPee_2" localSheetId="47">#REF!</definedName>
    <definedName name="IPee_2" localSheetId="1">[28]Graf14_Graf15!#REF!</definedName>
    <definedName name="IPee_2" localSheetId="2">#REF!</definedName>
    <definedName name="IPee_2" localSheetId="7">#REF!</definedName>
    <definedName name="IPee_2" localSheetId="9">#REF!</definedName>
    <definedName name="IPee_2" localSheetId="11">#REF!</definedName>
    <definedName name="IPee_2" localSheetId="12">#REF!</definedName>
    <definedName name="IPee_2" localSheetId="17">#REF!</definedName>
    <definedName name="IPee_2" localSheetId="20">#REF!</definedName>
    <definedName name="IPee_2" localSheetId="24">#REF!</definedName>
    <definedName name="IPee_2" localSheetId="26">#REF!</definedName>
    <definedName name="IPee_2" localSheetId="28">[28]Graf14_Graf15!#REF!</definedName>
    <definedName name="IPee_2" localSheetId="29">[28]Graf14_Graf15!#REF!</definedName>
    <definedName name="IPee_2" localSheetId="30">[28]Graf14_Graf15!#REF!</definedName>
    <definedName name="IPee_2">#REF!</definedName>
    <definedName name="IPer_2" localSheetId="27">[28]Graf14_Graf15!#REF!</definedName>
    <definedName name="IPer_2" localSheetId="34">#REF!</definedName>
    <definedName name="IPer_2" localSheetId="36">#REF!</definedName>
    <definedName name="IPer_2" localSheetId="37">[28]Graf14_Graf15!#REF!</definedName>
    <definedName name="IPer_2" localSheetId="38">#REF!</definedName>
    <definedName name="IPer_2" localSheetId="39">#REF!</definedName>
    <definedName name="IPer_2" localSheetId="40">#REF!</definedName>
    <definedName name="IPer_2" localSheetId="42">#REF!</definedName>
    <definedName name="IPer_2" localSheetId="47">#REF!</definedName>
    <definedName name="IPer_2" localSheetId="1">[28]Graf14_Graf15!#REF!</definedName>
    <definedName name="IPer_2" localSheetId="2">#REF!</definedName>
    <definedName name="IPer_2" localSheetId="7">#REF!</definedName>
    <definedName name="IPer_2" localSheetId="9">#REF!</definedName>
    <definedName name="IPer_2" localSheetId="11">#REF!</definedName>
    <definedName name="IPer_2" localSheetId="12">#REF!</definedName>
    <definedName name="IPer_2" localSheetId="17">#REF!</definedName>
    <definedName name="IPer_2" localSheetId="20">#REF!</definedName>
    <definedName name="IPer_2" localSheetId="24">#REF!</definedName>
    <definedName name="IPer_2" localSheetId="26">#REF!</definedName>
    <definedName name="IPer_2" localSheetId="28">[28]Graf14_Graf15!#REF!</definedName>
    <definedName name="IPer_2" localSheetId="29">[28]Graf14_Graf15!#REF!</definedName>
    <definedName name="IPer_2" localSheetId="30">[28]Graf14_Graf15!#REF!</definedName>
    <definedName name="IPer_2">#REF!</definedName>
    <definedName name="IT" localSheetId="27">[28]Graf14_Graf15!#REF!</definedName>
    <definedName name="IT" localSheetId="34">#REF!</definedName>
    <definedName name="IT" localSheetId="36">#REF!</definedName>
    <definedName name="IT" localSheetId="37">[28]Graf14_Graf15!#REF!</definedName>
    <definedName name="IT" localSheetId="38">#REF!</definedName>
    <definedName name="IT" localSheetId="39">#REF!</definedName>
    <definedName name="IT" localSheetId="40">#REF!</definedName>
    <definedName name="IT" localSheetId="42">#REF!</definedName>
    <definedName name="IT" localSheetId="47">#REF!</definedName>
    <definedName name="IT" localSheetId="1">[28]Graf14_Graf15!#REF!</definedName>
    <definedName name="IT" localSheetId="2">#REF!</definedName>
    <definedName name="IT" localSheetId="7">#REF!</definedName>
    <definedName name="IT" localSheetId="9">#REF!</definedName>
    <definedName name="IT" localSheetId="11">#REF!</definedName>
    <definedName name="IT" localSheetId="12">#REF!</definedName>
    <definedName name="IT" localSheetId="17">#REF!</definedName>
    <definedName name="IT" localSheetId="20">#REF!</definedName>
    <definedName name="IT" localSheetId="24">#REF!</definedName>
    <definedName name="IT" localSheetId="26">#REF!</definedName>
    <definedName name="IT" localSheetId="28">[28]Graf14_Graf15!#REF!</definedName>
    <definedName name="IT" localSheetId="29">[28]Graf14_Graf15!#REF!</definedName>
    <definedName name="IT" localSheetId="30">[28]Graf14_Graf15!#REF!</definedName>
    <definedName name="IT">#REF!</definedName>
    <definedName name="IT_2" localSheetId="27">[28]Graf14_Graf15!#REF!</definedName>
    <definedName name="IT_2" localSheetId="34">#REF!</definedName>
    <definedName name="IT_2" localSheetId="36">#REF!</definedName>
    <definedName name="IT_2" localSheetId="37">[28]Graf14_Graf15!#REF!</definedName>
    <definedName name="IT_2" localSheetId="38">#REF!</definedName>
    <definedName name="IT_2" localSheetId="39">#REF!</definedName>
    <definedName name="IT_2" localSheetId="40">#REF!</definedName>
    <definedName name="IT_2" localSheetId="42">#REF!</definedName>
    <definedName name="IT_2" localSheetId="47">#REF!</definedName>
    <definedName name="IT_2" localSheetId="1">[28]Graf14_Graf15!#REF!</definedName>
    <definedName name="IT_2" localSheetId="2">#REF!</definedName>
    <definedName name="IT_2" localSheetId="7">#REF!</definedName>
    <definedName name="IT_2" localSheetId="9">#REF!</definedName>
    <definedName name="IT_2" localSheetId="11">#REF!</definedName>
    <definedName name="IT_2" localSheetId="12">#REF!</definedName>
    <definedName name="IT_2" localSheetId="17">#REF!</definedName>
    <definedName name="IT_2" localSheetId="20">#REF!</definedName>
    <definedName name="IT_2" localSheetId="24">#REF!</definedName>
    <definedName name="IT_2" localSheetId="26">#REF!</definedName>
    <definedName name="IT_2" localSheetId="28">[28]Graf14_Graf15!#REF!</definedName>
    <definedName name="IT_2" localSheetId="29">[28]Graf14_Graf15!#REF!</definedName>
    <definedName name="IT_2" localSheetId="30">[28]Graf14_Graf15!#REF!</definedName>
    <definedName name="IT_2">#REF!</definedName>
    <definedName name="IT_2_bracket_2" localSheetId="27">[28]Graf14_Graf15!#REF!</definedName>
    <definedName name="IT_2_bracket_2" localSheetId="34">#REF!</definedName>
    <definedName name="IT_2_bracket_2" localSheetId="36">#REF!</definedName>
    <definedName name="IT_2_bracket_2" localSheetId="37">[28]Graf14_Graf15!#REF!</definedName>
    <definedName name="IT_2_bracket_2" localSheetId="38">#REF!</definedName>
    <definedName name="IT_2_bracket_2" localSheetId="39">#REF!</definedName>
    <definedName name="IT_2_bracket_2" localSheetId="40">#REF!</definedName>
    <definedName name="IT_2_bracket_2" localSheetId="42">#REF!</definedName>
    <definedName name="IT_2_bracket_2" localSheetId="47">#REF!</definedName>
    <definedName name="IT_2_bracket_2" localSheetId="1">[28]Graf14_Graf15!#REF!</definedName>
    <definedName name="IT_2_bracket_2" localSheetId="2">#REF!</definedName>
    <definedName name="IT_2_bracket_2" localSheetId="7">#REF!</definedName>
    <definedName name="IT_2_bracket_2" localSheetId="9">#REF!</definedName>
    <definedName name="IT_2_bracket_2" localSheetId="11">#REF!</definedName>
    <definedName name="IT_2_bracket_2" localSheetId="12">#REF!</definedName>
    <definedName name="IT_2_bracket_2" localSheetId="17">#REF!</definedName>
    <definedName name="IT_2_bracket_2" localSheetId="20">#REF!</definedName>
    <definedName name="IT_2_bracket_2" localSheetId="24">#REF!</definedName>
    <definedName name="IT_2_bracket_2" localSheetId="26">#REF!</definedName>
    <definedName name="IT_2_bracket_2" localSheetId="28">[28]Graf14_Graf15!#REF!</definedName>
    <definedName name="IT_2_bracket_2" localSheetId="29">[28]Graf14_Graf15!#REF!</definedName>
    <definedName name="IT_2_bracket_2" localSheetId="30">[28]Graf14_Graf15!#REF!</definedName>
    <definedName name="IT_2_bracket_2">#REF!</definedName>
    <definedName name="jhgf" localSheetId="27" hidden="1">{"MONA",#N/A,FALSE,"S"}</definedName>
    <definedName name="jhgf" localSheetId="37" hidden="1">{"MONA",#N/A,FALSE,"S"}</definedName>
    <definedName name="jhgf" localSheetId="38" hidden="1">{"MONA",#N/A,FALSE,"S"}</definedName>
    <definedName name="jhgf" localSheetId="39" hidden="1">{"MONA",#N/A,FALSE,"S"}</definedName>
    <definedName name="jhgf" localSheetId="40" hidden="1">{"MONA",#N/A,FALSE,"S"}</definedName>
    <definedName name="jhgf" localSheetId="1" hidden="1">{"MONA",#N/A,FALSE,"S"}</definedName>
    <definedName name="jhgf" localSheetId="7" hidden="1">{"MONA",#N/A,FALSE,"S"}</definedName>
    <definedName name="jhgf" localSheetId="11" hidden="1">{"MONA",#N/A,FALSE,"S"}</definedName>
    <definedName name="jhgf" localSheetId="12" hidden="1">{"MONA",#N/A,FALSE,"S"}</definedName>
    <definedName name="jhgf" localSheetId="28" hidden="1">{"MONA",#N/A,FALSE,"S"}</definedName>
    <definedName name="jhgf" localSheetId="29" hidden="1">{"MONA",#N/A,FALSE,"S"}</definedName>
    <definedName name="jhgf" localSheetId="30" hidden="1">{"MONA",#N/A,FALSE,"S"}</definedName>
    <definedName name="jhgf" hidden="1">{"MONA",#N/A,FALSE,"S"}</definedName>
    <definedName name="jj" localSheetId="27" hidden="1">{"Riqfin97",#N/A,FALSE,"Tran";"Riqfinpro",#N/A,FALSE,"Tran"}</definedName>
    <definedName name="jj" localSheetId="37" hidden="1">{"Riqfin97",#N/A,FALSE,"Tran";"Riqfinpro",#N/A,FALSE,"Tran"}</definedName>
    <definedName name="jj" localSheetId="38" hidden="1">{"Riqfin97",#N/A,FALSE,"Tran";"Riqfinpro",#N/A,FALSE,"Tran"}</definedName>
    <definedName name="jj" localSheetId="39" hidden="1">{"Riqfin97",#N/A,FALSE,"Tran";"Riqfinpro",#N/A,FALSE,"Tran"}</definedName>
    <definedName name="jj" localSheetId="40" hidden="1">{"Riqfin97",#N/A,FALSE,"Tran";"Riqfinpro",#N/A,FALSE,"Tran"}</definedName>
    <definedName name="jj" localSheetId="1" hidden="1">{"Riqfin97",#N/A,FALSE,"Tran";"Riqfinpro",#N/A,FALSE,"Tran"}</definedName>
    <definedName name="jj" localSheetId="7" hidden="1">{"Riqfin97",#N/A,FALSE,"Tran";"Riqfinpro",#N/A,FALSE,"Tran"}</definedName>
    <definedName name="jj" localSheetId="11" hidden="1">{"Riqfin97",#N/A,FALSE,"Tran";"Riqfinpro",#N/A,FALSE,"Tran"}</definedName>
    <definedName name="jj" localSheetId="12" hidden="1">{"Riqfin97",#N/A,FALSE,"Tran";"Riqfinpro",#N/A,FALSE,"Tran"}</definedName>
    <definedName name="jj" localSheetId="28" hidden="1">{"Riqfin97",#N/A,FALSE,"Tran";"Riqfinpro",#N/A,FALSE,"Tran"}</definedName>
    <definedName name="jj" localSheetId="29" hidden="1">{"Riqfin97",#N/A,FALSE,"Tran";"Riqfinpro",#N/A,FALSE,"Tran"}</definedName>
    <definedName name="jj" localSheetId="30" hidden="1">{"Riqfin97",#N/A,FALSE,"Tran";"Riqfinpro",#N/A,FALSE,"Tran"}</definedName>
    <definedName name="jj" hidden="1">{"Riqfin97",#N/A,FALSE,"Tran";"Riqfinpro",#N/A,FALSE,"Tran"}</definedName>
    <definedName name="jjj" localSheetId="27" hidden="1">[52]M!#REF!</definedName>
    <definedName name="jjj" localSheetId="34" hidden="1">[52]M!#REF!</definedName>
    <definedName name="jjj" localSheetId="36" hidden="1">[52]M!#REF!</definedName>
    <definedName name="jjj" localSheetId="39" hidden="1">[52]M!#REF!</definedName>
    <definedName name="jjj" localSheetId="40" hidden="1">[52]M!#REF!</definedName>
    <definedName name="jjj" localSheetId="42" hidden="1">[52]M!#REF!</definedName>
    <definedName name="jjj" localSheetId="47" hidden="1">[52]M!#REF!</definedName>
    <definedName name="jjj" localSheetId="1" hidden="1">[52]M!#REF!</definedName>
    <definedName name="jjj" localSheetId="2" hidden="1">[52]M!#REF!</definedName>
    <definedName name="jjj" localSheetId="7" hidden="1">[52]M!#REF!</definedName>
    <definedName name="jjj" localSheetId="9" hidden="1">[52]M!#REF!</definedName>
    <definedName name="jjj" localSheetId="12" hidden="1">[52]M!#REF!</definedName>
    <definedName name="jjj" localSheetId="17" hidden="1">[52]M!#REF!</definedName>
    <definedName name="jjj" localSheetId="20" hidden="1">[52]M!#REF!</definedName>
    <definedName name="jjj" localSheetId="24" hidden="1">[52]M!#REF!</definedName>
    <definedName name="jjj" localSheetId="26" hidden="1">[52]M!#REF!</definedName>
    <definedName name="jjj" localSheetId="28" hidden="1">[52]M!#REF!</definedName>
    <definedName name="jjj" localSheetId="29" hidden="1">[52]M!#REF!</definedName>
    <definedName name="jjj" localSheetId="30" hidden="1">[52]M!#REF!</definedName>
    <definedName name="jjj" hidden="1">[52]M!#REF!</definedName>
    <definedName name="jjjjjj" localSheetId="27" hidden="1">'[48]J(Priv.Cap)'!#REF!</definedName>
    <definedName name="jjjjjj" localSheetId="34" hidden="1">'[48]J(Priv.Cap)'!#REF!</definedName>
    <definedName name="jjjjjj" localSheetId="36" hidden="1">'[48]J(Priv.Cap)'!#REF!</definedName>
    <definedName name="jjjjjj" localSheetId="39" hidden="1">'[48]J(Priv.Cap)'!#REF!</definedName>
    <definedName name="jjjjjj" localSheetId="40" hidden="1">'[48]J(Priv.Cap)'!#REF!</definedName>
    <definedName name="jjjjjj" localSheetId="42" hidden="1">'[48]J(Priv.Cap)'!#REF!</definedName>
    <definedName name="jjjjjj" localSheetId="47" hidden="1">'[48]J(Priv.Cap)'!#REF!</definedName>
    <definedName name="jjjjjj" localSheetId="1" hidden="1">'[48]J(Priv.Cap)'!#REF!</definedName>
    <definedName name="jjjjjj" localSheetId="2" hidden="1">'[48]J(Priv.Cap)'!#REF!</definedName>
    <definedName name="jjjjjj" localSheetId="7" hidden="1">'[48]J(Priv.Cap)'!#REF!</definedName>
    <definedName name="jjjjjj" localSheetId="9" hidden="1">'[48]J(Priv.Cap)'!#REF!</definedName>
    <definedName name="jjjjjj" localSheetId="12" hidden="1">'[48]J(Priv.Cap)'!#REF!</definedName>
    <definedName name="jjjjjj" localSheetId="17" hidden="1">'[48]J(Priv.Cap)'!#REF!</definedName>
    <definedName name="jjjjjj" localSheetId="20" hidden="1">'[48]J(Priv.Cap)'!#REF!</definedName>
    <definedName name="jjjjjj" localSheetId="24" hidden="1">'[48]J(Priv.Cap)'!#REF!</definedName>
    <definedName name="jjjjjj" localSheetId="26" hidden="1">'[48]J(Priv.Cap)'!#REF!</definedName>
    <definedName name="jjjjjj" localSheetId="28" hidden="1">'[48]J(Priv.Cap)'!#REF!</definedName>
    <definedName name="jjjjjj" localSheetId="29" hidden="1">'[48]J(Priv.Cap)'!#REF!</definedName>
    <definedName name="jjjjjj" localSheetId="30" hidden="1">'[48]J(Priv.Cap)'!#REF!</definedName>
    <definedName name="jjjjjj" hidden="1">'[48]J(Priv.Cap)'!#REF!</definedName>
    <definedName name="kjg" localSheetId="27" hidden="1">{#N/A,#N/A,FALSE,"SimInp1";#N/A,#N/A,FALSE,"SimInp2";#N/A,#N/A,FALSE,"SimOut1";#N/A,#N/A,FALSE,"SimOut2";#N/A,#N/A,FALSE,"SimOut3";#N/A,#N/A,FALSE,"SimOut4";#N/A,#N/A,FALSE,"SimOut5"}</definedName>
    <definedName name="kjg" localSheetId="37" hidden="1">{#N/A,#N/A,FALSE,"SimInp1";#N/A,#N/A,FALSE,"SimInp2";#N/A,#N/A,FALSE,"SimOut1";#N/A,#N/A,FALSE,"SimOut2";#N/A,#N/A,FALSE,"SimOut3";#N/A,#N/A,FALSE,"SimOut4";#N/A,#N/A,FALSE,"SimOut5"}</definedName>
    <definedName name="kjg" localSheetId="38" hidden="1">{#N/A,#N/A,FALSE,"SimInp1";#N/A,#N/A,FALSE,"SimInp2";#N/A,#N/A,FALSE,"SimOut1";#N/A,#N/A,FALSE,"SimOut2";#N/A,#N/A,FALSE,"SimOut3";#N/A,#N/A,FALSE,"SimOut4";#N/A,#N/A,FALSE,"SimOut5"}</definedName>
    <definedName name="kjg" localSheetId="39" hidden="1">{#N/A,#N/A,FALSE,"SimInp1";#N/A,#N/A,FALSE,"SimInp2";#N/A,#N/A,FALSE,"SimOut1";#N/A,#N/A,FALSE,"SimOut2";#N/A,#N/A,FALSE,"SimOut3";#N/A,#N/A,FALSE,"SimOut4";#N/A,#N/A,FALSE,"SimOut5"}</definedName>
    <definedName name="kjg" localSheetId="40" hidden="1">{#N/A,#N/A,FALSE,"SimInp1";#N/A,#N/A,FALSE,"SimInp2";#N/A,#N/A,FALSE,"SimOut1";#N/A,#N/A,FALSE,"SimOut2";#N/A,#N/A,FALSE,"SimOut3";#N/A,#N/A,FALSE,"SimOut4";#N/A,#N/A,FALSE,"SimOut5"}</definedName>
    <definedName name="kjg" localSheetId="1" hidden="1">{#N/A,#N/A,FALSE,"SimInp1";#N/A,#N/A,FALSE,"SimInp2";#N/A,#N/A,FALSE,"SimOut1";#N/A,#N/A,FALSE,"SimOut2";#N/A,#N/A,FALSE,"SimOut3";#N/A,#N/A,FALSE,"SimOut4";#N/A,#N/A,FALSE,"SimOut5"}</definedName>
    <definedName name="kjg" localSheetId="7" hidden="1">{#N/A,#N/A,FALSE,"SimInp1";#N/A,#N/A,FALSE,"SimInp2";#N/A,#N/A,FALSE,"SimOut1";#N/A,#N/A,FALSE,"SimOut2";#N/A,#N/A,FALSE,"SimOut3";#N/A,#N/A,FALSE,"SimOut4";#N/A,#N/A,FALSE,"SimOut5"}</definedName>
    <definedName name="kjg" localSheetId="11" hidden="1">{#N/A,#N/A,FALSE,"SimInp1";#N/A,#N/A,FALSE,"SimInp2";#N/A,#N/A,FALSE,"SimOut1";#N/A,#N/A,FALSE,"SimOut2";#N/A,#N/A,FALSE,"SimOut3";#N/A,#N/A,FALSE,"SimOut4";#N/A,#N/A,FALSE,"SimOut5"}</definedName>
    <definedName name="kjg" localSheetId="12" hidden="1">{#N/A,#N/A,FALSE,"SimInp1";#N/A,#N/A,FALSE,"SimInp2";#N/A,#N/A,FALSE,"SimOut1";#N/A,#N/A,FALSE,"SimOut2";#N/A,#N/A,FALSE,"SimOut3";#N/A,#N/A,FALSE,"SimOut4";#N/A,#N/A,FALSE,"SimOut5"}</definedName>
    <definedName name="kjg" localSheetId="28" hidden="1">{#N/A,#N/A,FALSE,"SimInp1";#N/A,#N/A,FALSE,"SimInp2";#N/A,#N/A,FALSE,"SimOut1";#N/A,#N/A,FALSE,"SimOut2";#N/A,#N/A,FALSE,"SimOut3";#N/A,#N/A,FALSE,"SimOut4";#N/A,#N/A,FALSE,"SimOut5"}</definedName>
    <definedName name="kjg" localSheetId="29" hidden="1">{#N/A,#N/A,FALSE,"SimInp1";#N/A,#N/A,FALSE,"SimInp2";#N/A,#N/A,FALSE,"SimOut1";#N/A,#N/A,FALSE,"SimOut2";#N/A,#N/A,FALSE,"SimOut3";#N/A,#N/A,FALSE,"SimOut4";#N/A,#N/A,FALSE,"SimOut5"}</definedName>
    <definedName name="kjg" localSheetId="30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27" hidden="1">{"Tab1",#N/A,FALSE,"P";"Tab2",#N/A,FALSE,"P"}</definedName>
    <definedName name="kk" localSheetId="37" hidden="1">{"Tab1",#N/A,FALSE,"P";"Tab2",#N/A,FALSE,"P"}</definedName>
    <definedName name="kk" localSheetId="38" hidden="1">{"Tab1",#N/A,FALSE,"P";"Tab2",#N/A,FALSE,"P"}</definedName>
    <definedName name="kk" localSheetId="39" hidden="1">{"Tab1",#N/A,FALSE,"P";"Tab2",#N/A,FALSE,"P"}</definedName>
    <definedName name="kk" localSheetId="40" hidden="1">{"Tab1",#N/A,FALSE,"P";"Tab2",#N/A,FALSE,"P"}</definedName>
    <definedName name="kk" localSheetId="1" hidden="1">{"Tab1",#N/A,FALSE,"P";"Tab2",#N/A,FALSE,"P"}</definedName>
    <definedName name="kk" localSheetId="7" hidden="1">{"Tab1",#N/A,FALSE,"P";"Tab2",#N/A,FALSE,"P"}</definedName>
    <definedName name="kk" localSheetId="11" hidden="1">{"Tab1",#N/A,FALSE,"P";"Tab2",#N/A,FALSE,"P"}</definedName>
    <definedName name="kk" localSheetId="12" hidden="1">{"Tab1",#N/A,FALSE,"P";"Tab2",#N/A,FALSE,"P"}</definedName>
    <definedName name="kk" localSheetId="28" hidden="1">{"Tab1",#N/A,FALSE,"P";"Tab2",#N/A,FALSE,"P"}</definedName>
    <definedName name="kk" localSheetId="29" hidden="1">{"Tab1",#N/A,FALSE,"P";"Tab2",#N/A,FALSE,"P"}</definedName>
    <definedName name="kk" localSheetId="30" hidden="1">{"Tab1",#N/A,FALSE,"P";"Tab2",#N/A,FALSE,"P"}</definedName>
    <definedName name="kk" hidden="1">{"Tab1",#N/A,FALSE,"P";"Tab2",#N/A,FALSE,"P"}</definedName>
    <definedName name="kkk" localSheetId="27" hidden="1">{"Tab1",#N/A,FALSE,"P";"Tab2",#N/A,FALSE,"P"}</definedName>
    <definedName name="kkk" localSheetId="37" hidden="1">{"Tab1",#N/A,FALSE,"P";"Tab2",#N/A,FALSE,"P"}</definedName>
    <definedName name="kkk" localSheetId="38" hidden="1">{"Tab1",#N/A,FALSE,"P";"Tab2",#N/A,FALSE,"P"}</definedName>
    <definedName name="kkk" localSheetId="39" hidden="1">{"Tab1",#N/A,FALSE,"P";"Tab2",#N/A,FALSE,"P"}</definedName>
    <definedName name="kkk" localSheetId="40" hidden="1">{"Tab1",#N/A,FALSE,"P";"Tab2",#N/A,FALSE,"P"}</definedName>
    <definedName name="kkk" localSheetId="1" hidden="1">{"Tab1",#N/A,FALSE,"P";"Tab2",#N/A,FALSE,"P"}</definedName>
    <definedName name="kkk" localSheetId="7" hidden="1">{"Tab1",#N/A,FALSE,"P";"Tab2",#N/A,FALSE,"P"}</definedName>
    <definedName name="kkk" localSheetId="11" hidden="1">{"Tab1",#N/A,FALSE,"P";"Tab2",#N/A,FALSE,"P"}</definedName>
    <definedName name="kkk" localSheetId="12" hidden="1">{"Tab1",#N/A,FALSE,"P";"Tab2",#N/A,FALSE,"P"}</definedName>
    <definedName name="kkk" localSheetId="28" hidden="1">{"Tab1",#N/A,FALSE,"P";"Tab2",#N/A,FALSE,"P"}</definedName>
    <definedName name="kkk" localSheetId="29" hidden="1">{"Tab1",#N/A,FALSE,"P";"Tab2",#N/A,FALSE,"P"}</definedName>
    <definedName name="kkk" localSheetId="30" hidden="1">{"Tab1",#N/A,FALSE,"P";"Tab2",#N/A,FALSE,"P"}</definedName>
    <definedName name="kkk" hidden="1">{"Tab1",#N/A,FALSE,"P";"Tab2",#N/A,FALSE,"P"}</definedName>
    <definedName name="kkkk" localSheetId="27" hidden="1">[53]M!#REF!</definedName>
    <definedName name="kkkk" localSheetId="34" hidden="1">[53]M!#REF!</definedName>
    <definedName name="kkkk" localSheetId="36" hidden="1">[53]M!#REF!</definedName>
    <definedName name="kkkk" localSheetId="39" hidden="1">[53]M!#REF!</definedName>
    <definedName name="kkkk" localSheetId="40" hidden="1">[53]M!#REF!</definedName>
    <definedName name="kkkk" localSheetId="42" hidden="1">[53]M!#REF!</definedName>
    <definedName name="kkkk" localSheetId="47" hidden="1">[53]M!#REF!</definedName>
    <definedName name="kkkk" localSheetId="1" hidden="1">[53]M!#REF!</definedName>
    <definedName name="kkkk" localSheetId="2" hidden="1">[53]M!#REF!</definedName>
    <definedName name="kkkk" localSheetId="7" hidden="1">[53]M!#REF!</definedName>
    <definedName name="kkkk" localSheetId="9" hidden="1">[53]M!#REF!</definedName>
    <definedName name="kkkk" localSheetId="12" hidden="1">[53]M!#REF!</definedName>
    <definedName name="kkkk" localSheetId="17" hidden="1">[53]M!#REF!</definedName>
    <definedName name="kkkk" localSheetId="20" hidden="1">[53]M!#REF!</definedName>
    <definedName name="kkkk" localSheetId="24" hidden="1">[53]M!#REF!</definedName>
    <definedName name="kkkk" localSheetId="26" hidden="1">[53]M!#REF!</definedName>
    <definedName name="kkkk" localSheetId="28" hidden="1">[53]M!#REF!</definedName>
    <definedName name="kkkk" localSheetId="29" hidden="1">[53]M!#REF!</definedName>
    <definedName name="kkkk" localSheetId="30" hidden="1">[53]M!#REF!</definedName>
    <definedName name="kkkk" hidden="1">[53]M!#REF!</definedName>
    <definedName name="Konto" localSheetId="27">#REF!</definedName>
    <definedName name="Konto" localSheetId="34">#REF!</definedName>
    <definedName name="Konto" localSheetId="36">#REF!</definedName>
    <definedName name="Konto" localSheetId="37">#REF!</definedName>
    <definedName name="Konto" localSheetId="38">#REF!</definedName>
    <definedName name="Konto" localSheetId="39">#REF!</definedName>
    <definedName name="Konto" localSheetId="40">#REF!</definedName>
    <definedName name="Konto" localSheetId="42">#REF!</definedName>
    <definedName name="Konto" localSheetId="47">#REF!</definedName>
    <definedName name="Konto" localSheetId="1">#REF!</definedName>
    <definedName name="Konto" localSheetId="2">#REF!</definedName>
    <definedName name="Konto" localSheetId="7">#REF!</definedName>
    <definedName name="Konto" localSheetId="9">#REF!</definedName>
    <definedName name="Konto" localSheetId="12">#REF!</definedName>
    <definedName name="Konto" localSheetId="17">#REF!</definedName>
    <definedName name="Konto" localSheetId="20">#REF!</definedName>
    <definedName name="Konto" localSheetId="24">#REF!</definedName>
    <definedName name="Konto" localSheetId="26">#REF!</definedName>
    <definedName name="Konto" localSheetId="28">#REF!</definedName>
    <definedName name="Konto" localSheetId="29">#REF!</definedName>
    <definedName name="Konto" localSheetId="30">#REF!</definedName>
    <definedName name="Konto">#REF!</definedName>
    <definedName name="kumul1" localSheetId="27">#REF!</definedName>
    <definedName name="kumul1" localSheetId="34">#REF!</definedName>
    <definedName name="kumul1" localSheetId="36">#REF!</definedName>
    <definedName name="kumul1" localSheetId="39">#REF!</definedName>
    <definedName name="kumul1" localSheetId="40">#REF!</definedName>
    <definedName name="kumul1" localSheetId="42">#REF!</definedName>
    <definedName name="kumul1" localSheetId="47">#REF!</definedName>
    <definedName name="kumul1" localSheetId="1">#REF!</definedName>
    <definedName name="kumul1" localSheetId="2">#REF!</definedName>
    <definedName name="kumul1" localSheetId="7">#REF!</definedName>
    <definedName name="kumul1" localSheetId="9">#REF!</definedName>
    <definedName name="kumul1" localSheetId="12">#REF!</definedName>
    <definedName name="kumul1" localSheetId="17">#REF!</definedName>
    <definedName name="kumul1" localSheetId="20">#REF!</definedName>
    <definedName name="kumul1" localSheetId="24">#REF!</definedName>
    <definedName name="kumul1" localSheetId="26">#REF!</definedName>
    <definedName name="kumul1" localSheetId="28">#REF!</definedName>
    <definedName name="kumul1" localSheetId="29">#REF!</definedName>
    <definedName name="kumul1" localSheetId="30">#REF!</definedName>
    <definedName name="kumul1">#REF!</definedName>
    <definedName name="kumul2" localSheetId="27">#REF!</definedName>
    <definedName name="kumul2" localSheetId="34">#REF!</definedName>
    <definedName name="kumul2" localSheetId="36">#REF!</definedName>
    <definedName name="kumul2" localSheetId="39">#REF!</definedName>
    <definedName name="kumul2" localSheetId="40">#REF!</definedName>
    <definedName name="kumul2" localSheetId="42">#REF!</definedName>
    <definedName name="kumul2" localSheetId="47">#REF!</definedName>
    <definedName name="kumul2" localSheetId="1">#REF!</definedName>
    <definedName name="kumul2" localSheetId="2">#REF!</definedName>
    <definedName name="kumul2" localSheetId="7">#REF!</definedName>
    <definedName name="kumul2" localSheetId="9">#REF!</definedName>
    <definedName name="kumul2" localSheetId="12">#REF!</definedName>
    <definedName name="kumul2" localSheetId="17">#REF!</definedName>
    <definedName name="kumul2" localSheetId="20">#REF!</definedName>
    <definedName name="kumul2" localSheetId="24">#REF!</definedName>
    <definedName name="kumul2" localSheetId="26">#REF!</definedName>
    <definedName name="kumul2" localSheetId="28">#REF!</definedName>
    <definedName name="kumul2" localSheetId="29">#REF!</definedName>
    <definedName name="kumul2" localSheetId="30">#REF!</definedName>
    <definedName name="kumul2">#REF!</definedName>
    <definedName name="kvart1" localSheetId="27">#REF!</definedName>
    <definedName name="kvart1" localSheetId="34">#REF!</definedName>
    <definedName name="kvart1" localSheetId="36">#REF!</definedName>
    <definedName name="kvart1" localSheetId="39">#REF!</definedName>
    <definedName name="kvart1" localSheetId="40">#REF!</definedName>
    <definedName name="kvart1" localSheetId="42">#REF!</definedName>
    <definedName name="kvart1" localSheetId="47">#REF!</definedName>
    <definedName name="kvart1" localSheetId="1">#REF!</definedName>
    <definedName name="kvart1" localSheetId="2">#REF!</definedName>
    <definedName name="kvart1" localSheetId="7">#REF!</definedName>
    <definedName name="kvart1" localSheetId="9">#REF!</definedName>
    <definedName name="kvart1" localSheetId="12">#REF!</definedName>
    <definedName name="kvart1" localSheetId="17">#REF!</definedName>
    <definedName name="kvart1" localSheetId="20">#REF!</definedName>
    <definedName name="kvart1" localSheetId="24">#REF!</definedName>
    <definedName name="kvart1" localSheetId="26">#REF!</definedName>
    <definedName name="kvart1" localSheetId="28">#REF!</definedName>
    <definedName name="kvart1" localSheetId="29">#REF!</definedName>
    <definedName name="kvart1" localSheetId="30">#REF!</definedName>
    <definedName name="kvart1">#REF!</definedName>
    <definedName name="kvart2" localSheetId="27">#REF!</definedName>
    <definedName name="kvart2" localSheetId="34">#REF!</definedName>
    <definedName name="kvart2" localSheetId="36">#REF!</definedName>
    <definedName name="kvart2" localSheetId="39">#REF!</definedName>
    <definedName name="kvart2" localSheetId="40">#REF!</definedName>
    <definedName name="kvart2" localSheetId="42">#REF!</definedName>
    <definedName name="kvart2" localSheetId="47">#REF!</definedName>
    <definedName name="kvart2" localSheetId="1">#REF!</definedName>
    <definedName name="kvart2" localSheetId="2">#REF!</definedName>
    <definedName name="kvart2" localSheetId="7">#REF!</definedName>
    <definedName name="kvart2" localSheetId="9">#REF!</definedName>
    <definedName name="kvart2" localSheetId="12">#REF!</definedName>
    <definedName name="kvart2" localSheetId="17">#REF!</definedName>
    <definedName name="kvart2" localSheetId="20">#REF!</definedName>
    <definedName name="kvart2" localSheetId="24">#REF!</definedName>
    <definedName name="kvart2" localSheetId="26">#REF!</definedName>
    <definedName name="kvart2" localSheetId="28">#REF!</definedName>
    <definedName name="kvart2" localSheetId="29">#REF!</definedName>
    <definedName name="kvart2" localSheetId="30">#REF!</definedName>
    <definedName name="kvart2">#REF!</definedName>
    <definedName name="kvart3" localSheetId="27">#REF!</definedName>
    <definedName name="kvart3" localSheetId="34">#REF!</definedName>
    <definedName name="kvart3" localSheetId="36">#REF!</definedName>
    <definedName name="kvart3" localSheetId="39">#REF!</definedName>
    <definedName name="kvart3" localSheetId="40">#REF!</definedName>
    <definedName name="kvart3" localSheetId="42">#REF!</definedName>
    <definedName name="kvart3" localSheetId="47">#REF!</definedName>
    <definedName name="kvart3" localSheetId="1">#REF!</definedName>
    <definedName name="kvart3" localSheetId="2">#REF!</definedName>
    <definedName name="kvart3" localSheetId="7">#REF!</definedName>
    <definedName name="kvart3" localSheetId="9">#REF!</definedName>
    <definedName name="kvart3" localSheetId="12">#REF!</definedName>
    <definedName name="kvart3" localSheetId="17">#REF!</definedName>
    <definedName name="kvart3" localSheetId="20">#REF!</definedName>
    <definedName name="kvart3" localSheetId="24">#REF!</definedName>
    <definedName name="kvart3" localSheetId="26">#REF!</definedName>
    <definedName name="kvart3" localSheetId="28">#REF!</definedName>
    <definedName name="kvart3" localSheetId="29">#REF!</definedName>
    <definedName name="kvart3" localSheetId="30">#REF!</definedName>
    <definedName name="kvart3">#REF!</definedName>
    <definedName name="kvart4" localSheetId="27">#REF!</definedName>
    <definedName name="kvart4" localSheetId="34">#REF!</definedName>
    <definedName name="kvart4" localSheetId="36">#REF!</definedName>
    <definedName name="kvart4" localSheetId="39">#REF!</definedName>
    <definedName name="kvart4" localSheetId="40">#REF!</definedName>
    <definedName name="kvart4" localSheetId="42">#REF!</definedName>
    <definedName name="kvart4" localSheetId="47">#REF!</definedName>
    <definedName name="kvart4" localSheetId="1">#REF!</definedName>
    <definedName name="kvart4" localSheetId="2">#REF!</definedName>
    <definedName name="kvart4" localSheetId="7">#REF!</definedName>
    <definedName name="kvart4" localSheetId="9">#REF!</definedName>
    <definedName name="kvart4" localSheetId="12">#REF!</definedName>
    <definedName name="kvart4" localSheetId="17">#REF!</definedName>
    <definedName name="kvart4" localSheetId="20">#REF!</definedName>
    <definedName name="kvart4" localSheetId="24">#REF!</definedName>
    <definedName name="kvart4" localSheetId="26">#REF!</definedName>
    <definedName name="kvart4" localSheetId="28">#REF!</definedName>
    <definedName name="kvart4" localSheetId="29">#REF!</definedName>
    <definedName name="kvart4" localSheetId="30">#REF!</definedName>
    <definedName name="kvart4">#REF!</definedName>
    <definedName name="ll" localSheetId="27" hidden="1">{"Tab1",#N/A,FALSE,"P";"Tab2",#N/A,FALSE,"P"}</definedName>
    <definedName name="ll" localSheetId="37" hidden="1">{"Tab1",#N/A,FALSE,"P";"Tab2",#N/A,FALSE,"P"}</definedName>
    <definedName name="ll" localSheetId="38" hidden="1">{"Tab1",#N/A,FALSE,"P";"Tab2",#N/A,FALSE,"P"}</definedName>
    <definedName name="ll" localSheetId="39" hidden="1">{"Tab1",#N/A,FALSE,"P";"Tab2",#N/A,FALSE,"P"}</definedName>
    <definedName name="ll" localSheetId="40" hidden="1">{"Tab1",#N/A,FALSE,"P";"Tab2",#N/A,FALSE,"P"}</definedName>
    <definedName name="ll" localSheetId="1" hidden="1">{"Tab1",#N/A,FALSE,"P";"Tab2",#N/A,FALSE,"P"}</definedName>
    <definedName name="ll" localSheetId="7" hidden="1">{"Tab1",#N/A,FALSE,"P";"Tab2",#N/A,FALSE,"P"}</definedName>
    <definedName name="ll" localSheetId="11" hidden="1">{"Tab1",#N/A,FALSE,"P";"Tab2",#N/A,FALSE,"P"}</definedName>
    <definedName name="ll" localSheetId="12" hidden="1">{"Tab1",#N/A,FALSE,"P";"Tab2",#N/A,FALSE,"P"}</definedName>
    <definedName name="ll" localSheetId="28" hidden="1">{"Tab1",#N/A,FALSE,"P";"Tab2",#N/A,FALSE,"P"}</definedName>
    <definedName name="ll" localSheetId="29" hidden="1">{"Tab1",#N/A,FALSE,"P";"Tab2",#N/A,FALSE,"P"}</definedName>
    <definedName name="ll" localSheetId="30" hidden="1">{"Tab1",#N/A,FALSE,"P";"Tab2",#N/A,FALSE,"P"}</definedName>
    <definedName name="ll" hidden="1">{"Tab1",#N/A,FALSE,"P";"Tab2",#N/A,FALSE,"P"}</definedName>
    <definedName name="lll" localSheetId="27" hidden="1">{"Riqfin97",#N/A,FALSE,"Tran";"Riqfinpro",#N/A,FALSE,"Tran"}</definedName>
    <definedName name="lll" localSheetId="37" hidden="1">{"Riqfin97",#N/A,FALSE,"Tran";"Riqfinpro",#N/A,FALSE,"Tran"}</definedName>
    <definedName name="lll" localSheetId="38" hidden="1">{"Riqfin97",#N/A,FALSE,"Tran";"Riqfinpro",#N/A,FALSE,"Tran"}</definedName>
    <definedName name="lll" localSheetId="39" hidden="1">{"Riqfin97",#N/A,FALSE,"Tran";"Riqfinpro",#N/A,FALSE,"Tran"}</definedName>
    <definedName name="lll" localSheetId="40" hidden="1">{"Riqfin97",#N/A,FALSE,"Tran";"Riqfinpro",#N/A,FALSE,"Tran"}</definedName>
    <definedName name="lll" localSheetId="1" hidden="1">{"Riqfin97",#N/A,FALSE,"Tran";"Riqfinpro",#N/A,FALSE,"Tran"}</definedName>
    <definedName name="lll" localSheetId="7" hidden="1">{"Riqfin97",#N/A,FALSE,"Tran";"Riqfinpro",#N/A,FALSE,"Tran"}</definedName>
    <definedName name="lll" localSheetId="11" hidden="1">{"Riqfin97",#N/A,FALSE,"Tran";"Riqfinpro",#N/A,FALSE,"Tran"}</definedName>
    <definedName name="lll" localSheetId="12" hidden="1">{"Riqfin97",#N/A,FALSE,"Tran";"Riqfinpro",#N/A,FALSE,"Tran"}</definedName>
    <definedName name="lll" localSheetId="28" hidden="1">{"Riqfin97",#N/A,FALSE,"Tran";"Riqfinpro",#N/A,FALSE,"Tran"}</definedName>
    <definedName name="lll" localSheetId="29" hidden="1">{"Riqfin97",#N/A,FALSE,"Tran";"Riqfinpro",#N/A,FALSE,"Tran"}</definedName>
    <definedName name="lll" localSheetId="30" hidden="1">{"Riqfin97",#N/A,FALSE,"Tran";"Riqfinpro",#N/A,FALSE,"Tran"}</definedName>
    <definedName name="lll" hidden="1">{"Riqfin97",#N/A,FALSE,"Tran";"Riqfinpro",#N/A,FALSE,"Tran"}</definedName>
    <definedName name="llll" localSheetId="27" hidden="1">[54]M!#REF!</definedName>
    <definedName name="llll" localSheetId="34" hidden="1">[52]M!#REF!</definedName>
    <definedName name="llll" localSheetId="36" hidden="1">[52]M!#REF!</definedName>
    <definedName name="llll" localSheetId="37" hidden="1">[54]M!#REF!</definedName>
    <definedName name="llll" localSheetId="38" hidden="1">[54]M!#REF!</definedName>
    <definedName name="llll" localSheetId="39" hidden="1">[54]M!#REF!</definedName>
    <definedName name="llll" localSheetId="40" hidden="1">[52]M!#REF!</definedName>
    <definedName name="llll" localSheetId="42" hidden="1">[52]M!#REF!</definedName>
    <definedName name="llll" localSheetId="47" hidden="1">[52]M!#REF!</definedName>
    <definedName name="llll" localSheetId="1" hidden="1">[54]M!#REF!</definedName>
    <definedName name="llll" localSheetId="2" hidden="1">[52]M!#REF!</definedName>
    <definedName name="llll" localSheetId="7" hidden="1">[54]M!#REF!</definedName>
    <definedName name="llll" localSheetId="9" hidden="1">[52]M!#REF!</definedName>
    <definedName name="llll" localSheetId="12" hidden="1">[52]M!#REF!</definedName>
    <definedName name="llll" localSheetId="17" hidden="1">[52]M!#REF!</definedName>
    <definedName name="llll" localSheetId="20" hidden="1">[52]M!#REF!</definedName>
    <definedName name="llll" localSheetId="24" hidden="1">[52]M!#REF!</definedName>
    <definedName name="llll" localSheetId="26" hidden="1">[52]M!#REF!</definedName>
    <definedName name="llll" localSheetId="28" hidden="1">[54]M!#REF!</definedName>
    <definedName name="llll" localSheetId="29" hidden="1">[54]M!#REF!</definedName>
    <definedName name="llll" localSheetId="30" hidden="1">[54]M!#REF!</definedName>
    <definedName name="llll" hidden="1">[52]M!#REF!</definedName>
    <definedName name="ls">[41]LS!$A$1:$E$65536</definedName>
    <definedName name="LUR">#N/A</definedName>
    <definedName name="Malaysia" localSheetId="27">#REF!</definedName>
    <definedName name="Malaysia" localSheetId="34">#REF!</definedName>
    <definedName name="Malaysia" localSheetId="36">#REF!</definedName>
    <definedName name="Malaysia" localSheetId="37">#REF!</definedName>
    <definedName name="Malaysia" localSheetId="38">#REF!</definedName>
    <definedName name="Malaysia" localSheetId="39">#REF!</definedName>
    <definedName name="Malaysia" localSheetId="40">#REF!</definedName>
    <definedName name="Malaysia" localSheetId="42">#REF!</definedName>
    <definedName name="Malaysia" localSheetId="47">#REF!</definedName>
    <definedName name="Malaysia" localSheetId="1">#REF!</definedName>
    <definedName name="Malaysia" localSheetId="2">#REF!</definedName>
    <definedName name="Malaysia" localSheetId="7">#REF!</definedName>
    <definedName name="Malaysia" localSheetId="9">#REF!</definedName>
    <definedName name="Malaysia" localSheetId="12">#REF!</definedName>
    <definedName name="Malaysia" localSheetId="17">#REF!</definedName>
    <definedName name="Malaysia" localSheetId="20">#REF!</definedName>
    <definedName name="Malaysia" localSheetId="24">#REF!</definedName>
    <definedName name="Malaysia" localSheetId="26">#REF!</definedName>
    <definedName name="Malaysia" localSheetId="28">#REF!</definedName>
    <definedName name="Malaysia" localSheetId="29">#REF!</definedName>
    <definedName name="Malaysia" localSheetId="30">#REF!</definedName>
    <definedName name="Malaysia">#REF!</definedName>
    <definedName name="MCV">#N/A</definedName>
    <definedName name="MCV_B">#N/A</definedName>
    <definedName name="MCV_B1" localSheetId="27">'[26]WEO-BOP'!#REF!</definedName>
    <definedName name="MCV_B1" localSheetId="34">'[26]WEO-BOP'!#REF!</definedName>
    <definedName name="MCV_B1" localSheetId="36">'[26]WEO-BOP'!#REF!</definedName>
    <definedName name="MCV_B1" localSheetId="37">'[26]WEO-BOP'!#REF!</definedName>
    <definedName name="MCV_B1" localSheetId="39">'[26]WEO-BOP'!#REF!</definedName>
    <definedName name="MCV_B1" localSheetId="40">'[26]WEO-BOP'!#REF!</definedName>
    <definedName name="MCV_B1" localSheetId="42">'[26]WEO-BOP'!#REF!</definedName>
    <definedName name="MCV_B1" localSheetId="47">'[26]WEO-BOP'!#REF!</definedName>
    <definedName name="MCV_B1" localSheetId="1">'[26]WEO-BOP'!#REF!</definedName>
    <definedName name="MCV_B1" localSheetId="2">'[26]WEO-BOP'!#REF!</definedName>
    <definedName name="MCV_B1" localSheetId="7">'[26]WEO-BOP'!#REF!</definedName>
    <definedName name="MCV_B1" localSheetId="9">'[26]WEO-BOP'!#REF!</definedName>
    <definedName name="MCV_B1" localSheetId="12">'[26]WEO-BOP'!#REF!</definedName>
    <definedName name="MCV_B1" localSheetId="17">'[26]WEO-BOP'!#REF!</definedName>
    <definedName name="MCV_B1" localSheetId="20">'[26]WEO-BOP'!#REF!</definedName>
    <definedName name="MCV_B1" localSheetId="24">'[26]WEO-BOP'!#REF!</definedName>
    <definedName name="MCV_B1" localSheetId="26">'[26]WEO-BOP'!#REF!</definedName>
    <definedName name="MCV_B1" localSheetId="28">'[26]WEO-BOP'!#REF!</definedName>
    <definedName name="MCV_B1" localSheetId="29">'[26]WEO-BOP'!#REF!</definedName>
    <definedName name="MCV_B1" localSheetId="30">'[26]WEO-BOP'!#REF!</definedName>
    <definedName name="MCV_B1">'[26]WEO-BOP'!#REF!</definedName>
    <definedName name="MCV_D">#N/A</definedName>
    <definedName name="MCV_N">#N/A</definedName>
    <definedName name="MCV_T">#N/A</definedName>
    <definedName name="MENORES" localSheetId="27">#REF!</definedName>
    <definedName name="MENORES" localSheetId="34">#REF!</definedName>
    <definedName name="MENORES" localSheetId="36">#REF!</definedName>
    <definedName name="MENORES" localSheetId="37">#REF!</definedName>
    <definedName name="MENORES" localSheetId="38">#REF!</definedName>
    <definedName name="MENORES" localSheetId="39">#REF!</definedName>
    <definedName name="MENORES" localSheetId="40">#REF!</definedName>
    <definedName name="MENORES" localSheetId="42">#REF!</definedName>
    <definedName name="MENORES" localSheetId="47">#REF!</definedName>
    <definedName name="MENORES" localSheetId="1">#REF!</definedName>
    <definedName name="MENORES" localSheetId="2">#REF!</definedName>
    <definedName name="MENORES" localSheetId="7">#REF!</definedName>
    <definedName name="MENORES" localSheetId="9">#REF!</definedName>
    <definedName name="MENORES" localSheetId="12">#REF!</definedName>
    <definedName name="MENORES" localSheetId="17">#REF!</definedName>
    <definedName name="MENORES" localSheetId="20">#REF!</definedName>
    <definedName name="MENORES" localSheetId="24">#REF!</definedName>
    <definedName name="MENORES" localSheetId="26">#REF!</definedName>
    <definedName name="MENORES" localSheetId="28">#REF!</definedName>
    <definedName name="MENORES" localSheetId="29">#REF!</definedName>
    <definedName name="MENORES" localSheetId="30">#REF!</definedName>
    <definedName name="MENORES">#REF!</definedName>
    <definedName name="mesec1" localSheetId="27">#REF!</definedName>
    <definedName name="mesec1" localSheetId="34">#REF!</definedName>
    <definedName name="mesec1" localSheetId="36">#REF!</definedName>
    <definedName name="mesec1" localSheetId="39">#REF!</definedName>
    <definedName name="mesec1" localSheetId="40">#REF!</definedName>
    <definedName name="mesec1" localSheetId="42">#REF!</definedName>
    <definedName name="mesec1" localSheetId="47">#REF!</definedName>
    <definedName name="mesec1" localSheetId="1">#REF!</definedName>
    <definedName name="mesec1" localSheetId="2">#REF!</definedName>
    <definedName name="mesec1" localSheetId="7">#REF!</definedName>
    <definedName name="mesec1" localSheetId="9">#REF!</definedName>
    <definedName name="mesec1" localSheetId="12">#REF!</definedName>
    <definedName name="mesec1" localSheetId="17">#REF!</definedName>
    <definedName name="mesec1" localSheetId="20">#REF!</definedName>
    <definedName name="mesec1" localSheetId="24">#REF!</definedName>
    <definedName name="mesec1" localSheetId="26">#REF!</definedName>
    <definedName name="mesec1" localSheetId="28">#REF!</definedName>
    <definedName name="mesec1" localSheetId="29">#REF!</definedName>
    <definedName name="mesec1" localSheetId="30">#REF!</definedName>
    <definedName name="mesec1">#REF!</definedName>
    <definedName name="mesec2" localSheetId="27">#REF!</definedName>
    <definedName name="mesec2" localSheetId="34">#REF!</definedName>
    <definedName name="mesec2" localSheetId="36">#REF!</definedName>
    <definedName name="mesec2" localSheetId="39">#REF!</definedName>
    <definedName name="mesec2" localSheetId="40">#REF!</definedName>
    <definedName name="mesec2" localSheetId="42">#REF!</definedName>
    <definedName name="mesec2" localSheetId="47">#REF!</definedName>
    <definedName name="mesec2" localSheetId="1">#REF!</definedName>
    <definedName name="mesec2" localSheetId="2">#REF!</definedName>
    <definedName name="mesec2" localSheetId="7">#REF!</definedName>
    <definedName name="mesec2" localSheetId="9">#REF!</definedName>
    <definedName name="mesec2" localSheetId="12">#REF!</definedName>
    <definedName name="mesec2" localSheetId="17">#REF!</definedName>
    <definedName name="mesec2" localSheetId="20">#REF!</definedName>
    <definedName name="mesec2" localSheetId="24">#REF!</definedName>
    <definedName name="mesec2" localSheetId="26">#REF!</definedName>
    <definedName name="mesec2" localSheetId="28">#REF!</definedName>
    <definedName name="mesec2" localSheetId="29">#REF!</definedName>
    <definedName name="mesec2" localSheetId="30">#REF!</definedName>
    <definedName name="mesec2">#REF!</definedName>
    <definedName name="mf" localSheetId="27" hidden="1">{"Tab1",#N/A,FALSE,"P";"Tab2",#N/A,FALSE,"P"}</definedName>
    <definedName name="mf" localSheetId="37" hidden="1">{"Tab1",#N/A,FALSE,"P";"Tab2",#N/A,FALSE,"P"}</definedName>
    <definedName name="mf" localSheetId="38" hidden="1">{"Tab1",#N/A,FALSE,"P";"Tab2",#N/A,FALSE,"P"}</definedName>
    <definedName name="mf" localSheetId="39" hidden="1">{"Tab1",#N/A,FALSE,"P";"Tab2",#N/A,FALSE,"P"}</definedName>
    <definedName name="mf" localSheetId="40" hidden="1">{"Tab1",#N/A,FALSE,"P";"Tab2",#N/A,FALSE,"P"}</definedName>
    <definedName name="mf" localSheetId="1" hidden="1">{"Tab1",#N/A,FALSE,"P";"Tab2",#N/A,FALSE,"P"}</definedName>
    <definedName name="mf" localSheetId="7" hidden="1">{"Tab1",#N/A,FALSE,"P";"Tab2",#N/A,FALSE,"P"}</definedName>
    <definedName name="mf" localSheetId="11" hidden="1">{"Tab1",#N/A,FALSE,"P";"Tab2",#N/A,FALSE,"P"}</definedName>
    <definedName name="mf" localSheetId="12" hidden="1">{"Tab1",#N/A,FALSE,"P";"Tab2",#N/A,FALSE,"P"}</definedName>
    <definedName name="mf" localSheetId="28" hidden="1">{"Tab1",#N/A,FALSE,"P";"Tab2",#N/A,FALSE,"P"}</definedName>
    <definedName name="mf" localSheetId="29" hidden="1">{"Tab1",#N/A,FALSE,"P";"Tab2",#N/A,FALSE,"P"}</definedName>
    <definedName name="mf" localSheetId="30" hidden="1">{"Tab1",#N/A,FALSE,"P";"Tab2",#N/A,FALSE,"P"}</definedName>
    <definedName name="mf" hidden="1">{"Tab1",#N/A,FALSE,"P";"Tab2",#N/A,FALSE,"P"}</definedName>
    <definedName name="MFISCAL" localSheetId="27">'[11]Annual Raw Data'!#REF!</definedName>
    <definedName name="MFISCAL" localSheetId="34">'[11]Annual Raw Data'!#REF!</definedName>
    <definedName name="MFISCAL" localSheetId="36">'[11]Annual Raw Data'!#REF!</definedName>
    <definedName name="MFISCAL" localSheetId="39">'[11]Annual Raw Data'!#REF!</definedName>
    <definedName name="MFISCAL" localSheetId="40">'[11]Annual Raw Data'!#REF!</definedName>
    <definedName name="MFISCAL" localSheetId="42">'[11]Annual Raw Data'!#REF!</definedName>
    <definedName name="MFISCAL" localSheetId="47">'[11]Annual Raw Data'!#REF!</definedName>
    <definedName name="MFISCAL" localSheetId="1">'[11]Annual Raw Data'!#REF!</definedName>
    <definedName name="MFISCAL" localSheetId="2">'[11]Annual Raw Data'!#REF!</definedName>
    <definedName name="MFISCAL" localSheetId="7">'[11]Annual Raw Data'!#REF!</definedName>
    <definedName name="MFISCAL" localSheetId="9">'[11]Annual Raw Data'!#REF!</definedName>
    <definedName name="MFISCAL" localSheetId="12">'[11]Annual Raw Data'!#REF!</definedName>
    <definedName name="MFISCAL" localSheetId="17">'[11]Annual Raw Data'!#REF!</definedName>
    <definedName name="MFISCAL" localSheetId="20">'[11]Annual Raw Data'!#REF!</definedName>
    <definedName name="MFISCAL" localSheetId="24">'[11]Annual Raw Data'!#REF!</definedName>
    <definedName name="MFISCAL" localSheetId="26">'[11]Annual Raw Data'!#REF!</definedName>
    <definedName name="MFISCAL" localSheetId="28">'[11]Annual Raw Data'!#REF!</definedName>
    <definedName name="MFISCAL" localSheetId="29">'[11]Annual Raw Data'!#REF!</definedName>
    <definedName name="MFISCAL" localSheetId="30">'[11]Annual Raw Data'!#REF!</definedName>
    <definedName name="MFISCAL">'[11]Annual Raw Data'!#REF!</definedName>
    <definedName name="mflowsa" localSheetId="34">[21]!mflowsa</definedName>
    <definedName name="mflowsa" localSheetId="36">[21]!mflowsa</definedName>
    <definedName name="mflowsa" localSheetId="42">[21]!mflowsa</definedName>
    <definedName name="mflowsa" localSheetId="47">[21]!mflowsa</definedName>
    <definedName name="mflowsa" localSheetId="2">[21]!mflowsa</definedName>
    <definedName name="mflowsa" localSheetId="9">[21]!mflowsa</definedName>
    <definedName name="mflowsa" localSheetId="17">[21]!mflowsa</definedName>
    <definedName name="mflowsa" localSheetId="20">[21]!mflowsa</definedName>
    <definedName name="mflowsa" localSheetId="24">[21]!mflowsa</definedName>
    <definedName name="mflowsa" localSheetId="26">[21]!mflowsa</definedName>
    <definedName name="mflowsa">[21]!mflowsa</definedName>
    <definedName name="mflowsq" localSheetId="34">[21]!mflowsq</definedName>
    <definedName name="mflowsq" localSheetId="36">[21]!mflowsq</definedName>
    <definedName name="mflowsq" localSheetId="42">[21]!mflowsq</definedName>
    <definedName name="mflowsq" localSheetId="47">[21]!mflowsq</definedName>
    <definedName name="mflowsq" localSheetId="2">[21]!mflowsq</definedName>
    <definedName name="mflowsq" localSheetId="9">[21]!mflowsq</definedName>
    <definedName name="mflowsq" localSheetId="17">[21]!mflowsq</definedName>
    <definedName name="mflowsq" localSheetId="20">[21]!mflowsq</definedName>
    <definedName name="mflowsq" localSheetId="24">[21]!mflowsq</definedName>
    <definedName name="mflowsq" localSheetId="26">[21]!mflowsq</definedName>
    <definedName name="mflowsq">[21]!mflowsq</definedName>
    <definedName name="MICRO" localSheetId="27">#REF!</definedName>
    <definedName name="MICRO" localSheetId="34">#REF!</definedName>
    <definedName name="MICRO" localSheetId="36">#REF!</definedName>
    <definedName name="MICRO" localSheetId="37">#REF!</definedName>
    <definedName name="MICRO" localSheetId="38">#REF!</definedName>
    <definedName name="MICRO" localSheetId="39">#REF!</definedName>
    <definedName name="MICRO" localSheetId="40">#REF!</definedName>
    <definedName name="MICRO" localSheetId="42">#REF!</definedName>
    <definedName name="MICRO" localSheetId="47">#REF!</definedName>
    <definedName name="MICRO" localSheetId="1">#REF!</definedName>
    <definedName name="MICRO" localSheetId="2">#REF!</definedName>
    <definedName name="MICRO" localSheetId="7">#REF!</definedName>
    <definedName name="MICRO" localSheetId="9">#REF!</definedName>
    <definedName name="MICRO" localSheetId="12">#REF!</definedName>
    <definedName name="MICRO" localSheetId="17">#REF!</definedName>
    <definedName name="MICRO" localSheetId="20">#REF!</definedName>
    <definedName name="MICRO" localSheetId="24">#REF!</definedName>
    <definedName name="MICRO" localSheetId="26">#REF!</definedName>
    <definedName name="MICRO" localSheetId="28">#REF!</definedName>
    <definedName name="MICRO" localSheetId="29">#REF!</definedName>
    <definedName name="MICRO" localSheetId="30">#REF!</definedName>
    <definedName name="MICRO">#REF!</definedName>
    <definedName name="min_VZ" localSheetId="27">[28]Graf14_Graf15!#REF!</definedName>
    <definedName name="min_VZ" localSheetId="34">#REF!</definedName>
    <definedName name="min_VZ" localSheetId="36">#REF!</definedName>
    <definedName name="min_VZ" localSheetId="37">[28]Graf14_Graf15!#REF!</definedName>
    <definedName name="min_VZ" localSheetId="38">#REF!</definedName>
    <definedName name="min_VZ" localSheetId="39">#REF!</definedName>
    <definedName name="min_VZ" localSheetId="40">#REF!</definedName>
    <definedName name="min_VZ" localSheetId="42">#REF!</definedName>
    <definedName name="min_VZ" localSheetId="47">#REF!</definedName>
    <definedName name="min_VZ" localSheetId="1">[28]Graf14_Graf15!#REF!</definedName>
    <definedName name="min_VZ" localSheetId="2">#REF!</definedName>
    <definedName name="min_VZ" localSheetId="7">#REF!</definedName>
    <definedName name="min_VZ" localSheetId="9">#REF!</definedName>
    <definedName name="min_VZ" localSheetId="11">#REF!</definedName>
    <definedName name="min_VZ" localSheetId="12">#REF!</definedName>
    <definedName name="min_VZ" localSheetId="17">#REF!</definedName>
    <definedName name="min_VZ" localSheetId="20">#REF!</definedName>
    <definedName name="min_VZ" localSheetId="24">#REF!</definedName>
    <definedName name="min_VZ" localSheetId="26">#REF!</definedName>
    <definedName name="min_VZ" localSheetId="28">[28]Graf14_Graf15!#REF!</definedName>
    <definedName name="min_VZ" localSheetId="29">[28]Graf14_Graf15!#REF!</definedName>
    <definedName name="min_VZ" localSheetId="30">[28]Graf14_Graf15!#REF!</definedName>
    <definedName name="min_VZ">#REF!</definedName>
    <definedName name="MISC3" localSheetId="27">#REF!</definedName>
    <definedName name="MISC3" localSheetId="34">#REF!</definedName>
    <definedName name="MISC3" localSheetId="36">#REF!</definedName>
    <definedName name="MISC3" localSheetId="37">#REF!</definedName>
    <definedName name="MISC3" localSheetId="39">#REF!</definedName>
    <definedName name="MISC3" localSheetId="40">#REF!</definedName>
    <definedName name="MISC3" localSheetId="42">#REF!</definedName>
    <definedName name="MISC3" localSheetId="47">#REF!</definedName>
    <definedName name="MISC3" localSheetId="1">#REF!</definedName>
    <definedName name="MISC3" localSheetId="2">#REF!</definedName>
    <definedName name="MISC3" localSheetId="7">#REF!</definedName>
    <definedName name="MISC3" localSheetId="9">#REF!</definedName>
    <definedName name="MISC3" localSheetId="12">#REF!</definedName>
    <definedName name="MISC3" localSheetId="17">#REF!</definedName>
    <definedName name="MISC3" localSheetId="20">#REF!</definedName>
    <definedName name="MISC3" localSheetId="24">#REF!</definedName>
    <definedName name="MISC3" localSheetId="26">#REF!</definedName>
    <definedName name="MISC3" localSheetId="28">#REF!</definedName>
    <definedName name="MISC3" localSheetId="29">#REF!</definedName>
    <definedName name="MISC3" localSheetId="30">#REF!</definedName>
    <definedName name="MISC3">#REF!</definedName>
    <definedName name="MISC4" localSheetId="27">[9]OUTPUT!#REF!</definedName>
    <definedName name="MISC4" localSheetId="34">[9]OUTPUT!#REF!</definedName>
    <definedName name="MISC4" localSheetId="36">[9]OUTPUT!#REF!</definedName>
    <definedName name="MISC4" localSheetId="37">[9]OUTPUT!#REF!</definedName>
    <definedName name="MISC4" localSheetId="38">[9]OUTPUT!#REF!</definedName>
    <definedName name="MISC4" localSheetId="39">[9]OUTPUT!#REF!</definedName>
    <definedName name="MISC4" localSheetId="40">[9]OUTPUT!#REF!</definedName>
    <definedName name="MISC4" localSheetId="42">[9]OUTPUT!#REF!</definedName>
    <definedName name="MISC4" localSheetId="47">[9]OUTPUT!#REF!</definedName>
    <definedName name="MISC4" localSheetId="1">[9]OUTPUT!#REF!</definedName>
    <definedName name="MISC4" localSheetId="2">[9]OUTPUT!#REF!</definedName>
    <definedName name="MISC4" localSheetId="7">[9]OUTPUT!#REF!</definedName>
    <definedName name="MISC4" localSheetId="9">[9]OUTPUT!#REF!</definedName>
    <definedName name="MISC4" localSheetId="12">[9]OUTPUT!#REF!</definedName>
    <definedName name="MISC4" localSheetId="17">[9]OUTPUT!#REF!</definedName>
    <definedName name="MISC4" localSheetId="20">[9]OUTPUT!#REF!</definedName>
    <definedName name="MISC4" localSheetId="24">[9]OUTPUT!#REF!</definedName>
    <definedName name="MISC4" localSheetId="26">[9]OUTPUT!#REF!</definedName>
    <definedName name="MISC4" localSheetId="28">[9]OUTPUT!#REF!</definedName>
    <definedName name="MISC4" localSheetId="29">[9]OUTPUT!#REF!</definedName>
    <definedName name="MISC4" localSheetId="30">[9]OUTPUT!#REF!</definedName>
    <definedName name="MISC4">[9]OUTPUT!#REF!</definedName>
    <definedName name="mmm" localSheetId="27" hidden="1">{"Riqfin97",#N/A,FALSE,"Tran";"Riqfinpro",#N/A,FALSE,"Tran"}</definedName>
    <definedName name="mmm" localSheetId="37" hidden="1">{"Riqfin97",#N/A,FALSE,"Tran";"Riqfinpro",#N/A,FALSE,"Tran"}</definedName>
    <definedName name="mmm" localSheetId="38" hidden="1">{"Riqfin97",#N/A,FALSE,"Tran";"Riqfinpro",#N/A,FALSE,"Tran"}</definedName>
    <definedName name="mmm" localSheetId="39" hidden="1">{"Riqfin97",#N/A,FALSE,"Tran";"Riqfinpro",#N/A,FALSE,"Tran"}</definedName>
    <definedName name="mmm" localSheetId="40" hidden="1">{"Riqfin97",#N/A,FALSE,"Tran";"Riqfinpro",#N/A,FALSE,"Tran"}</definedName>
    <definedName name="mmm" localSheetId="1" hidden="1">{"Riqfin97",#N/A,FALSE,"Tran";"Riqfinpro",#N/A,FALSE,"Tran"}</definedName>
    <definedName name="mmm" localSheetId="7" hidden="1">{"Riqfin97",#N/A,FALSE,"Tran";"Riqfinpro",#N/A,FALSE,"Tran"}</definedName>
    <definedName name="mmm" localSheetId="11" hidden="1">{"Riqfin97",#N/A,FALSE,"Tran";"Riqfinpro",#N/A,FALSE,"Tran"}</definedName>
    <definedName name="mmm" localSheetId="12" hidden="1">{"Riqfin97",#N/A,FALSE,"Tran";"Riqfinpro",#N/A,FALSE,"Tran"}</definedName>
    <definedName name="mmm" localSheetId="28" hidden="1">{"Riqfin97",#N/A,FALSE,"Tran";"Riqfinpro",#N/A,FALSE,"Tran"}</definedName>
    <definedName name="mmm" localSheetId="29" hidden="1">{"Riqfin97",#N/A,FALSE,"Tran";"Riqfinpro",#N/A,FALSE,"Tran"}</definedName>
    <definedName name="mmm" localSheetId="30" hidden="1">{"Riqfin97",#N/A,FALSE,"Tran";"Riqfinpro",#N/A,FALSE,"Tran"}</definedName>
    <definedName name="mmm" hidden="1">{"Riqfin97",#N/A,FALSE,"Tran";"Riqfinpro",#N/A,FALSE,"Tran"}</definedName>
    <definedName name="mmmm" localSheetId="27" hidden="1">{"Tab1",#N/A,FALSE,"P";"Tab2",#N/A,FALSE,"P"}</definedName>
    <definedName name="mmmm" localSheetId="37" hidden="1">{"Tab1",#N/A,FALSE,"P";"Tab2",#N/A,FALSE,"P"}</definedName>
    <definedName name="mmmm" localSheetId="38" hidden="1">{"Tab1",#N/A,FALSE,"P";"Tab2",#N/A,FALSE,"P"}</definedName>
    <definedName name="mmmm" localSheetId="39" hidden="1">{"Tab1",#N/A,FALSE,"P";"Tab2",#N/A,FALSE,"P"}</definedName>
    <definedName name="mmmm" localSheetId="40" hidden="1">{"Tab1",#N/A,FALSE,"P";"Tab2",#N/A,FALSE,"P"}</definedName>
    <definedName name="mmmm" localSheetId="1" hidden="1">{"Tab1",#N/A,FALSE,"P";"Tab2",#N/A,FALSE,"P"}</definedName>
    <definedName name="mmmm" localSheetId="7" hidden="1">{"Tab1",#N/A,FALSE,"P";"Tab2",#N/A,FALSE,"P"}</definedName>
    <definedName name="mmmm" localSheetId="11" hidden="1">{"Tab1",#N/A,FALSE,"P";"Tab2",#N/A,FALSE,"P"}</definedName>
    <definedName name="mmmm" localSheetId="12" hidden="1">{"Tab1",#N/A,FALSE,"P";"Tab2",#N/A,FALSE,"P"}</definedName>
    <definedName name="mmmm" localSheetId="28" hidden="1">{"Tab1",#N/A,FALSE,"P";"Tab2",#N/A,FALSE,"P"}</definedName>
    <definedName name="mmmm" localSheetId="29" hidden="1">{"Tab1",#N/A,FALSE,"P";"Tab2",#N/A,FALSE,"P"}</definedName>
    <definedName name="mmmm" localSheetId="30" hidden="1">{"Tab1",#N/A,FALSE,"P";"Tab2",#N/A,FALSE,"P"}</definedName>
    <definedName name="mmmm" hidden="1">{"Tab1",#N/A,FALSE,"P";"Tab2",#N/A,FALSE,"P"}</definedName>
    <definedName name="MON_SM" localSheetId="27">#REF!</definedName>
    <definedName name="MON_SM" localSheetId="34">#REF!</definedName>
    <definedName name="MON_SM" localSheetId="36">#REF!</definedName>
    <definedName name="MON_SM" localSheetId="37">#REF!</definedName>
    <definedName name="MON_SM" localSheetId="38">#REF!</definedName>
    <definedName name="MON_SM" localSheetId="39">#REF!</definedName>
    <definedName name="MON_SM" localSheetId="40">#REF!</definedName>
    <definedName name="MON_SM" localSheetId="42">#REF!</definedName>
    <definedName name="MON_SM" localSheetId="47">#REF!</definedName>
    <definedName name="MON_SM" localSheetId="1">#REF!</definedName>
    <definedName name="MON_SM" localSheetId="2">#REF!</definedName>
    <definedName name="MON_SM" localSheetId="7">#REF!</definedName>
    <definedName name="MON_SM" localSheetId="9">#REF!</definedName>
    <definedName name="MON_SM" localSheetId="12">#REF!</definedName>
    <definedName name="MON_SM" localSheetId="17">#REF!</definedName>
    <definedName name="MON_SM" localSheetId="20">#REF!</definedName>
    <definedName name="MON_SM" localSheetId="24">#REF!</definedName>
    <definedName name="MON_SM" localSheetId="26">#REF!</definedName>
    <definedName name="MON_SM" localSheetId="28">#REF!</definedName>
    <definedName name="MON_SM" localSheetId="29">#REF!</definedName>
    <definedName name="MON_SM" localSheetId="30">#REF!</definedName>
    <definedName name="MON_SM">#REF!</definedName>
    <definedName name="MONF_SM" localSheetId="27">#REF!</definedName>
    <definedName name="MONF_SM" localSheetId="34">#REF!</definedName>
    <definedName name="MONF_SM" localSheetId="36">#REF!</definedName>
    <definedName name="MONF_SM" localSheetId="39">#REF!</definedName>
    <definedName name="MONF_SM" localSheetId="40">#REF!</definedName>
    <definedName name="MONF_SM" localSheetId="42">#REF!</definedName>
    <definedName name="MONF_SM" localSheetId="47">#REF!</definedName>
    <definedName name="MONF_SM" localSheetId="1">#REF!</definedName>
    <definedName name="MONF_SM" localSheetId="2">#REF!</definedName>
    <definedName name="MONF_SM" localSheetId="7">#REF!</definedName>
    <definedName name="MONF_SM" localSheetId="9">#REF!</definedName>
    <definedName name="MONF_SM" localSheetId="12">#REF!</definedName>
    <definedName name="MONF_SM" localSheetId="17">#REF!</definedName>
    <definedName name="MONF_SM" localSheetId="20">#REF!</definedName>
    <definedName name="MONF_SM" localSheetId="24">#REF!</definedName>
    <definedName name="MONF_SM" localSheetId="26">#REF!</definedName>
    <definedName name="MONF_SM" localSheetId="28">#REF!</definedName>
    <definedName name="MONF_SM" localSheetId="29">#REF!</definedName>
    <definedName name="MONF_SM" localSheetId="30">#REF!</definedName>
    <definedName name="MONF_SM">#REF!</definedName>
    <definedName name="MONTH" localSheetId="27">[1]REER!$D$140:$E$199</definedName>
    <definedName name="MONTH" localSheetId="37">[1]REER!$D$140:$E$199</definedName>
    <definedName name="MONTH" localSheetId="38">[1]REER!$D$140:$E$199</definedName>
    <definedName name="MONTH" localSheetId="39">[1]REER!$D$140:$E$199</definedName>
    <definedName name="MONTH" localSheetId="1">[1]REER!$D$140:$E$199</definedName>
    <definedName name="MONTH" localSheetId="7">[1]REER!$D$140:$E$199</definedName>
    <definedName name="MONTH" localSheetId="28">[1]REER!$D$140:$E$199</definedName>
    <definedName name="MONTH" localSheetId="29">[1]REER!$D$140:$E$199</definedName>
    <definedName name="MONTH" localSheetId="30">[1]REER!$D$140:$E$199</definedName>
    <definedName name="MONTH">[2]REER!$D$140:$E$199</definedName>
    <definedName name="mstocksa" localSheetId="34">[21]!mstocksa</definedName>
    <definedName name="mstocksa" localSheetId="36">[21]!mstocksa</definedName>
    <definedName name="mstocksa" localSheetId="42">[21]!mstocksa</definedName>
    <definedName name="mstocksa" localSheetId="47">[21]!mstocksa</definedName>
    <definedName name="mstocksa" localSheetId="2">[21]!mstocksa</definedName>
    <definedName name="mstocksa" localSheetId="9">[21]!mstocksa</definedName>
    <definedName name="mstocksa" localSheetId="17">[21]!mstocksa</definedName>
    <definedName name="mstocksa" localSheetId="20">[21]!mstocksa</definedName>
    <definedName name="mstocksa" localSheetId="24">[21]!mstocksa</definedName>
    <definedName name="mstocksa" localSheetId="26">[21]!mstocksa</definedName>
    <definedName name="mstocksa">[21]!mstocksa</definedName>
    <definedName name="mstocksq" localSheetId="34">[21]!mstocksq</definedName>
    <definedName name="mstocksq" localSheetId="36">[21]!mstocksq</definedName>
    <definedName name="mstocksq" localSheetId="42">[21]!mstocksq</definedName>
    <definedName name="mstocksq" localSheetId="47">[21]!mstocksq</definedName>
    <definedName name="mstocksq" localSheetId="2">[21]!mstocksq</definedName>
    <definedName name="mstocksq" localSheetId="9">[21]!mstocksq</definedName>
    <definedName name="mstocksq" localSheetId="17">[21]!mstocksq</definedName>
    <definedName name="mstocksq" localSheetId="20">[21]!mstocksq</definedName>
    <definedName name="mstocksq" localSheetId="24">[21]!mstocksq</definedName>
    <definedName name="mstocksq" localSheetId="26">[21]!mstocksq</definedName>
    <definedName name="mstocksq">[21]!mstocksq</definedName>
    <definedName name="MTO">#REF!</definedName>
    <definedName name="Municipios" localSheetId="27">#REF!</definedName>
    <definedName name="Municipios" localSheetId="34">#REF!</definedName>
    <definedName name="Municipios" localSheetId="36">#REF!</definedName>
    <definedName name="Municipios" localSheetId="37">#REF!</definedName>
    <definedName name="Municipios" localSheetId="38">#REF!</definedName>
    <definedName name="Municipios" localSheetId="39">#REF!</definedName>
    <definedName name="Municipios" localSheetId="40">#REF!</definedName>
    <definedName name="Municipios" localSheetId="42">#REF!</definedName>
    <definedName name="Municipios" localSheetId="47">#REF!</definedName>
    <definedName name="Municipios" localSheetId="1">#REF!</definedName>
    <definedName name="Municipios" localSheetId="2">#REF!</definedName>
    <definedName name="Municipios" localSheetId="7">#REF!</definedName>
    <definedName name="Municipios" localSheetId="9">#REF!</definedName>
    <definedName name="Municipios" localSheetId="12">#REF!</definedName>
    <definedName name="Municipios" localSheetId="17">#REF!</definedName>
    <definedName name="Municipios" localSheetId="20">#REF!</definedName>
    <definedName name="Municipios" localSheetId="24">#REF!</definedName>
    <definedName name="Municipios" localSheetId="26">#REF!</definedName>
    <definedName name="Municipios" localSheetId="28">#REF!</definedName>
    <definedName name="Municipios" localSheetId="29">#REF!</definedName>
    <definedName name="Municipios" localSheetId="30">#REF!</definedName>
    <definedName name="Municipios">#REF!</definedName>
    <definedName name="MVZ_1.5x" localSheetId="27">[28]Graf14_Graf15!#REF!</definedName>
    <definedName name="MVZ_1.5x" localSheetId="34">#REF!</definedName>
    <definedName name="MVZ_1.5x" localSheetId="36">#REF!</definedName>
    <definedName name="MVZ_1.5x" localSheetId="37">[28]Graf14_Graf15!#REF!</definedName>
    <definedName name="MVZ_1.5x" localSheetId="38">#REF!</definedName>
    <definedName name="MVZ_1.5x" localSheetId="39">#REF!</definedName>
    <definedName name="MVZ_1.5x" localSheetId="40">#REF!</definedName>
    <definedName name="MVZ_1.5x" localSheetId="42">#REF!</definedName>
    <definedName name="MVZ_1.5x" localSheetId="47">#REF!</definedName>
    <definedName name="MVZ_1.5x" localSheetId="1">[28]Graf14_Graf15!#REF!</definedName>
    <definedName name="MVZ_1.5x" localSheetId="2">#REF!</definedName>
    <definedName name="MVZ_1.5x" localSheetId="7">#REF!</definedName>
    <definedName name="MVZ_1.5x" localSheetId="9">#REF!</definedName>
    <definedName name="MVZ_1.5x" localSheetId="11">#REF!</definedName>
    <definedName name="MVZ_1.5x" localSheetId="12">#REF!</definedName>
    <definedName name="MVZ_1.5x" localSheetId="17">#REF!</definedName>
    <definedName name="MVZ_1.5x" localSheetId="20">#REF!</definedName>
    <definedName name="MVZ_1.5x" localSheetId="24">#REF!</definedName>
    <definedName name="MVZ_1.5x" localSheetId="26">#REF!</definedName>
    <definedName name="MVZ_1.5x" localSheetId="28">[28]Graf14_Graf15!#REF!</definedName>
    <definedName name="MVZ_1.5x" localSheetId="29">[28]Graf14_Graf15!#REF!</definedName>
    <definedName name="MVZ_1.5x" localSheetId="30">[28]Graf14_Graf15!#REF!</definedName>
    <definedName name="MVZ_1.5x">#REF!</definedName>
    <definedName name="MVZ_4x" localSheetId="27">[28]Graf14_Graf15!#REF!</definedName>
    <definedName name="MVZ_4x" localSheetId="34">#REF!</definedName>
    <definedName name="MVZ_4x" localSheetId="36">#REF!</definedName>
    <definedName name="MVZ_4x" localSheetId="37">[28]Graf14_Graf15!#REF!</definedName>
    <definedName name="MVZ_4x" localSheetId="38">#REF!</definedName>
    <definedName name="MVZ_4x" localSheetId="39">#REF!</definedName>
    <definedName name="MVZ_4x" localSheetId="40">#REF!</definedName>
    <definedName name="MVZ_4x" localSheetId="42">#REF!</definedName>
    <definedName name="MVZ_4x" localSheetId="47">#REF!</definedName>
    <definedName name="MVZ_4x" localSheetId="1">[28]Graf14_Graf15!#REF!</definedName>
    <definedName name="MVZ_4x" localSheetId="2">#REF!</definedName>
    <definedName name="MVZ_4x" localSheetId="7">#REF!</definedName>
    <definedName name="MVZ_4x" localSheetId="9">#REF!</definedName>
    <definedName name="MVZ_4x" localSheetId="11">#REF!</definedName>
    <definedName name="MVZ_4x" localSheetId="12">#REF!</definedName>
    <definedName name="MVZ_4x" localSheetId="17">#REF!</definedName>
    <definedName name="MVZ_4x" localSheetId="20">#REF!</definedName>
    <definedName name="MVZ_4x" localSheetId="24">#REF!</definedName>
    <definedName name="MVZ_4x" localSheetId="26">#REF!</definedName>
    <definedName name="MVZ_4x" localSheetId="28">[28]Graf14_Graf15!#REF!</definedName>
    <definedName name="MVZ_4x" localSheetId="29">[28]Graf14_Graf15!#REF!</definedName>
    <definedName name="MVZ_4x" localSheetId="30">[28]Graf14_Graf15!#REF!</definedName>
    <definedName name="MVZ_4x">#REF!</definedName>
    <definedName name="MVZ_5x" localSheetId="27">[28]Graf14_Graf15!#REF!</definedName>
    <definedName name="MVZ_5x" localSheetId="34">#REF!</definedName>
    <definedName name="MVZ_5x" localSheetId="36">#REF!</definedName>
    <definedName name="MVZ_5x" localSheetId="37">[28]Graf14_Graf15!#REF!</definedName>
    <definedName name="MVZ_5x" localSheetId="38">#REF!</definedName>
    <definedName name="MVZ_5x" localSheetId="39">#REF!</definedName>
    <definedName name="MVZ_5x" localSheetId="40">#REF!</definedName>
    <definedName name="MVZ_5x" localSheetId="42">#REF!</definedName>
    <definedName name="MVZ_5x" localSheetId="47">#REF!</definedName>
    <definedName name="MVZ_5x" localSheetId="1">[28]Graf14_Graf15!#REF!</definedName>
    <definedName name="MVZ_5x" localSheetId="2">#REF!</definedName>
    <definedName name="MVZ_5x" localSheetId="7">#REF!</definedName>
    <definedName name="MVZ_5x" localSheetId="9">#REF!</definedName>
    <definedName name="MVZ_5x" localSheetId="11">#REF!</definedName>
    <definedName name="MVZ_5x" localSheetId="12">#REF!</definedName>
    <definedName name="MVZ_5x" localSheetId="17">#REF!</definedName>
    <definedName name="MVZ_5x" localSheetId="20">#REF!</definedName>
    <definedName name="MVZ_5x" localSheetId="24">#REF!</definedName>
    <definedName name="MVZ_5x" localSheetId="26">#REF!</definedName>
    <definedName name="MVZ_5x" localSheetId="28">[28]Graf14_Graf15!#REF!</definedName>
    <definedName name="MVZ_5x" localSheetId="29">[28]Graf14_Graf15!#REF!</definedName>
    <definedName name="MVZ_5x" localSheetId="30">[28]Graf14_Graf15!#REF!</definedName>
    <definedName name="MVZ_5x">#REF!</definedName>
    <definedName name="MW" localSheetId="27">[28]Graf14_Graf15!#REF!</definedName>
    <definedName name="MW" localSheetId="34">#REF!</definedName>
    <definedName name="MW" localSheetId="36">#REF!</definedName>
    <definedName name="MW" localSheetId="37">[28]Graf14_Graf15!#REF!</definedName>
    <definedName name="MW" localSheetId="38">#REF!</definedName>
    <definedName name="MW" localSheetId="39">#REF!</definedName>
    <definedName name="MW" localSheetId="40">#REF!</definedName>
    <definedName name="MW" localSheetId="42">#REF!</definedName>
    <definedName name="MW" localSheetId="47">#REF!</definedName>
    <definedName name="MW" localSheetId="1">[28]Graf14_Graf15!#REF!</definedName>
    <definedName name="MW" localSheetId="2">#REF!</definedName>
    <definedName name="MW" localSheetId="7">#REF!</definedName>
    <definedName name="MW" localSheetId="9">#REF!</definedName>
    <definedName name="MW" localSheetId="11">#REF!</definedName>
    <definedName name="MW" localSheetId="12">#REF!</definedName>
    <definedName name="MW" localSheetId="17">#REF!</definedName>
    <definedName name="MW" localSheetId="20">#REF!</definedName>
    <definedName name="MW" localSheetId="24">#REF!</definedName>
    <definedName name="MW" localSheetId="26">#REF!</definedName>
    <definedName name="MW" localSheetId="28">[28]Graf14_Graf15!#REF!</definedName>
    <definedName name="MW" localSheetId="29">[28]Graf14_Graf15!#REF!</definedName>
    <definedName name="MW" localSheetId="30">[28]Graf14_Graf15!#REF!</definedName>
    <definedName name="MW">#REF!</definedName>
    <definedName name="MW_2" localSheetId="27">[28]Graf14_Graf15!#REF!</definedName>
    <definedName name="MW_2" localSheetId="34">#REF!</definedName>
    <definedName name="MW_2" localSheetId="36">#REF!</definedName>
    <definedName name="MW_2" localSheetId="37">[28]Graf14_Graf15!#REF!</definedName>
    <definedName name="MW_2" localSheetId="38">#REF!</definedName>
    <definedName name="MW_2" localSheetId="39">#REF!</definedName>
    <definedName name="MW_2" localSheetId="40">#REF!</definedName>
    <definedName name="MW_2" localSheetId="42">#REF!</definedName>
    <definedName name="MW_2" localSheetId="47">#REF!</definedName>
    <definedName name="MW_2" localSheetId="1">[28]Graf14_Graf15!#REF!</definedName>
    <definedName name="MW_2" localSheetId="2">#REF!</definedName>
    <definedName name="MW_2" localSheetId="7">#REF!</definedName>
    <definedName name="MW_2" localSheetId="9">#REF!</definedName>
    <definedName name="MW_2" localSheetId="11">#REF!</definedName>
    <definedName name="MW_2" localSheetId="12">#REF!</definedName>
    <definedName name="MW_2" localSheetId="17">#REF!</definedName>
    <definedName name="MW_2" localSheetId="20">#REF!</definedName>
    <definedName name="MW_2" localSheetId="24">#REF!</definedName>
    <definedName name="MW_2" localSheetId="26">#REF!</definedName>
    <definedName name="MW_2" localSheetId="28">[28]Graf14_Graf15!#REF!</definedName>
    <definedName name="MW_2" localSheetId="29">[28]Graf14_Graf15!#REF!</definedName>
    <definedName name="MW_2" localSheetId="30">[28]Graf14_Graf15!#REF!</definedName>
    <definedName name="MW_2">#REF!</definedName>
    <definedName name="NACTCURRENT" localSheetId="27">#REF!</definedName>
    <definedName name="NACTCURRENT" localSheetId="34">#REF!</definedName>
    <definedName name="NACTCURRENT" localSheetId="36">#REF!</definedName>
    <definedName name="NACTCURRENT" localSheetId="37">#REF!</definedName>
    <definedName name="NACTCURRENT" localSheetId="39">#REF!</definedName>
    <definedName name="NACTCURRENT" localSheetId="40">#REF!</definedName>
    <definedName name="NACTCURRENT" localSheetId="42">#REF!</definedName>
    <definedName name="NACTCURRENT" localSheetId="47">#REF!</definedName>
    <definedName name="NACTCURRENT" localSheetId="1">#REF!</definedName>
    <definedName name="NACTCURRENT" localSheetId="2">#REF!</definedName>
    <definedName name="NACTCURRENT" localSheetId="7">#REF!</definedName>
    <definedName name="NACTCURRENT" localSheetId="9">#REF!</definedName>
    <definedName name="NACTCURRENT" localSheetId="12">#REF!</definedName>
    <definedName name="NACTCURRENT" localSheetId="17">#REF!</definedName>
    <definedName name="NACTCURRENT" localSheetId="20">#REF!</definedName>
    <definedName name="NACTCURRENT" localSheetId="24">#REF!</definedName>
    <definedName name="NACTCURRENT" localSheetId="26">#REF!</definedName>
    <definedName name="NACTCURRENT" localSheetId="28">#REF!</definedName>
    <definedName name="NACTCURRENT" localSheetId="29">#REF!</definedName>
    <definedName name="NACTCURRENT" localSheetId="30">#REF!</definedName>
    <definedName name="NACTCURRENT">#REF!</definedName>
    <definedName name="nam1out" localSheetId="27">#REF!</definedName>
    <definedName name="nam1out" localSheetId="34">#REF!</definedName>
    <definedName name="nam1out" localSheetId="36">#REF!</definedName>
    <definedName name="nam1out" localSheetId="39">#REF!</definedName>
    <definedName name="nam1out" localSheetId="40">#REF!</definedName>
    <definedName name="nam1out" localSheetId="42">#REF!</definedName>
    <definedName name="nam1out" localSheetId="47">#REF!</definedName>
    <definedName name="nam1out" localSheetId="1">#REF!</definedName>
    <definedName name="nam1out" localSheetId="2">#REF!</definedName>
    <definedName name="nam1out" localSheetId="7">#REF!</definedName>
    <definedName name="nam1out" localSheetId="9">#REF!</definedName>
    <definedName name="nam1out" localSheetId="12">#REF!</definedName>
    <definedName name="nam1out" localSheetId="17">#REF!</definedName>
    <definedName name="nam1out" localSheetId="20">#REF!</definedName>
    <definedName name="nam1out" localSheetId="24">#REF!</definedName>
    <definedName name="nam1out" localSheetId="26">#REF!</definedName>
    <definedName name="nam1out" localSheetId="28">#REF!</definedName>
    <definedName name="nam1out" localSheetId="29">#REF!</definedName>
    <definedName name="nam1out" localSheetId="30">#REF!</definedName>
    <definedName name="nam1out">#REF!</definedName>
    <definedName name="nam2in" localSheetId="27">#REF!</definedName>
    <definedName name="nam2in" localSheetId="34">#REF!</definedName>
    <definedName name="nam2in" localSheetId="36">#REF!</definedName>
    <definedName name="nam2in" localSheetId="39">#REF!</definedName>
    <definedName name="nam2in" localSheetId="40">#REF!</definedName>
    <definedName name="nam2in" localSheetId="42">#REF!</definedName>
    <definedName name="nam2in" localSheetId="47">#REF!</definedName>
    <definedName name="nam2in" localSheetId="1">#REF!</definedName>
    <definedName name="nam2in" localSheetId="2">#REF!</definedName>
    <definedName name="nam2in" localSheetId="7">#REF!</definedName>
    <definedName name="nam2in" localSheetId="9">#REF!</definedName>
    <definedName name="nam2in" localSheetId="12">#REF!</definedName>
    <definedName name="nam2in" localSheetId="17">#REF!</definedName>
    <definedName name="nam2in" localSheetId="20">#REF!</definedName>
    <definedName name="nam2in" localSheetId="24">#REF!</definedName>
    <definedName name="nam2in" localSheetId="26">#REF!</definedName>
    <definedName name="nam2in" localSheetId="28">#REF!</definedName>
    <definedName name="nam2in" localSheetId="29">#REF!</definedName>
    <definedName name="nam2in" localSheetId="30">#REF!</definedName>
    <definedName name="nam2in">#REF!</definedName>
    <definedName name="nam2out" localSheetId="27">#REF!</definedName>
    <definedName name="nam2out" localSheetId="34">#REF!</definedName>
    <definedName name="nam2out" localSheetId="36">#REF!</definedName>
    <definedName name="nam2out" localSheetId="39">#REF!</definedName>
    <definedName name="nam2out" localSheetId="40">#REF!</definedName>
    <definedName name="nam2out" localSheetId="42">#REF!</definedName>
    <definedName name="nam2out" localSheetId="47">#REF!</definedName>
    <definedName name="nam2out" localSheetId="1">#REF!</definedName>
    <definedName name="nam2out" localSheetId="2">#REF!</definedName>
    <definedName name="nam2out" localSheetId="7">#REF!</definedName>
    <definedName name="nam2out" localSheetId="9">#REF!</definedName>
    <definedName name="nam2out" localSheetId="12">#REF!</definedName>
    <definedName name="nam2out" localSheetId="17">#REF!</definedName>
    <definedName name="nam2out" localSheetId="20">#REF!</definedName>
    <definedName name="nam2out" localSheetId="24">#REF!</definedName>
    <definedName name="nam2out" localSheetId="26">#REF!</definedName>
    <definedName name="nam2out" localSheetId="28">#REF!</definedName>
    <definedName name="nam2out" localSheetId="29">#REF!</definedName>
    <definedName name="nam2out" localSheetId="30">#REF!</definedName>
    <definedName name="nam2out">#REF!</definedName>
    <definedName name="NAMB" localSheetId="27">[1]REER!$AY$143:$BB$143</definedName>
    <definedName name="NAMB" localSheetId="37">[1]REER!$AY$143:$BB$143</definedName>
    <definedName name="NAMB" localSheetId="38">[1]REER!$AY$143:$BB$143</definedName>
    <definedName name="NAMB" localSheetId="39">[1]REER!$AY$143:$BB$143</definedName>
    <definedName name="NAMB" localSheetId="1">[1]REER!$AY$143:$BB$143</definedName>
    <definedName name="NAMB" localSheetId="7">[1]REER!$AY$143:$BB$143</definedName>
    <definedName name="NAMB" localSheetId="28">[1]REER!$AY$143:$BB$143</definedName>
    <definedName name="NAMB" localSheetId="29">[1]REER!$AY$143:$BB$143</definedName>
    <definedName name="NAMB" localSheetId="30">[1]REER!$AY$143:$BB$143</definedName>
    <definedName name="NAMB">[2]REER!$AY$143:$BB$143</definedName>
    <definedName name="namcr" localSheetId="27">'[10]Tab ann curr'!#REF!</definedName>
    <definedName name="namcr" localSheetId="34">'[10]Tab ann curr'!#REF!</definedName>
    <definedName name="namcr" localSheetId="36">'[10]Tab ann curr'!#REF!</definedName>
    <definedName name="namcr" localSheetId="37">'[10]Tab ann curr'!#REF!</definedName>
    <definedName name="namcr" localSheetId="39">'[10]Tab ann curr'!#REF!</definedName>
    <definedName name="namcr" localSheetId="40">'[10]Tab ann curr'!#REF!</definedName>
    <definedName name="namcr" localSheetId="42">'[10]Tab ann curr'!#REF!</definedName>
    <definedName name="namcr" localSheetId="47">'[10]Tab ann curr'!#REF!</definedName>
    <definedName name="namcr" localSheetId="1">'[10]Tab ann curr'!#REF!</definedName>
    <definedName name="namcr" localSheetId="2">'[10]Tab ann curr'!#REF!</definedName>
    <definedName name="namcr" localSheetId="7">'[10]Tab ann curr'!#REF!</definedName>
    <definedName name="namcr" localSheetId="9">'[10]Tab ann curr'!#REF!</definedName>
    <definedName name="namcr" localSheetId="11">'[10]Tab ann curr'!#REF!</definedName>
    <definedName name="namcr" localSheetId="12">'[10]Tab ann curr'!#REF!</definedName>
    <definedName name="namcr" localSheetId="17">'[10]Tab ann curr'!#REF!</definedName>
    <definedName name="namcr" localSheetId="20">'[10]Tab ann curr'!#REF!</definedName>
    <definedName name="namcr" localSheetId="24">'[10]Tab ann curr'!#REF!</definedName>
    <definedName name="namcr" localSheetId="26">'[10]Tab ann curr'!#REF!</definedName>
    <definedName name="namcr" localSheetId="28">'[10]Tab ann curr'!#REF!</definedName>
    <definedName name="namcr" localSheetId="29">'[10]Tab ann curr'!#REF!</definedName>
    <definedName name="namcr" localSheetId="30">'[10]Tab ann curr'!#REF!</definedName>
    <definedName name="namcr">'[10]Tab ann curr'!#REF!</definedName>
    <definedName name="namcs" localSheetId="27">'[10]Tab ann cst'!#REF!</definedName>
    <definedName name="namcs" localSheetId="34">'[10]Tab ann cst'!#REF!</definedName>
    <definedName name="namcs" localSheetId="36">'[10]Tab ann cst'!#REF!</definedName>
    <definedName name="namcs" localSheetId="37">'[10]Tab ann cst'!#REF!</definedName>
    <definedName name="namcs" localSheetId="38">'[10]Tab ann cst'!#REF!</definedName>
    <definedName name="namcs" localSheetId="39">'[10]Tab ann cst'!#REF!</definedName>
    <definedName name="namcs" localSheetId="40">'[10]Tab ann cst'!#REF!</definedName>
    <definedName name="namcs" localSheetId="42">'[10]Tab ann cst'!#REF!</definedName>
    <definedName name="namcs" localSheetId="47">'[10]Tab ann cst'!#REF!</definedName>
    <definedName name="namcs" localSheetId="1">'[10]Tab ann cst'!#REF!</definedName>
    <definedName name="namcs" localSheetId="2">'[10]Tab ann cst'!#REF!</definedName>
    <definedName name="namcs" localSheetId="7">'[10]Tab ann cst'!#REF!</definedName>
    <definedName name="namcs" localSheetId="9">'[10]Tab ann cst'!#REF!</definedName>
    <definedName name="namcs" localSheetId="12">'[10]Tab ann cst'!#REF!</definedName>
    <definedName name="namcs" localSheetId="17">'[10]Tab ann cst'!#REF!</definedName>
    <definedName name="namcs" localSheetId="20">'[10]Tab ann cst'!#REF!</definedName>
    <definedName name="namcs" localSheetId="24">'[10]Tab ann cst'!#REF!</definedName>
    <definedName name="namcs" localSheetId="26">'[10]Tab ann cst'!#REF!</definedName>
    <definedName name="namcs" localSheetId="28">'[10]Tab ann cst'!#REF!</definedName>
    <definedName name="namcs" localSheetId="29">'[10]Tab ann cst'!#REF!</definedName>
    <definedName name="namcs" localSheetId="30">'[10]Tab ann cst'!#REF!</definedName>
    <definedName name="namcs">'[10]Tab ann cst'!#REF!</definedName>
    <definedName name="name_AD">[34]Sheet1!$A$20</definedName>
    <definedName name="name_EXP">[34]Sheet1!$N$54:$N$71</definedName>
    <definedName name="name_FISC" localSheetId="27">#REF!</definedName>
    <definedName name="name_FISC" localSheetId="34">#REF!</definedName>
    <definedName name="name_FISC" localSheetId="36">#REF!</definedName>
    <definedName name="name_FISC" localSheetId="37">#REF!</definedName>
    <definedName name="name_FISC" localSheetId="38">#REF!</definedName>
    <definedName name="name_FISC" localSheetId="39">#REF!</definedName>
    <definedName name="name_FISC" localSheetId="40">#REF!</definedName>
    <definedName name="name_FISC" localSheetId="42">#REF!</definedName>
    <definedName name="name_FISC" localSheetId="47">#REF!</definedName>
    <definedName name="name_FISC" localSheetId="1">#REF!</definedName>
    <definedName name="name_FISC" localSheetId="2">#REF!</definedName>
    <definedName name="name_FISC" localSheetId="7">#REF!</definedName>
    <definedName name="name_FISC" localSheetId="9">#REF!</definedName>
    <definedName name="name_FISC" localSheetId="12">#REF!</definedName>
    <definedName name="name_FISC" localSheetId="17">#REF!</definedName>
    <definedName name="name_FISC" localSheetId="20">#REF!</definedName>
    <definedName name="name_FISC" localSheetId="24">#REF!</definedName>
    <definedName name="name_FISC" localSheetId="26">#REF!</definedName>
    <definedName name="name_FISC" localSheetId="28">#REF!</definedName>
    <definedName name="name_FISC" localSheetId="29">#REF!</definedName>
    <definedName name="name_FISC" localSheetId="30">#REF!</definedName>
    <definedName name="name_FISC">#REF!</definedName>
    <definedName name="nameIntLiq" localSheetId="27">#REF!</definedName>
    <definedName name="nameIntLiq" localSheetId="34">#REF!</definedName>
    <definedName name="nameIntLiq" localSheetId="36">#REF!</definedName>
    <definedName name="nameIntLiq" localSheetId="39">#REF!</definedName>
    <definedName name="nameIntLiq" localSheetId="40">#REF!</definedName>
    <definedName name="nameIntLiq" localSheetId="42">#REF!</definedName>
    <definedName name="nameIntLiq" localSheetId="47">#REF!</definedName>
    <definedName name="nameIntLiq" localSheetId="1">#REF!</definedName>
    <definedName name="nameIntLiq" localSheetId="2">#REF!</definedName>
    <definedName name="nameIntLiq" localSheetId="7">#REF!</definedName>
    <definedName name="nameIntLiq" localSheetId="9">#REF!</definedName>
    <definedName name="nameIntLiq" localSheetId="12">#REF!</definedName>
    <definedName name="nameIntLiq" localSheetId="17">#REF!</definedName>
    <definedName name="nameIntLiq" localSheetId="20">#REF!</definedName>
    <definedName name="nameIntLiq" localSheetId="24">#REF!</definedName>
    <definedName name="nameIntLiq" localSheetId="26">#REF!</definedName>
    <definedName name="nameIntLiq" localSheetId="28">#REF!</definedName>
    <definedName name="nameIntLiq" localSheetId="29">#REF!</definedName>
    <definedName name="nameIntLiq" localSheetId="30">#REF!</definedName>
    <definedName name="nameIntLiq">#REF!</definedName>
    <definedName name="nameMoney" localSheetId="27">#REF!</definedName>
    <definedName name="nameMoney" localSheetId="34">#REF!</definedName>
    <definedName name="nameMoney" localSheetId="36">#REF!</definedName>
    <definedName name="nameMoney" localSheetId="39">#REF!</definedName>
    <definedName name="nameMoney" localSheetId="40">#REF!</definedName>
    <definedName name="nameMoney" localSheetId="42">#REF!</definedName>
    <definedName name="nameMoney" localSheetId="47">#REF!</definedName>
    <definedName name="nameMoney" localSheetId="1">#REF!</definedName>
    <definedName name="nameMoney" localSheetId="2">#REF!</definedName>
    <definedName name="nameMoney" localSheetId="7">#REF!</definedName>
    <definedName name="nameMoney" localSheetId="9">#REF!</definedName>
    <definedName name="nameMoney" localSheetId="12">#REF!</definedName>
    <definedName name="nameMoney" localSheetId="17">#REF!</definedName>
    <definedName name="nameMoney" localSheetId="20">#REF!</definedName>
    <definedName name="nameMoney" localSheetId="24">#REF!</definedName>
    <definedName name="nameMoney" localSheetId="26">#REF!</definedName>
    <definedName name="nameMoney" localSheetId="28">#REF!</definedName>
    <definedName name="nameMoney" localSheetId="29">#REF!</definedName>
    <definedName name="nameMoney" localSheetId="30">#REF!</definedName>
    <definedName name="nameMoney">#REF!</definedName>
    <definedName name="nameRATES" localSheetId="27">#REF!</definedName>
    <definedName name="nameRATES" localSheetId="34">#REF!</definedName>
    <definedName name="nameRATES" localSheetId="36">#REF!</definedName>
    <definedName name="nameRATES" localSheetId="39">#REF!</definedName>
    <definedName name="nameRATES" localSheetId="40">#REF!</definedName>
    <definedName name="nameRATES" localSheetId="42">#REF!</definedName>
    <definedName name="nameRATES" localSheetId="47">#REF!</definedName>
    <definedName name="nameRATES" localSheetId="1">#REF!</definedName>
    <definedName name="nameRATES" localSheetId="2">#REF!</definedName>
    <definedName name="nameRATES" localSheetId="7">#REF!</definedName>
    <definedName name="nameRATES" localSheetId="9">#REF!</definedName>
    <definedName name="nameRATES" localSheetId="12">#REF!</definedName>
    <definedName name="nameRATES" localSheetId="17">#REF!</definedName>
    <definedName name="nameRATES" localSheetId="20">#REF!</definedName>
    <definedName name="nameRATES" localSheetId="24">#REF!</definedName>
    <definedName name="nameRATES" localSheetId="26">#REF!</definedName>
    <definedName name="nameRATES" localSheetId="28">#REF!</definedName>
    <definedName name="nameRATES" localSheetId="29">#REF!</definedName>
    <definedName name="nameRATES" localSheetId="30">#REF!</definedName>
    <definedName name="nameRATES">#REF!</definedName>
    <definedName name="nameRAWQ" localSheetId="27">'[35]Raw Data'!#REF!</definedName>
    <definedName name="nameRAWQ" localSheetId="34">'[35]Raw Data'!#REF!</definedName>
    <definedName name="nameRAWQ" localSheetId="36">'[35]Raw Data'!#REF!</definedName>
    <definedName name="nameRAWQ" localSheetId="39">'[35]Raw Data'!#REF!</definedName>
    <definedName name="nameRAWQ" localSheetId="40">'[35]Raw Data'!#REF!</definedName>
    <definedName name="nameRAWQ" localSheetId="42">'[35]Raw Data'!#REF!</definedName>
    <definedName name="nameRAWQ" localSheetId="47">'[35]Raw Data'!#REF!</definedName>
    <definedName name="nameRAWQ" localSheetId="1">'[35]Raw Data'!#REF!</definedName>
    <definedName name="nameRAWQ" localSheetId="2">'[35]Raw Data'!#REF!</definedName>
    <definedName name="nameRAWQ" localSheetId="7">'[35]Raw Data'!#REF!</definedName>
    <definedName name="nameRAWQ" localSheetId="9">'[35]Raw Data'!#REF!</definedName>
    <definedName name="nameRAWQ" localSheetId="12">'[35]Raw Data'!#REF!</definedName>
    <definedName name="nameRAWQ" localSheetId="17">'[35]Raw Data'!#REF!</definedName>
    <definedName name="nameRAWQ" localSheetId="20">'[35]Raw Data'!#REF!</definedName>
    <definedName name="nameRAWQ" localSheetId="24">'[35]Raw Data'!#REF!</definedName>
    <definedName name="nameRAWQ" localSheetId="26">'[35]Raw Data'!#REF!</definedName>
    <definedName name="nameRAWQ" localSheetId="28">'[35]Raw Data'!#REF!</definedName>
    <definedName name="nameRAWQ" localSheetId="29">'[35]Raw Data'!#REF!</definedName>
    <definedName name="nameRAWQ" localSheetId="30">'[35]Raw Data'!#REF!</definedName>
    <definedName name="nameRAWQ">'[35]Raw Data'!#REF!</definedName>
    <definedName name="nameReal" localSheetId="27">#REF!</definedName>
    <definedName name="nameReal" localSheetId="34">#REF!</definedName>
    <definedName name="nameReal" localSheetId="36">#REF!</definedName>
    <definedName name="nameReal" localSheetId="37">#REF!</definedName>
    <definedName name="nameReal" localSheetId="38">#REF!</definedName>
    <definedName name="nameReal" localSheetId="39">#REF!</definedName>
    <definedName name="nameReal" localSheetId="40">#REF!</definedName>
    <definedName name="nameReal" localSheetId="42">#REF!</definedName>
    <definedName name="nameReal" localSheetId="47">#REF!</definedName>
    <definedName name="nameReal" localSheetId="1">#REF!</definedName>
    <definedName name="nameReal" localSheetId="2">#REF!</definedName>
    <definedName name="nameReal" localSheetId="7">#REF!</definedName>
    <definedName name="nameReal" localSheetId="9">#REF!</definedName>
    <definedName name="nameReal" localSheetId="12">#REF!</definedName>
    <definedName name="nameReal" localSheetId="17">#REF!</definedName>
    <definedName name="nameReal" localSheetId="20">#REF!</definedName>
    <definedName name="nameReal" localSheetId="24">#REF!</definedName>
    <definedName name="nameReal" localSheetId="26">#REF!</definedName>
    <definedName name="nameReal" localSheetId="28">#REF!</definedName>
    <definedName name="nameReal" localSheetId="29">#REF!</definedName>
    <definedName name="nameReal" localSheetId="30">#REF!</definedName>
    <definedName name="nameReal">#REF!</definedName>
    <definedName name="names" localSheetId="27">#REF!</definedName>
    <definedName name="names" localSheetId="34">#REF!</definedName>
    <definedName name="names" localSheetId="36">#REF!</definedName>
    <definedName name="names" localSheetId="39">#REF!</definedName>
    <definedName name="names" localSheetId="40">#REF!</definedName>
    <definedName name="names" localSheetId="42">#REF!</definedName>
    <definedName name="names" localSheetId="47">#REF!</definedName>
    <definedName name="names" localSheetId="1">#REF!</definedName>
    <definedName name="names" localSheetId="2">#REF!</definedName>
    <definedName name="names" localSheetId="7">#REF!</definedName>
    <definedName name="names" localSheetId="9">#REF!</definedName>
    <definedName name="names" localSheetId="12">#REF!</definedName>
    <definedName name="names" localSheetId="17">#REF!</definedName>
    <definedName name="names" localSheetId="20">#REF!</definedName>
    <definedName name="names" localSheetId="24">#REF!</definedName>
    <definedName name="names" localSheetId="26">#REF!</definedName>
    <definedName name="names" localSheetId="28">#REF!</definedName>
    <definedName name="names" localSheetId="29">#REF!</definedName>
    <definedName name="names" localSheetId="30">#REF!</definedName>
    <definedName name="names">#REF!</definedName>
    <definedName name="NAMES_fidr_r" localSheetId="27">[32]monthly!#REF!</definedName>
    <definedName name="NAMES_fidr_r" localSheetId="34">[33]monthly!#REF!</definedName>
    <definedName name="NAMES_fidr_r" localSheetId="36">[33]monthly!#REF!</definedName>
    <definedName name="NAMES_fidr_r" localSheetId="37">[32]monthly!#REF!</definedName>
    <definedName name="NAMES_fidr_r" localSheetId="38">[32]monthly!#REF!</definedName>
    <definedName name="NAMES_fidr_r" localSheetId="39">[32]monthly!#REF!</definedName>
    <definedName name="NAMES_fidr_r" localSheetId="40">[33]monthly!#REF!</definedName>
    <definedName name="NAMES_fidr_r" localSheetId="42">[33]monthly!#REF!</definedName>
    <definedName name="NAMES_fidr_r" localSheetId="47">[33]monthly!#REF!</definedName>
    <definedName name="NAMES_fidr_r" localSheetId="1">[32]monthly!#REF!</definedName>
    <definedName name="NAMES_fidr_r" localSheetId="2">[33]monthly!#REF!</definedName>
    <definedName name="NAMES_fidr_r" localSheetId="7">[32]monthly!#REF!</definedName>
    <definedName name="NAMES_fidr_r" localSheetId="9">[33]monthly!#REF!</definedName>
    <definedName name="NAMES_fidr_r" localSheetId="12">[33]monthly!#REF!</definedName>
    <definedName name="NAMES_fidr_r" localSheetId="17">[33]monthly!#REF!</definedName>
    <definedName name="NAMES_fidr_r" localSheetId="20">[33]monthly!#REF!</definedName>
    <definedName name="NAMES_fidr_r" localSheetId="24">[33]monthly!#REF!</definedName>
    <definedName name="NAMES_fidr_r" localSheetId="26">[33]monthly!#REF!</definedName>
    <definedName name="NAMES_fidr_r" localSheetId="28">[32]monthly!#REF!</definedName>
    <definedName name="NAMES_fidr_r" localSheetId="29">[32]monthly!#REF!</definedName>
    <definedName name="NAMES_fidr_r" localSheetId="30">[32]monthly!#REF!</definedName>
    <definedName name="NAMES_fidr_r">[33]monthly!#REF!</definedName>
    <definedName name="names_figb_r" localSheetId="27">[32]monthly!#REF!</definedName>
    <definedName name="names_figb_r" localSheetId="34">[33]monthly!#REF!</definedName>
    <definedName name="names_figb_r" localSheetId="36">[33]monthly!#REF!</definedName>
    <definedName name="names_figb_r" localSheetId="37">[32]monthly!#REF!</definedName>
    <definedName name="names_figb_r" localSheetId="38">[32]monthly!#REF!</definedName>
    <definedName name="names_figb_r" localSheetId="39">[32]monthly!#REF!</definedName>
    <definedName name="names_figb_r" localSheetId="40">[33]monthly!#REF!</definedName>
    <definedName name="names_figb_r" localSheetId="42">[33]monthly!#REF!</definedName>
    <definedName name="names_figb_r" localSheetId="47">[33]monthly!#REF!</definedName>
    <definedName name="names_figb_r" localSheetId="1">[32]monthly!#REF!</definedName>
    <definedName name="names_figb_r" localSheetId="2">[33]monthly!#REF!</definedName>
    <definedName name="names_figb_r" localSheetId="7">[32]monthly!#REF!</definedName>
    <definedName name="names_figb_r" localSheetId="9">[33]monthly!#REF!</definedName>
    <definedName name="names_figb_r" localSheetId="12">[33]monthly!#REF!</definedName>
    <definedName name="names_figb_r" localSheetId="17">[33]monthly!#REF!</definedName>
    <definedName name="names_figb_r" localSheetId="20">[33]monthly!#REF!</definedName>
    <definedName name="names_figb_r" localSheetId="24">[33]monthly!#REF!</definedName>
    <definedName name="names_figb_r" localSheetId="26">[33]monthly!#REF!</definedName>
    <definedName name="names_figb_r" localSheetId="28">[32]monthly!#REF!</definedName>
    <definedName name="names_figb_r" localSheetId="29">[32]monthly!#REF!</definedName>
    <definedName name="names_figb_r" localSheetId="30">[32]monthly!#REF!</definedName>
    <definedName name="names_figb_r">[33]monthly!#REF!</definedName>
    <definedName name="names_w" localSheetId="27">#REF!</definedName>
    <definedName name="names_w" localSheetId="34">#REF!</definedName>
    <definedName name="names_w" localSheetId="36">#REF!</definedName>
    <definedName name="names_w" localSheetId="37">#REF!</definedName>
    <definedName name="names_w" localSheetId="38">#REF!</definedName>
    <definedName name="names_w" localSheetId="39">#REF!</definedName>
    <definedName name="names_w" localSheetId="40">#REF!</definedName>
    <definedName name="names_w" localSheetId="42">#REF!</definedName>
    <definedName name="names_w" localSheetId="47">#REF!</definedName>
    <definedName name="names_w" localSheetId="1">#REF!</definedName>
    <definedName name="names_w" localSheetId="2">#REF!</definedName>
    <definedName name="names_w" localSheetId="7">#REF!</definedName>
    <definedName name="names_w" localSheetId="9">#REF!</definedName>
    <definedName name="names_w" localSheetId="12">#REF!</definedName>
    <definedName name="names_w" localSheetId="17">#REF!</definedName>
    <definedName name="names_w" localSheetId="20">#REF!</definedName>
    <definedName name="names_w" localSheetId="24">#REF!</definedName>
    <definedName name="names_w" localSheetId="26">#REF!</definedName>
    <definedName name="names_w" localSheetId="28">#REF!</definedName>
    <definedName name="names_w" localSheetId="29">#REF!</definedName>
    <definedName name="names_w" localSheetId="30">#REF!</definedName>
    <definedName name="names_w">#REF!</definedName>
    <definedName name="names1in" localSheetId="27">#REF!</definedName>
    <definedName name="names1in" localSheetId="34">#REF!</definedName>
    <definedName name="names1in" localSheetId="36">#REF!</definedName>
    <definedName name="names1in" localSheetId="39">#REF!</definedName>
    <definedName name="names1in" localSheetId="40">#REF!</definedName>
    <definedName name="names1in" localSheetId="42">#REF!</definedName>
    <definedName name="names1in" localSheetId="47">#REF!</definedName>
    <definedName name="names1in" localSheetId="1">#REF!</definedName>
    <definedName name="names1in" localSheetId="2">#REF!</definedName>
    <definedName name="names1in" localSheetId="7">#REF!</definedName>
    <definedName name="names1in" localSheetId="9">#REF!</definedName>
    <definedName name="names1in" localSheetId="12">#REF!</definedName>
    <definedName name="names1in" localSheetId="17">#REF!</definedName>
    <definedName name="names1in" localSheetId="20">#REF!</definedName>
    <definedName name="names1in" localSheetId="24">#REF!</definedName>
    <definedName name="names1in" localSheetId="26">#REF!</definedName>
    <definedName name="names1in" localSheetId="28">#REF!</definedName>
    <definedName name="names1in" localSheetId="29">#REF!</definedName>
    <definedName name="names1in" localSheetId="30">#REF!</definedName>
    <definedName name="names1in">#REF!</definedName>
    <definedName name="NAMESB" localSheetId="27">#REF!</definedName>
    <definedName name="NAMESB" localSheetId="34">#REF!</definedName>
    <definedName name="NAMESB" localSheetId="36">#REF!</definedName>
    <definedName name="NAMESB" localSheetId="39">#REF!</definedName>
    <definedName name="NAMESB" localSheetId="40">#REF!</definedName>
    <definedName name="NAMESB" localSheetId="42">#REF!</definedName>
    <definedName name="NAMESB" localSheetId="47">#REF!</definedName>
    <definedName name="NAMESB" localSheetId="1">#REF!</definedName>
    <definedName name="NAMESB" localSheetId="2">#REF!</definedName>
    <definedName name="NAMESB" localSheetId="7">#REF!</definedName>
    <definedName name="NAMESB" localSheetId="9">#REF!</definedName>
    <definedName name="NAMESB" localSheetId="12">#REF!</definedName>
    <definedName name="NAMESB" localSheetId="17">#REF!</definedName>
    <definedName name="NAMESB" localSheetId="20">#REF!</definedName>
    <definedName name="NAMESB" localSheetId="24">#REF!</definedName>
    <definedName name="NAMESB" localSheetId="26">#REF!</definedName>
    <definedName name="NAMESB" localSheetId="28">#REF!</definedName>
    <definedName name="NAMESB" localSheetId="29">#REF!</definedName>
    <definedName name="NAMESB" localSheetId="30">#REF!</definedName>
    <definedName name="NAMESB">#REF!</definedName>
    <definedName name="namesc" localSheetId="27">#REF!</definedName>
    <definedName name="namesc" localSheetId="34">#REF!</definedName>
    <definedName name="namesc" localSheetId="36">#REF!</definedName>
    <definedName name="namesc" localSheetId="39">#REF!</definedName>
    <definedName name="namesc" localSheetId="40">#REF!</definedName>
    <definedName name="namesc" localSheetId="42">#REF!</definedName>
    <definedName name="namesc" localSheetId="47">#REF!</definedName>
    <definedName name="namesc" localSheetId="1">#REF!</definedName>
    <definedName name="namesc" localSheetId="2">#REF!</definedName>
    <definedName name="namesc" localSheetId="7">#REF!</definedName>
    <definedName name="namesc" localSheetId="9">#REF!</definedName>
    <definedName name="namesc" localSheetId="12">#REF!</definedName>
    <definedName name="namesc" localSheetId="17">#REF!</definedName>
    <definedName name="namesc" localSheetId="20">#REF!</definedName>
    <definedName name="namesc" localSheetId="24">#REF!</definedName>
    <definedName name="namesc" localSheetId="26">#REF!</definedName>
    <definedName name="namesc" localSheetId="28">#REF!</definedName>
    <definedName name="namesc" localSheetId="29">#REF!</definedName>
    <definedName name="namesc" localSheetId="30">#REF!</definedName>
    <definedName name="namesc">#REF!</definedName>
    <definedName name="NAMESG" localSheetId="27">#REF!</definedName>
    <definedName name="NAMESG" localSheetId="34">#REF!</definedName>
    <definedName name="NAMESG" localSheetId="36">#REF!</definedName>
    <definedName name="NAMESG" localSheetId="39">#REF!</definedName>
    <definedName name="NAMESG" localSheetId="40">#REF!</definedName>
    <definedName name="NAMESG" localSheetId="42">#REF!</definedName>
    <definedName name="NAMESG" localSheetId="47">#REF!</definedName>
    <definedName name="NAMESG" localSheetId="1">#REF!</definedName>
    <definedName name="NAMESG" localSheetId="2">#REF!</definedName>
    <definedName name="NAMESG" localSheetId="7">#REF!</definedName>
    <definedName name="NAMESG" localSheetId="9">#REF!</definedName>
    <definedName name="NAMESG" localSheetId="12">#REF!</definedName>
    <definedName name="NAMESG" localSheetId="17">#REF!</definedName>
    <definedName name="NAMESG" localSheetId="20">#REF!</definedName>
    <definedName name="NAMESG" localSheetId="24">#REF!</definedName>
    <definedName name="NAMESG" localSheetId="26">#REF!</definedName>
    <definedName name="NAMESG" localSheetId="28">#REF!</definedName>
    <definedName name="NAMESG" localSheetId="29">#REF!</definedName>
    <definedName name="NAMESG" localSheetId="30">#REF!</definedName>
    <definedName name="NAMESG">#REF!</definedName>
    <definedName name="namesm" localSheetId="27">#REF!</definedName>
    <definedName name="namesm" localSheetId="34">#REF!</definedName>
    <definedName name="namesm" localSheetId="36">#REF!</definedName>
    <definedName name="namesm" localSheetId="39">#REF!</definedName>
    <definedName name="namesm" localSheetId="40">#REF!</definedName>
    <definedName name="namesm" localSheetId="42">#REF!</definedName>
    <definedName name="namesm" localSheetId="47">#REF!</definedName>
    <definedName name="namesm" localSheetId="1">#REF!</definedName>
    <definedName name="namesm" localSheetId="2">#REF!</definedName>
    <definedName name="namesm" localSheetId="7">#REF!</definedName>
    <definedName name="namesm" localSheetId="9">#REF!</definedName>
    <definedName name="namesm" localSheetId="12">#REF!</definedName>
    <definedName name="namesm" localSheetId="17">#REF!</definedName>
    <definedName name="namesm" localSheetId="20">#REF!</definedName>
    <definedName name="namesm" localSheetId="24">#REF!</definedName>
    <definedName name="namesm" localSheetId="26">#REF!</definedName>
    <definedName name="namesm" localSheetId="28">#REF!</definedName>
    <definedName name="namesm" localSheetId="29">#REF!</definedName>
    <definedName name="namesm" localSheetId="30">#REF!</definedName>
    <definedName name="namesm">#REF!</definedName>
    <definedName name="NAMESQ" localSheetId="27">#REF!</definedName>
    <definedName name="NAMESQ" localSheetId="34">#REF!</definedName>
    <definedName name="NAMESQ" localSheetId="36">#REF!</definedName>
    <definedName name="NAMESQ" localSheetId="39">#REF!</definedName>
    <definedName name="NAMESQ" localSheetId="40">#REF!</definedName>
    <definedName name="NAMESQ" localSheetId="42">#REF!</definedName>
    <definedName name="NAMESQ" localSheetId="47">#REF!</definedName>
    <definedName name="NAMESQ" localSheetId="1">#REF!</definedName>
    <definedName name="NAMESQ" localSheetId="2">#REF!</definedName>
    <definedName name="NAMESQ" localSheetId="7">#REF!</definedName>
    <definedName name="NAMESQ" localSheetId="9">#REF!</definedName>
    <definedName name="NAMESQ" localSheetId="12">#REF!</definedName>
    <definedName name="NAMESQ" localSheetId="17">#REF!</definedName>
    <definedName name="NAMESQ" localSheetId="20">#REF!</definedName>
    <definedName name="NAMESQ" localSheetId="24">#REF!</definedName>
    <definedName name="NAMESQ" localSheetId="26">#REF!</definedName>
    <definedName name="NAMESQ" localSheetId="28">#REF!</definedName>
    <definedName name="NAMESQ" localSheetId="29">#REF!</definedName>
    <definedName name="NAMESQ" localSheetId="30">#REF!</definedName>
    <definedName name="NAMESQ">#REF!</definedName>
    <definedName name="namesr" localSheetId="27">#REF!</definedName>
    <definedName name="namesr" localSheetId="34">#REF!</definedName>
    <definedName name="namesr" localSheetId="36">#REF!</definedName>
    <definedName name="namesr" localSheetId="39">#REF!</definedName>
    <definedName name="namesr" localSheetId="40">#REF!</definedName>
    <definedName name="namesr" localSheetId="42">#REF!</definedName>
    <definedName name="namesr" localSheetId="47">#REF!</definedName>
    <definedName name="namesr" localSheetId="1">#REF!</definedName>
    <definedName name="namesr" localSheetId="2">#REF!</definedName>
    <definedName name="namesr" localSheetId="7">#REF!</definedName>
    <definedName name="namesr" localSheetId="9">#REF!</definedName>
    <definedName name="namesr" localSheetId="12">#REF!</definedName>
    <definedName name="namesr" localSheetId="17">#REF!</definedName>
    <definedName name="namesr" localSheetId="20">#REF!</definedName>
    <definedName name="namesr" localSheetId="24">#REF!</definedName>
    <definedName name="namesr" localSheetId="26">#REF!</definedName>
    <definedName name="namesr" localSheetId="28">#REF!</definedName>
    <definedName name="namesr" localSheetId="29">#REF!</definedName>
    <definedName name="namesr" localSheetId="30">#REF!</definedName>
    <definedName name="namesr">#REF!</definedName>
    <definedName name="namestran" localSheetId="27">[29]transfer!$C$1:$O$1</definedName>
    <definedName name="namestran" localSheetId="37">[29]transfer!$C$1:$O$1</definedName>
    <definedName name="namestran" localSheetId="38">[29]transfer!$C$1:$O$1</definedName>
    <definedName name="namestran" localSheetId="39">[29]transfer!$C$1:$O$1</definedName>
    <definedName name="namestran" localSheetId="1">[29]transfer!$C$1:$O$1</definedName>
    <definedName name="namestran" localSheetId="7">[29]transfer!$C$1:$O$1</definedName>
    <definedName name="namestran" localSheetId="28">[29]transfer!$C$1:$O$1</definedName>
    <definedName name="namestran" localSheetId="29">[29]transfer!$C$1:$O$1</definedName>
    <definedName name="namestran" localSheetId="30">[29]transfer!$C$1:$O$1</definedName>
    <definedName name="namestran">[30]transfer!$C$1:$O$1</definedName>
    <definedName name="namgdp" localSheetId="27">#REF!</definedName>
    <definedName name="namgdp" localSheetId="34">#REF!</definedName>
    <definedName name="namgdp" localSheetId="36">#REF!</definedName>
    <definedName name="namgdp" localSheetId="37">#REF!</definedName>
    <definedName name="namgdp" localSheetId="38">#REF!</definedName>
    <definedName name="namgdp" localSheetId="39">#REF!</definedName>
    <definedName name="namgdp" localSheetId="40">#REF!</definedName>
    <definedName name="namgdp" localSheetId="42">#REF!</definedName>
    <definedName name="namgdp" localSheetId="47">#REF!</definedName>
    <definedName name="namgdp" localSheetId="1">#REF!</definedName>
    <definedName name="namgdp" localSheetId="2">#REF!</definedName>
    <definedName name="namgdp" localSheetId="7">#REF!</definedName>
    <definedName name="namgdp" localSheetId="9">#REF!</definedName>
    <definedName name="namgdp" localSheetId="12">#REF!</definedName>
    <definedName name="namgdp" localSheetId="17">#REF!</definedName>
    <definedName name="namgdp" localSheetId="20">#REF!</definedName>
    <definedName name="namgdp" localSheetId="24">#REF!</definedName>
    <definedName name="namgdp" localSheetId="26">#REF!</definedName>
    <definedName name="namgdp" localSheetId="28">#REF!</definedName>
    <definedName name="namgdp" localSheetId="29">#REF!</definedName>
    <definedName name="namgdp" localSheetId="30">#REF!</definedName>
    <definedName name="namgdp">#REF!</definedName>
    <definedName name="NAMIN" localSheetId="27">#REF!</definedName>
    <definedName name="NAMIN" localSheetId="34">#REF!</definedName>
    <definedName name="NAMIN" localSheetId="36">#REF!</definedName>
    <definedName name="NAMIN" localSheetId="39">#REF!</definedName>
    <definedName name="NAMIN" localSheetId="40">#REF!</definedName>
    <definedName name="NAMIN" localSheetId="42">#REF!</definedName>
    <definedName name="NAMIN" localSheetId="47">#REF!</definedName>
    <definedName name="NAMIN" localSheetId="1">#REF!</definedName>
    <definedName name="NAMIN" localSheetId="2">#REF!</definedName>
    <definedName name="NAMIN" localSheetId="7">#REF!</definedName>
    <definedName name="NAMIN" localSheetId="9">#REF!</definedName>
    <definedName name="NAMIN" localSheetId="12">#REF!</definedName>
    <definedName name="NAMIN" localSheetId="17">#REF!</definedName>
    <definedName name="NAMIN" localSheetId="20">#REF!</definedName>
    <definedName name="NAMIN" localSheetId="24">#REF!</definedName>
    <definedName name="NAMIN" localSheetId="26">#REF!</definedName>
    <definedName name="NAMIN" localSheetId="28">#REF!</definedName>
    <definedName name="NAMIN" localSheetId="29">#REF!</definedName>
    <definedName name="NAMIN" localSheetId="30">#REF!</definedName>
    <definedName name="NAMIN">#REF!</definedName>
    <definedName name="namin1" localSheetId="27">[1]REER!$F$1:$BP$1</definedName>
    <definedName name="namin1" localSheetId="37">[1]REER!$F$1:$BP$1</definedName>
    <definedName name="namin1" localSheetId="38">[1]REER!$F$1:$BP$1</definedName>
    <definedName name="namin1" localSheetId="39">[1]REER!$F$1:$BP$1</definedName>
    <definedName name="namin1" localSheetId="1">[1]REER!$F$1:$BP$1</definedName>
    <definedName name="namin1" localSheetId="7">[1]REER!$F$1:$BP$1</definedName>
    <definedName name="namin1" localSheetId="28">[1]REER!$F$1:$BP$1</definedName>
    <definedName name="namin1" localSheetId="29">[1]REER!$F$1:$BP$1</definedName>
    <definedName name="namin1" localSheetId="30">[1]REER!$F$1:$BP$1</definedName>
    <definedName name="namin1">[2]REER!$F$1:$BP$1</definedName>
    <definedName name="namin2" localSheetId="27">[1]REER!$F$138:$AA$138</definedName>
    <definedName name="namin2" localSheetId="37">[1]REER!$F$138:$AA$138</definedName>
    <definedName name="namin2" localSheetId="38">[1]REER!$F$138:$AA$138</definedName>
    <definedName name="namin2" localSheetId="39">[1]REER!$F$138:$AA$138</definedName>
    <definedName name="namin2" localSheetId="1">[1]REER!$F$138:$AA$138</definedName>
    <definedName name="namin2" localSheetId="7">[1]REER!$F$138:$AA$138</definedName>
    <definedName name="namin2" localSheetId="28">[1]REER!$F$138:$AA$138</definedName>
    <definedName name="namin2" localSheetId="29">[1]REER!$F$138:$AA$138</definedName>
    <definedName name="namin2" localSheetId="30">[1]REER!$F$138:$AA$138</definedName>
    <definedName name="namin2">[2]REER!$F$138:$AA$138</definedName>
    <definedName name="namind" localSheetId="27">'[10]work Q real'!#REF!</definedName>
    <definedName name="namind" localSheetId="34">'[10]work Q real'!#REF!</definedName>
    <definedName name="namind" localSheetId="36">'[10]work Q real'!#REF!</definedName>
    <definedName name="namind" localSheetId="37">'[10]work Q real'!#REF!</definedName>
    <definedName name="namind" localSheetId="39">'[10]work Q real'!#REF!</definedName>
    <definedName name="namind" localSheetId="40">'[10]work Q real'!#REF!</definedName>
    <definedName name="namind" localSheetId="42">'[10]work Q real'!#REF!</definedName>
    <definedName name="namind" localSheetId="47">'[10]work Q real'!#REF!</definedName>
    <definedName name="namind" localSheetId="1">'[10]work Q real'!#REF!</definedName>
    <definedName name="namind" localSheetId="2">'[10]work Q real'!#REF!</definedName>
    <definedName name="namind" localSheetId="7">'[10]work Q real'!#REF!</definedName>
    <definedName name="namind" localSheetId="9">'[10]work Q real'!#REF!</definedName>
    <definedName name="namind" localSheetId="11">'[10]work Q real'!#REF!</definedName>
    <definedName name="namind" localSheetId="12">'[10]work Q real'!#REF!</definedName>
    <definedName name="namind" localSheetId="17">'[10]work Q real'!#REF!</definedName>
    <definedName name="namind" localSheetId="20">'[10]work Q real'!#REF!</definedName>
    <definedName name="namind" localSheetId="24">'[10]work Q real'!#REF!</definedName>
    <definedName name="namind" localSheetId="26">'[10]work Q real'!#REF!</definedName>
    <definedName name="namind" localSheetId="28">'[10]work Q real'!#REF!</definedName>
    <definedName name="namind" localSheetId="29">'[10]work Q real'!#REF!</definedName>
    <definedName name="namind" localSheetId="30">'[10]work Q real'!#REF!</definedName>
    <definedName name="namind">'[10]work Q real'!#REF!</definedName>
    <definedName name="naminm" localSheetId="27">#REF!</definedName>
    <definedName name="naminm" localSheetId="34">#REF!</definedName>
    <definedName name="naminm" localSheetId="36">#REF!</definedName>
    <definedName name="naminm" localSheetId="37">#REF!</definedName>
    <definedName name="naminm" localSheetId="38">#REF!</definedName>
    <definedName name="naminm" localSheetId="39">#REF!</definedName>
    <definedName name="naminm" localSheetId="40">#REF!</definedName>
    <definedName name="naminm" localSheetId="42">#REF!</definedName>
    <definedName name="naminm" localSheetId="47">#REF!</definedName>
    <definedName name="naminm" localSheetId="1">#REF!</definedName>
    <definedName name="naminm" localSheetId="2">#REF!</definedName>
    <definedName name="naminm" localSheetId="7">#REF!</definedName>
    <definedName name="naminm" localSheetId="9">#REF!</definedName>
    <definedName name="naminm" localSheetId="12">#REF!</definedName>
    <definedName name="naminm" localSheetId="17">#REF!</definedName>
    <definedName name="naminm" localSheetId="20">#REF!</definedName>
    <definedName name="naminm" localSheetId="24">#REF!</definedName>
    <definedName name="naminm" localSheetId="26">#REF!</definedName>
    <definedName name="naminm" localSheetId="28">#REF!</definedName>
    <definedName name="naminm" localSheetId="29">#REF!</definedName>
    <definedName name="naminm" localSheetId="30">#REF!</definedName>
    <definedName name="naminm">#REF!</definedName>
    <definedName name="naminq" localSheetId="27">#REF!</definedName>
    <definedName name="naminq" localSheetId="34">#REF!</definedName>
    <definedName name="naminq" localSheetId="36">#REF!</definedName>
    <definedName name="naminq" localSheetId="39">#REF!</definedName>
    <definedName name="naminq" localSheetId="40">#REF!</definedName>
    <definedName name="naminq" localSheetId="42">#REF!</definedName>
    <definedName name="naminq" localSheetId="47">#REF!</definedName>
    <definedName name="naminq" localSheetId="1">#REF!</definedName>
    <definedName name="naminq" localSheetId="2">#REF!</definedName>
    <definedName name="naminq" localSheetId="7">#REF!</definedName>
    <definedName name="naminq" localSheetId="9">#REF!</definedName>
    <definedName name="naminq" localSheetId="12">#REF!</definedName>
    <definedName name="naminq" localSheetId="17">#REF!</definedName>
    <definedName name="naminq" localSheetId="20">#REF!</definedName>
    <definedName name="naminq" localSheetId="24">#REF!</definedName>
    <definedName name="naminq" localSheetId="26">#REF!</definedName>
    <definedName name="naminq" localSheetId="28">#REF!</definedName>
    <definedName name="naminq" localSheetId="29">#REF!</definedName>
    <definedName name="naminq" localSheetId="30">#REF!</definedName>
    <definedName name="naminq">#REF!</definedName>
    <definedName name="namm" localSheetId="27">#REF!</definedName>
    <definedName name="namm" localSheetId="34">#REF!</definedName>
    <definedName name="namm" localSheetId="36">#REF!</definedName>
    <definedName name="namm" localSheetId="39">#REF!</definedName>
    <definedName name="namm" localSheetId="40">#REF!</definedName>
    <definedName name="namm" localSheetId="42">#REF!</definedName>
    <definedName name="namm" localSheetId="47">#REF!</definedName>
    <definedName name="namm" localSheetId="1">#REF!</definedName>
    <definedName name="namm" localSheetId="2">#REF!</definedName>
    <definedName name="namm" localSheetId="7">#REF!</definedName>
    <definedName name="namm" localSheetId="9">#REF!</definedName>
    <definedName name="namm" localSheetId="12">#REF!</definedName>
    <definedName name="namm" localSheetId="17">#REF!</definedName>
    <definedName name="namm" localSheetId="20">#REF!</definedName>
    <definedName name="namm" localSheetId="24">#REF!</definedName>
    <definedName name="namm" localSheetId="26">#REF!</definedName>
    <definedName name="namm" localSheetId="28">#REF!</definedName>
    <definedName name="namm" localSheetId="29">#REF!</definedName>
    <definedName name="namm" localSheetId="30">#REF!</definedName>
    <definedName name="namm">#REF!</definedName>
    <definedName name="NAMOUT" localSheetId="27">#REF!</definedName>
    <definedName name="NAMOUT" localSheetId="34">#REF!</definedName>
    <definedName name="NAMOUT" localSheetId="36">#REF!</definedName>
    <definedName name="NAMOUT" localSheetId="39">#REF!</definedName>
    <definedName name="NAMOUT" localSheetId="40">#REF!</definedName>
    <definedName name="NAMOUT" localSheetId="42">#REF!</definedName>
    <definedName name="NAMOUT" localSheetId="47">#REF!</definedName>
    <definedName name="NAMOUT" localSheetId="1">#REF!</definedName>
    <definedName name="NAMOUT" localSheetId="2">#REF!</definedName>
    <definedName name="NAMOUT" localSheetId="7">#REF!</definedName>
    <definedName name="NAMOUT" localSheetId="9">#REF!</definedName>
    <definedName name="NAMOUT" localSheetId="12">#REF!</definedName>
    <definedName name="NAMOUT" localSheetId="17">#REF!</definedName>
    <definedName name="NAMOUT" localSheetId="20">#REF!</definedName>
    <definedName name="NAMOUT" localSheetId="24">#REF!</definedName>
    <definedName name="NAMOUT" localSheetId="26">#REF!</definedName>
    <definedName name="NAMOUT" localSheetId="28">#REF!</definedName>
    <definedName name="NAMOUT" localSheetId="29">#REF!</definedName>
    <definedName name="NAMOUT" localSheetId="30">#REF!</definedName>
    <definedName name="NAMOUT">#REF!</definedName>
    <definedName name="namout1" localSheetId="27">[1]REER!$F$2:$AA$2</definedName>
    <definedName name="namout1" localSheetId="37">[1]REER!$F$2:$AA$2</definedName>
    <definedName name="namout1" localSheetId="38">[1]REER!$F$2:$AA$2</definedName>
    <definedName name="namout1" localSheetId="39">[1]REER!$F$2:$AA$2</definedName>
    <definedName name="namout1" localSheetId="1">[1]REER!$F$2:$AA$2</definedName>
    <definedName name="namout1" localSheetId="7">[1]REER!$F$2:$AA$2</definedName>
    <definedName name="namout1" localSheetId="28">[1]REER!$F$2:$AA$2</definedName>
    <definedName name="namout1" localSheetId="29">[1]REER!$F$2:$AA$2</definedName>
    <definedName name="namout1" localSheetId="30">[1]REER!$F$2:$AA$2</definedName>
    <definedName name="namout1">[2]REER!$F$2:$AA$2</definedName>
    <definedName name="namoutm" localSheetId="27">#REF!</definedName>
    <definedName name="namoutm" localSheetId="34">#REF!</definedName>
    <definedName name="namoutm" localSheetId="36">#REF!</definedName>
    <definedName name="namoutm" localSheetId="37">#REF!</definedName>
    <definedName name="namoutm" localSheetId="38">#REF!</definedName>
    <definedName name="namoutm" localSheetId="39">#REF!</definedName>
    <definedName name="namoutm" localSheetId="40">#REF!</definedName>
    <definedName name="namoutm" localSheetId="42">#REF!</definedName>
    <definedName name="namoutm" localSheetId="47">#REF!</definedName>
    <definedName name="namoutm" localSheetId="1">#REF!</definedName>
    <definedName name="namoutm" localSheetId="2">#REF!</definedName>
    <definedName name="namoutm" localSheetId="7">#REF!</definedName>
    <definedName name="namoutm" localSheetId="9">#REF!</definedName>
    <definedName name="namoutm" localSheetId="12">#REF!</definedName>
    <definedName name="namoutm" localSheetId="17">#REF!</definedName>
    <definedName name="namoutm" localSheetId="20">#REF!</definedName>
    <definedName name="namoutm" localSheetId="24">#REF!</definedName>
    <definedName name="namoutm" localSheetId="26">#REF!</definedName>
    <definedName name="namoutm" localSheetId="28">#REF!</definedName>
    <definedName name="namoutm" localSheetId="29">#REF!</definedName>
    <definedName name="namoutm" localSheetId="30">#REF!</definedName>
    <definedName name="namoutm">#REF!</definedName>
    <definedName name="namoutq" localSheetId="27">#REF!</definedName>
    <definedName name="namoutq" localSheetId="34">#REF!</definedName>
    <definedName name="namoutq" localSheetId="36">#REF!</definedName>
    <definedName name="namoutq" localSheetId="39">#REF!</definedName>
    <definedName name="namoutq" localSheetId="40">#REF!</definedName>
    <definedName name="namoutq" localSheetId="42">#REF!</definedName>
    <definedName name="namoutq" localSheetId="47">#REF!</definedName>
    <definedName name="namoutq" localSheetId="1">#REF!</definedName>
    <definedName name="namoutq" localSheetId="2">#REF!</definedName>
    <definedName name="namoutq" localSheetId="7">#REF!</definedName>
    <definedName name="namoutq" localSheetId="9">#REF!</definedName>
    <definedName name="namoutq" localSheetId="12">#REF!</definedName>
    <definedName name="namoutq" localSheetId="17">#REF!</definedName>
    <definedName name="namoutq" localSheetId="20">#REF!</definedName>
    <definedName name="namoutq" localSheetId="24">#REF!</definedName>
    <definedName name="namoutq" localSheetId="26">#REF!</definedName>
    <definedName name="namoutq" localSheetId="28">#REF!</definedName>
    <definedName name="namoutq" localSheetId="29">#REF!</definedName>
    <definedName name="namoutq" localSheetId="30">#REF!</definedName>
    <definedName name="namoutq">#REF!</definedName>
    <definedName name="namprofit" localSheetId="27">[1]C!$O$1:$Z$1</definedName>
    <definedName name="namprofit" localSheetId="37">[1]C!$O$1:$Z$1</definedName>
    <definedName name="namprofit" localSheetId="38">[1]C!$O$1:$Z$1</definedName>
    <definedName name="namprofit" localSheetId="39">[1]C!$O$1:$Z$1</definedName>
    <definedName name="namprofit" localSheetId="1">[1]C!$O$1:$Z$1</definedName>
    <definedName name="namprofit" localSheetId="7">[1]C!$O$1:$Z$1</definedName>
    <definedName name="namprofit" localSheetId="28">[1]C!$O$1:$Z$1</definedName>
    <definedName name="namprofit" localSheetId="29">[1]C!$O$1:$Z$1</definedName>
    <definedName name="namprofit" localSheetId="30">[1]C!$O$1:$Z$1</definedName>
    <definedName name="namprofit">[2]C!$O$1:$Z$1</definedName>
    <definedName name="namq" localSheetId="27">#REF!</definedName>
    <definedName name="namq" localSheetId="34">#REF!</definedName>
    <definedName name="namq" localSheetId="36">#REF!</definedName>
    <definedName name="namq" localSheetId="37">#REF!</definedName>
    <definedName name="namq" localSheetId="38">#REF!</definedName>
    <definedName name="namq" localSheetId="39">#REF!</definedName>
    <definedName name="namq" localSheetId="40">#REF!</definedName>
    <definedName name="namq" localSheetId="42">#REF!</definedName>
    <definedName name="namq" localSheetId="47">#REF!</definedName>
    <definedName name="namq" localSheetId="1">#REF!</definedName>
    <definedName name="namq" localSheetId="2">#REF!</definedName>
    <definedName name="namq" localSheetId="7">#REF!</definedName>
    <definedName name="namq" localSheetId="9">#REF!</definedName>
    <definedName name="namq" localSheetId="12">#REF!</definedName>
    <definedName name="namq" localSheetId="17">#REF!</definedName>
    <definedName name="namq" localSheetId="20">#REF!</definedName>
    <definedName name="namq" localSheetId="24">#REF!</definedName>
    <definedName name="namq" localSheetId="26">#REF!</definedName>
    <definedName name="namq" localSheetId="28">#REF!</definedName>
    <definedName name="namq" localSheetId="29">#REF!</definedName>
    <definedName name="namq" localSheetId="30">#REF!</definedName>
    <definedName name="namq">#REF!</definedName>
    <definedName name="namq1" localSheetId="27">#REF!</definedName>
    <definedName name="namq1" localSheetId="34">#REF!</definedName>
    <definedName name="namq1" localSheetId="36">#REF!</definedName>
    <definedName name="namq1" localSheetId="39">#REF!</definedName>
    <definedName name="namq1" localSheetId="40">#REF!</definedName>
    <definedName name="namq1" localSheetId="42">#REF!</definedName>
    <definedName name="namq1" localSheetId="47">#REF!</definedName>
    <definedName name="namq1" localSheetId="1">#REF!</definedName>
    <definedName name="namq1" localSheetId="2">#REF!</definedName>
    <definedName name="namq1" localSheetId="7">#REF!</definedName>
    <definedName name="namq1" localSheetId="9">#REF!</definedName>
    <definedName name="namq1" localSheetId="12">#REF!</definedName>
    <definedName name="namq1" localSheetId="17">#REF!</definedName>
    <definedName name="namq1" localSheetId="20">#REF!</definedName>
    <definedName name="namq1" localSheetId="24">#REF!</definedName>
    <definedName name="namq1" localSheetId="26">#REF!</definedName>
    <definedName name="namq1" localSheetId="28">#REF!</definedName>
    <definedName name="namq1" localSheetId="29">#REF!</definedName>
    <definedName name="namq1" localSheetId="30">#REF!</definedName>
    <definedName name="namq1">#REF!</definedName>
    <definedName name="namq2" localSheetId="27">#REF!</definedName>
    <definedName name="namq2" localSheetId="34">#REF!</definedName>
    <definedName name="namq2" localSheetId="36">#REF!</definedName>
    <definedName name="namq2" localSheetId="39">#REF!</definedName>
    <definedName name="namq2" localSheetId="40">#REF!</definedName>
    <definedName name="namq2" localSheetId="42">#REF!</definedName>
    <definedName name="namq2" localSheetId="47">#REF!</definedName>
    <definedName name="namq2" localSheetId="1">#REF!</definedName>
    <definedName name="namq2" localSheetId="2">#REF!</definedName>
    <definedName name="namq2" localSheetId="7">#REF!</definedName>
    <definedName name="namq2" localSheetId="9">#REF!</definedName>
    <definedName name="namq2" localSheetId="12">#REF!</definedName>
    <definedName name="namq2" localSheetId="17">#REF!</definedName>
    <definedName name="namq2" localSheetId="20">#REF!</definedName>
    <definedName name="namq2" localSheetId="24">#REF!</definedName>
    <definedName name="namq2" localSheetId="26">#REF!</definedName>
    <definedName name="namq2" localSheetId="28">#REF!</definedName>
    <definedName name="namq2" localSheetId="29">#REF!</definedName>
    <definedName name="namq2" localSheetId="30">#REF!</definedName>
    <definedName name="namq2">#REF!</definedName>
    <definedName name="namreer" localSheetId="27">[1]REER!$AY$143:$BF$143</definedName>
    <definedName name="namreer" localSheetId="37">[1]REER!$AY$143:$BF$143</definedName>
    <definedName name="namreer" localSheetId="38">[1]REER!$AY$143:$BF$143</definedName>
    <definedName name="namreer" localSheetId="39">[1]REER!$AY$143:$BF$143</definedName>
    <definedName name="namreer" localSheetId="1">[1]REER!$AY$143:$BF$143</definedName>
    <definedName name="namreer" localSheetId="7">[1]REER!$AY$143:$BF$143</definedName>
    <definedName name="namreer" localSheetId="28">[1]REER!$AY$143:$BF$143</definedName>
    <definedName name="namreer" localSheetId="29">[1]REER!$AY$143:$BF$143</definedName>
    <definedName name="namreer" localSheetId="30">[1]REER!$AY$143:$BF$143</definedName>
    <definedName name="namreer">[2]REER!$AY$143:$BF$143</definedName>
    <definedName name="namsgdp" localSheetId="27">#REF!</definedName>
    <definedName name="namsgdp" localSheetId="34">#REF!</definedName>
    <definedName name="namsgdp" localSheetId="36">#REF!</definedName>
    <definedName name="namsgdp" localSheetId="37">#REF!</definedName>
    <definedName name="namsgdp" localSheetId="38">#REF!</definedName>
    <definedName name="namsgdp" localSheetId="39">#REF!</definedName>
    <definedName name="namsgdp" localSheetId="40">#REF!</definedName>
    <definedName name="namsgdp" localSheetId="42">#REF!</definedName>
    <definedName name="namsgdp" localSheetId="47">#REF!</definedName>
    <definedName name="namsgdp" localSheetId="1">#REF!</definedName>
    <definedName name="namsgdp" localSheetId="2">#REF!</definedName>
    <definedName name="namsgdp" localSheetId="7">#REF!</definedName>
    <definedName name="namsgdp" localSheetId="9">#REF!</definedName>
    <definedName name="namsgdp" localSheetId="12">#REF!</definedName>
    <definedName name="namsgdp" localSheetId="17">#REF!</definedName>
    <definedName name="namsgdp" localSheetId="20">#REF!</definedName>
    <definedName name="namsgdp" localSheetId="24">#REF!</definedName>
    <definedName name="namsgdp" localSheetId="26">#REF!</definedName>
    <definedName name="namsgdp" localSheetId="28">#REF!</definedName>
    <definedName name="namsgdp" localSheetId="29">#REF!</definedName>
    <definedName name="namsgdp" localSheetId="30">#REF!</definedName>
    <definedName name="namsgdp">#REF!</definedName>
    <definedName name="namtin" localSheetId="27">#REF!</definedName>
    <definedName name="namtin" localSheetId="34">#REF!</definedName>
    <definedName name="namtin" localSheetId="36">#REF!</definedName>
    <definedName name="namtin" localSheetId="39">#REF!</definedName>
    <definedName name="namtin" localSheetId="40">#REF!</definedName>
    <definedName name="namtin" localSheetId="42">#REF!</definedName>
    <definedName name="namtin" localSheetId="47">#REF!</definedName>
    <definedName name="namtin" localSheetId="1">#REF!</definedName>
    <definedName name="namtin" localSheetId="2">#REF!</definedName>
    <definedName name="namtin" localSheetId="7">#REF!</definedName>
    <definedName name="namtin" localSheetId="9">#REF!</definedName>
    <definedName name="namtin" localSheetId="12">#REF!</definedName>
    <definedName name="namtin" localSheetId="17">#REF!</definedName>
    <definedName name="namtin" localSheetId="20">#REF!</definedName>
    <definedName name="namtin" localSheetId="24">#REF!</definedName>
    <definedName name="namtin" localSheetId="26">#REF!</definedName>
    <definedName name="namtin" localSheetId="28">#REF!</definedName>
    <definedName name="namtin" localSheetId="29">#REF!</definedName>
    <definedName name="namtin" localSheetId="30">#REF!</definedName>
    <definedName name="namtin">#REF!</definedName>
    <definedName name="namtout" localSheetId="27">#REF!</definedName>
    <definedName name="namtout" localSheetId="34">#REF!</definedName>
    <definedName name="namtout" localSheetId="36">#REF!</definedName>
    <definedName name="namtout" localSheetId="39">#REF!</definedName>
    <definedName name="namtout" localSheetId="40">#REF!</definedName>
    <definedName name="namtout" localSheetId="42">#REF!</definedName>
    <definedName name="namtout" localSheetId="47">#REF!</definedName>
    <definedName name="namtout" localSheetId="1">#REF!</definedName>
    <definedName name="namtout" localSheetId="2">#REF!</definedName>
    <definedName name="namtout" localSheetId="7">#REF!</definedName>
    <definedName name="namtout" localSheetId="9">#REF!</definedName>
    <definedName name="namtout" localSheetId="12">#REF!</definedName>
    <definedName name="namtout" localSheetId="17">#REF!</definedName>
    <definedName name="namtout" localSheetId="20">#REF!</definedName>
    <definedName name="namtout" localSheetId="24">#REF!</definedName>
    <definedName name="namtout" localSheetId="26">#REF!</definedName>
    <definedName name="namtout" localSheetId="28">#REF!</definedName>
    <definedName name="namtout" localSheetId="29">#REF!</definedName>
    <definedName name="namtout" localSheetId="30">#REF!</definedName>
    <definedName name="namtout">#REF!</definedName>
    <definedName name="namulc" localSheetId="27">[1]REER!$BI$1:$BP$1</definedName>
    <definedName name="namulc" localSheetId="37">[1]REER!$BI$1:$BP$1</definedName>
    <definedName name="namulc" localSheetId="38">[1]REER!$BI$1:$BP$1</definedName>
    <definedName name="namulc" localSheetId="39">[1]REER!$BI$1:$BP$1</definedName>
    <definedName name="namulc" localSheetId="1">[1]REER!$BI$1:$BP$1</definedName>
    <definedName name="namulc" localSheetId="7">[1]REER!$BI$1:$BP$1</definedName>
    <definedName name="namulc" localSheetId="28">[1]REER!$BI$1:$BP$1</definedName>
    <definedName name="namulc" localSheetId="29">[1]REER!$BI$1:$BP$1</definedName>
    <definedName name="namulc" localSheetId="30">[1]REER!$BI$1:$BP$1</definedName>
    <definedName name="namulc">[2]REER!$BI$1:$BP$1</definedName>
    <definedName name="_xlnm.Print_Titles" localSheetId="27">#REF!,#REF!</definedName>
    <definedName name="_xlnm.Print_Titles" localSheetId="34">#REF!,#REF!</definedName>
    <definedName name="_xlnm.Print_Titles" localSheetId="36">#REF!,#REF!</definedName>
    <definedName name="_xlnm.Print_Titles" localSheetId="37">#REF!,#REF!</definedName>
    <definedName name="_xlnm.Print_Titles" localSheetId="38">#REF!,#REF!</definedName>
    <definedName name="_xlnm.Print_Titles" localSheetId="39">#REF!,#REF!</definedName>
    <definedName name="_xlnm.Print_Titles" localSheetId="40">#REF!,#REF!</definedName>
    <definedName name="_xlnm.Print_Titles" localSheetId="42">#REF!,#REF!</definedName>
    <definedName name="_xlnm.Print_Titles" localSheetId="47">#REF!,#REF!</definedName>
    <definedName name="_xlnm.Print_Titles" localSheetId="1">#REF!,#REF!</definedName>
    <definedName name="_xlnm.Print_Titles" localSheetId="2">#REF!,#REF!</definedName>
    <definedName name="_xlnm.Print_Titles" localSheetId="7">#REF!,#REF!</definedName>
    <definedName name="_xlnm.Print_Titles" localSheetId="9">#REF!,#REF!</definedName>
    <definedName name="_xlnm.Print_Titles" localSheetId="12">#REF!,#REF!</definedName>
    <definedName name="_xlnm.Print_Titles" localSheetId="17">#REF!,#REF!</definedName>
    <definedName name="_xlnm.Print_Titles" localSheetId="20">#REF!,#REF!</definedName>
    <definedName name="_xlnm.Print_Titles" localSheetId="24">#REF!,#REF!</definedName>
    <definedName name="_xlnm.Print_Titles" localSheetId="26">#REF!,#REF!</definedName>
    <definedName name="_xlnm.Print_Titles" localSheetId="28">#REF!,#REF!</definedName>
    <definedName name="_xlnm.Print_Titles" localSheetId="29">#REF!,#REF!</definedName>
    <definedName name="_xlnm.Print_Titles" localSheetId="30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27">[28]Graf14_Graf15!#REF!</definedName>
    <definedName name="NCZD" localSheetId="34">#REF!</definedName>
    <definedName name="NCZD" localSheetId="36">#REF!</definedName>
    <definedName name="NCZD" localSheetId="37">[28]Graf14_Graf15!#REF!</definedName>
    <definedName name="NCZD" localSheetId="38">#REF!</definedName>
    <definedName name="NCZD" localSheetId="39">#REF!</definedName>
    <definedName name="NCZD" localSheetId="40">#REF!</definedName>
    <definedName name="NCZD" localSheetId="42">#REF!</definedName>
    <definedName name="NCZD" localSheetId="47">#REF!</definedName>
    <definedName name="NCZD" localSheetId="1">[28]Graf14_Graf15!#REF!</definedName>
    <definedName name="NCZD" localSheetId="2">#REF!</definedName>
    <definedName name="NCZD" localSheetId="7">#REF!</definedName>
    <definedName name="NCZD" localSheetId="9">#REF!</definedName>
    <definedName name="NCZD" localSheetId="11">#REF!</definedName>
    <definedName name="NCZD" localSheetId="12">#REF!</definedName>
    <definedName name="NCZD" localSheetId="17">#REF!</definedName>
    <definedName name="NCZD" localSheetId="20">#REF!</definedName>
    <definedName name="NCZD" localSheetId="24">#REF!</definedName>
    <definedName name="NCZD" localSheetId="26">#REF!</definedName>
    <definedName name="NCZD" localSheetId="28">[28]Graf14_Graf15!#REF!</definedName>
    <definedName name="NCZD" localSheetId="29">[28]Graf14_Graf15!#REF!</definedName>
    <definedName name="NCZD" localSheetId="30">[28]Graf14_Graf15!#REF!</definedName>
    <definedName name="NCZD">#REF!</definedName>
    <definedName name="NCZD_2" localSheetId="27">[28]Graf14_Graf15!#REF!</definedName>
    <definedName name="NCZD_2" localSheetId="34">#REF!</definedName>
    <definedName name="NCZD_2" localSheetId="36">#REF!</definedName>
    <definedName name="NCZD_2" localSheetId="37">[28]Graf14_Graf15!#REF!</definedName>
    <definedName name="NCZD_2" localSheetId="38">#REF!</definedName>
    <definedName name="NCZD_2" localSheetId="39">#REF!</definedName>
    <definedName name="NCZD_2" localSheetId="40">#REF!</definedName>
    <definedName name="NCZD_2" localSheetId="42">#REF!</definedName>
    <definedName name="NCZD_2" localSheetId="47">#REF!</definedName>
    <definedName name="NCZD_2" localSheetId="1">[28]Graf14_Graf15!#REF!</definedName>
    <definedName name="NCZD_2" localSheetId="2">#REF!</definedName>
    <definedName name="NCZD_2" localSheetId="7">#REF!</definedName>
    <definedName name="NCZD_2" localSheetId="9">#REF!</definedName>
    <definedName name="NCZD_2" localSheetId="11">#REF!</definedName>
    <definedName name="NCZD_2" localSheetId="12">#REF!</definedName>
    <definedName name="NCZD_2" localSheetId="17">#REF!</definedName>
    <definedName name="NCZD_2" localSheetId="20">#REF!</definedName>
    <definedName name="NCZD_2" localSheetId="24">#REF!</definedName>
    <definedName name="NCZD_2" localSheetId="26">#REF!</definedName>
    <definedName name="NCZD_2" localSheetId="28">[28]Graf14_Graf15!#REF!</definedName>
    <definedName name="NCZD_2" localSheetId="29">[28]Graf14_Graf15!#REF!</definedName>
    <definedName name="NCZD_2" localSheetId="30">[28]Graf14_Graf15!#REF!</definedName>
    <definedName name="NCZD_2">#REF!</definedName>
    <definedName name="NEER" localSheetId="27">[1]REER!$AY$144:$AY$206</definedName>
    <definedName name="NEER" localSheetId="37">[1]REER!$AY$144:$AY$206</definedName>
    <definedName name="NEER" localSheetId="38">[1]REER!$AY$144:$AY$206</definedName>
    <definedName name="NEER" localSheetId="39">[1]REER!$AY$144:$AY$206</definedName>
    <definedName name="NEER" localSheetId="1">[1]REER!$AY$144:$AY$206</definedName>
    <definedName name="NEER" localSheetId="7">[1]REER!$AY$144:$AY$206</definedName>
    <definedName name="NEER" localSheetId="28">[1]REER!$AY$144:$AY$206</definedName>
    <definedName name="NEER" localSheetId="29">[1]REER!$AY$144:$AY$206</definedName>
    <definedName name="NEER" localSheetId="30">[1]REER!$AY$144:$AY$206</definedName>
    <definedName name="NEER">[2]REER!$AY$144:$AY$206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27">#REF!</definedName>
    <definedName name="NGDPA" localSheetId="34">#REF!</definedName>
    <definedName name="NGDPA" localSheetId="36">#REF!</definedName>
    <definedName name="NGDPA" localSheetId="37">#REF!</definedName>
    <definedName name="NGDPA" localSheetId="38">#REF!</definedName>
    <definedName name="NGDPA" localSheetId="39">#REF!</definedName>
    <definedName name="NGDPA" localSheetId="40">#REF!</definedName>
    <definedName name="NGDPA" localSheetId="42">#REF!</definedName>
    <definedName name="NGDPA" localSheetId="47">#REF!</definedName>
    <definedName name="NGDPA" localSheetId="1">#REF!</definedName>
    <definedName name="NGDPA" localSheetId="2">#REF!</definedName>
    <definedName name="NGDPA" localSheetId="7">#REF!</definedName>
    <definedName name="NGDPA" localSheetId="9">#REF!</definedName>
    <definedName name="NGDPA" localSheetId="12">#REF!</definedName>
    <definedName name="NGDPA" localSheetId="17">#REF!</definedName>
    <definedName name="NGDPA" localSheetId="20">#REF!</definedName>
    <definedName name="NGDPA" localSheetId="24">#REF!</definedName>
    <definedName name="NGDPA" localSheetId="26">#REF!</definedName>
    <definedName name="NGDPA" localSheetId="28">#REF!</definedName>
    <definedName name="NGDPA" localSheetId="29">#REF!</definedName>
    <definedName name="NGDPA" localSheetId="30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27" hidden="1">{"Riqfin97",#N/A,FALSE,"Tran";"Riqfinpro",#N/A,FALSE,"Tran"}</definedName>
    <definedName name="nn" localSheetId="37" hidden="1">{"Riqfin97",#N/A,FALSE,"Tran";"Riqfinpro",#N/A,FALSE,"Tran"}</definedName>
    <definedName name="nn" localSheetId="38" hidden="1">{"Riqfin97",#N/A,FALSE,"Tran";"Riqfinpro",#N/A,FALSE,"Tran"}</definedName>
    <definedName name="nn" localSheetId="39" hidden="1">{"Riqfin97",#N/A,FALSE,"Tran";"Riqfinpro",#N/A,FALSE,"Tran"}</definedName>
    <definedName name="nn" localSheetId="40" hidden="1">{"Riqfin97",#N/A,FALSE,"Tran";"Riqfinpro",#N/A,FALSE,"Tran"}</definedName>
    <definedName name="nn" localSheetId="1" hidden="1">{"Riqfin97",#N/A,FALSE,"Tran";"Riqfinpro",#N/A,FALSE,"Tran"}</definedName>
    <definedName name="nn" localSheetId="7" hidden="1">{"Riqfin97",#N/A,FALSE,"Tran";"Riqfinpro",#N/A,FALSE,"Tran"}</definedName>
    <definedName name="nn" localSheetId="11" hidden="1">{"Riqfin97",#N/A,FALSE,"Tran";"Riqfinpro",#N/A,FALSE,"Tran"}</definedName>
    <definedName name="nn" localSheetId="12" hidden="1">{"Riqfin97",#N/A,FALSE,"Tran";"Riqfinpro",#N/A,FALSE,"Tran"}</definedName>
    <definedName name="nn" localSheetId="28" hidden="1">{"Riqfin97",#N/A,FALSE,"Tran";"Riqfinpro",#N/A,FALSE,"Tran"}</definedName>
    <definedName name="nn" localSheetId="29" hidden="1">{"Riqfin97",#N/A,FALSE,"Tran";"Riqfinpro",#N/A,FALSE,"Tran"}</definedName>
    <definedName name="nn" localSheetId="30" hidden="1">{"Riqfin97",#N/A,FALSE,"Tran";"Riqfinpro",#N/A,FALSE,"Tran"}</definedName>
    <definedName name="nn" hidden="1">{"Riqfin97",#N/A,FALSE,"Tran";"Riqfinpro",#N/A,FALSE,"Tran"}</definedName>
    <definedName name="nnn" localSheetId="27" hidden="1">{"Tab1",#N/A,FALSE,"P";"Tab2",#N/A,FALSE,"P"}</definedName>
    <definedName name="nnn" localSheetId="37" hidden="1">{"Tab1",#N/A,FALSE,"P";"Tab2",#N/A,FALSE,"P"}</definedName>
    <definedName name="nnn" localSheetId="38" hidden="1">{"Tab1",#N/A,FALSE,"P";"Tab2",#N/A,FALSE,"P"}</definedName>
    <definedName name="nnn" localSheetId="39" hidden="1">{"Tab1",#N/A,FALSE,"P";"Tab2",#N/A,FALSE,"P"}</definedName>
    <definedName name="nnn" localSheetId="40" hidden="1">{"Tab1",#N/A,FALSE,"P";"Tab2",#N/A,FALSE,"P"}</definedName>
    <definedName name="nnn" localSheetId="1" hidden="1">{"Tab1",#N/A,FALSE,"P";"Tab2",#N/A,FALSE,"P"}</definedName>
    <definedName name="nnn" localSheetId="7" hidden="1">{"Tab1",#N/A,FALSE,"P";"Tab2",#N/A,FALSE,"P"}</definedName>
    <definedName name="nnn" localSheetId="11" hidden="1">{"Tab1",#N/A,FALSE,"P";"Tab2",#N/A,FALSE,"P"}</definedName>
    <definedName name="nnn" localSheetId="12" hidden="1">{"Tab1",#N/A,FALSE,"P";"Tab2",#N/A,FALSE,"P"}</definedName>
    <definedName name="nnn" localSheetId="28" hidden="1">{"Tab1",#N/A,FALSE,"P";"Tab2",#N/A,FALSE,"P"}</definedName>
    <definedName name="nnn" localSheetId="29" hidden="1">{"Tab1",#N/A,FALSE,"P";"Tab2",#N/A,FALSE,"P"}</definedName>
    <definedName name="nnn" localSheetId="30" hidden="1">{"Tab1",#N/A,FALSE,"P";"Tab2",#N/A,FALSE,"P"}</definedName>
    <definedName name="nnn" hidden="1">{"Tab1",#N/A,FALSE,"P";"Tab2",#N/A,FALSE,"P"}</definedName>
    <definedName name="NOMINAL" localSheetId="27">#REF!</definedName>
    <definedName name="NOMINAL" localSheetId="34">#REF!</definedName>
    <definedName name="NOMINAL" localSheetId="36">#REF!</definedName>
    <definedName name="NOMINAL" localSheetId="37">#REF!</definedName>
    <definedName name="NOMINAL" localSheetId="38">#REF!</definedName>
    <definedName name="NOMINAL" localSheetId="39">#REF!</definedName>
    <definedName name="NOMINAL" localSheetId="40">#REF!</definedName>
    <definedName name="NOMINAL" localSheetId="42">#REF!</definedName>
    <definedName name="NOMINAL" localSheetId="47">#REF!</definedName>
    <definedName name="NOMINAL" localSheetId="1">#REF!</definedName>
    <definedName name="NOMINAL" localSheetId="2">#REF!</definedName>
    <definedName name="NOMINAL" localSheetId="7">#REF!</definedName>
    <definedName name="NOMINAL" localSheetId="9">#REF!</definedName>
    <definedName name="NOMINAL" localSheetId="12">#REF!</definedName>
    <definedName name="NOMINAL" localSheetId="17">#REF!</definedName>
    <definedName name="NOMINAL" localSheetId="20">#REF!</definedName>
    <definedName name="NOMINAL" localSheetId="24">#REF!</definedName>
    <definedName name="NOMINAL" localSheetId="26">#REF!</definedName>
    <definedName name="NOMINAL" localSheetId="28">#REF!</definedName>
    <definedName name="NOMINAL" localSheetId="29">#REF!</definedName>
    <definedName name="NOMINAL" localSheetId="30">#REF!</definedName>
    <definedName name="NOMINAL">#REF!</definedName>
    <definedName name="NPee_2" localSheetId="27">[28]Graf14_Graf15!#REF!</definedName>
    <definedName name="NPee_2" localSheetId="34">#REF!</definedName>
    <definedName name="NPee_2" localSheetId="36">#REF!</definedName>
    <definedName name="NPee_2" localSheetId="37">[28]Graf14_Graf15!#REF!</definedName>
    <definedName name="NPee_2" localSheetId="38">#REF!</definedName>
    <definedName name="NPee_2" localSheetId="39">#REF!</definedName>
    <definedName name="NPee_2" localSheetId="40">#REF!</definedName>
    <definedName name="NPee_2" localSheetId="42">#REF!</definedName>
    <definedName name="NPee_2" localSheetId="47">#REF!</definedName>
    <definedName name="NPee_2" localSheetId="1">[28]Graf14_Graf15!#REF!</definedName>
    <definedName name="NPee_2" localSheetId="2">#REF!</definedName>
    <definedName name="NPee_2" localSheetId="7">#REF!</definedName>
    <definedName name="NPee_2" localSheetId="9">#REF!</definedName>
    <definedName name="NPee_2" localSheetId="11">#REF!</definedName>
    <definedName name="NPee_2" localSheetId="12">#REF!</definedName>
    <definedName name="NPee_2" localSheetId="17">#REF!</definedName>
    <definedName name="NPee_2" localSheetId="20">#REF!</definedName>
    <definedName name="NPee_2" localSheetId="24">#REF!</definedName>
    <definedName name="NPee_2" localSheetId="26">#REF!</definedName>
    <definedName name="NPee_2" localSheetId="28">[28]Graf14_Graf15!#REF!</definedName>
    <definedName name="NPee_2" localSheetId="29">[28]Graf14_Graf15!#REF!</definedName>
    <definedName name="NPee_2" localSheetId="30">[28]Graf14_Graf15!#REF!</definedName>
    <definedName name="NPee_2">#REF!</definedName>
    <definedName name="NPer_2" localSheetId="27">[28]Graf14_Graf15!#REF!</definedName>
    <definedName name="NPer_2" localSheetId="34">#REF!</definedName>
    <definedName name="NPer_2" localSheetId="36">#REF!</definedName>
    <definedName name="NPer_2" localSheetId="37">[28]Graf14_Graf15!#REF!</definedName>
    <definedName name="NPer_2" localSheetId="38">#REF!</definedName>
    <definedName name="NPer_2" localSheetId="39">#REF!</definedName>
    <definedName name="NPer_2" localSheetId="40">#REF!</definedName>
    <definedName name="NPer_2" localSheetId="42">#REF!</definedName>
    <definedName name="NPer_2" localSheetId="47">#REF!</definedName>
    <definedName name="NPer_2" localSheetId="1">[28]Graf14_Graf15!#REF!</definedName>
    <definedName name="NPer_2" localSheetId="2">#REF!</definedName>
    <definedName name="NPer_2" localSheetId="7">#REF!</definedName>
    <definedName name="NPer_2" localSheetId="9">#REF!</definedName>
    <definedName name="NPer_2" localSheetId="11">#REF!</definedName>
    <definedName name="NPer_2" localSheetId="12">#REF!</definedName>
    <definedName name="NPer_2" localSheetId="17">#REF!</definedName>
    <definedName name="NPer_2" localSheetId="20">#REF!</definedName>
    <definedName name="NPer_2" localSheetId="24">#REF!</definedName>
    <definedName name="NPer_2" localSheetId="26">#REF!</definedName>
    <definedName name="NPer_2" localSheetId="28">[28]Graf14_Graf15!#REF!</definedName>
    <definedName name="NPer_2" localSheetId="29">[28]Graf14_Graf15!#REF!</definedName>
    <definedName name="NPer_2" localSheetId="30">[28]Graf14_Graf15!#REF!</definedName>
    <definedName name="NPer_2">#REF!</definedName>
    <definedName name="NTDD_RG" localSheetId="27">[55]!NTDD_RG</definedName>
    <definedName name="NTDD_RG" localSheetId="37">[55]!NTDD_RG</definedName>
    <definedName name="NTDD_RG" localSheetId="38">[55]!NTDD_RG</definedName>
    <definedName name="NTDD_RG" localSheetId="39">[55]!NTDD_RG</definedName>
    <definedName name="NTDD_RG" localSheetId="1">[55]!NTDD_RG</definedName>
    <definedName name="NTDD_RG" localSheetId="7">[55]!NTDD_RG</definedName>
    <definedName name="NTDD_RG" localSheetId="28">[55]!NTDD_RG</definedName>
    <definedName name="NTDD_RG" localSheetId="29">[55]!NTDD_RG</definedName>
    <definedName name="NTDD_RG" localSheetId="30">[55]!NTDD_RG</definedName>
    <definedName name="NTDD_RG">[22]!NTDD_RG</definedName>
    <definedName name="NX">#N/A</definedName>
    <definedName name="NX_R">#N/A</definedName>
    <definedName name="NXG_RG">#N/A</definedName>
    <definedName name="obce" localSheetId="12">'[56]NOVA legislativa'!$M$2</definedName>
    <definedName name="obce">'[57]NOVA legislativa'!$M$2</definedName>
    <definedName name="_xlnm.Print_Area" localSheetId="44">'G16'!$A$1:$J$37</definedName>
    <definedName name="_xlnm.Print_Area" localSheetId="45">'G17'!$A$1:$K$37</definedName>
    <definedName name="_xlnm.Print_Area">#N/A</definedName>
    <definedName name="Odh" localSheetId="27">#REF!</definedName>
    <definedName name="Odh" localSheetId="34">#REF!</definedName>
    <definedName name="Odh" localSheetId="36">#REF!</definedName>
    <definedName name="Odh" localSheetId="37">#REF!</definedName>
    <definedName name="Odh" localSheetId="38">#REF!</definedName>
    <definedName name="Odh" localSheetId="39">#REF!</definedName>
    <definedName name="Odh" localSheetId="40">#REF!</definedName>
    <definedName name="Odh" localSheetId="42">#REF!</definedName>
    <definedName name="Odh" localSheetId="47">#REF!</definedName>
    <definedName name="Odh" localSheetId="1">#REF!</definedName>
    <definedName name="Odh" localSheetId="2">#REF!</definedName>
    <definedName name="Odh" localSheetId="7">#REF!</definedName>
    <definedName name="Odh" localSheetId="9">#REF!</definedName>
    <definedName name="Odh" localSheetId="12">#REF!</definedName>
    <definedName name="Odh" localSheetId="17">#REF!</definedName>
    <definedName name="Odh" localSheetId="20">#REF!</definedName>
    <definedName name="Odh" localSheetId="24">#REF!</definedName>
    <definedName name="Odh" localSheetId="26">#REF!</definedName>
    <definedName name="Odh" localSheetId="28">#REF!</definedName>
    <definedName name="Odh" localSheetId="29">#REF!</definedName>
    <definedName name="Odh" localSheetId="30">#REF!</definedName>
    <definedName name="Odh">#REF!</definedName>
    <definedName name="oliu" localSheetId="27" hidden="1">{"WEO",#N/A,FALSE,"T"}</definedName>
    <definedName name="oliu" localSheetId="37" hidden="1">{"WEO",#N/A,FALSE,"T"}</definedName>
    <definedName name="oliu" localSheetId="38" hidden="1">{"WEO",#N/A,FALSE,"T"}</definedName>
    <definedName name="oliu" localSheetId="39" hidden="1">{"WEO",#N/A,FALSE,"T"}</definedName>
    <definedName name="oliu" localSheetId="40" hidden="1">{"WEO",#N/A,FALSE,"T"}</definedName>
    <definedName name="oliu" localSheetId="1" hidden="1">{"WEO",#N/A,FALSE,"T"}</definedName>
    <definedName name="oliu" localSheetId="7" hidden="1">{"WEO",#N/A,FALSE,"T"}</definedName>
    <definedName name="oliu" localSheetId="11" hidden="1">{"WEO",#N/A,FALSE,"T"}</definedName>
    <definedName name="oliu" localSheetId="12" hidden="1">{"WEO",#N/A,FALSE,"T"}</definedName>
    <definedName name="oliu" localSheetId="28" hidden="1">{"WEO",#N/A,FALSE,"T"}</definedName>
    <definedName name="oliu" localSheetId="29" hidden="1">{"WEO",#N/A,FALSE,"T"}</definedName>
    <definedName name="oliu" localSheetId="30" hidden="1">{"WEO",#N/A,FALSE,"T"}</definedName>
    <definedName name="oliu" hidden="1">{"WEO",#N/A,FALSE,"T"}</definedName>
    <definedName name="oo" localSheetId="27" hidden="1">{"Riqfin97",#N/A,FALSE,"Tran";"Riqfinpro",#N/A,FALSE,"Tran"}</definedName>
    <definedName name="oo" localSheetId="37" hidden="1">{"Riqfin97",#N/A,FALSE,"Tran";"Riqfinpro",#N/A,FALSE,"Tran"}</definedName>
    <definedName name="oo" localSheetId="38" hidden="1">{"Riqfin97",#N/A,FALSE,"Tran";"Riqfinpro",#N/A,FALSE,"Tran"}</definedName>
    <definedName name="oo" localSheetId="39" hidden="1">{"Riqfin97",#N/A,FALSE,"Tran";"Riqfinpro",#N/A,FALSE,"Tran"}</definedName>
    <definedName name="oo" localSheetId="40" hidden="1">{"Riqfin97",#N/A,FALSE,"Tran";"Riqfinpro",#N/A,FALSE,"Tran"}</definedName>
    <definedName name="oo" localSheetId="1" hidden="1">{"Riqfin97",#N/A,FALSE,"Tran";"Riqfinpro",#N/A,FALSE,"Tran"}</definedName>
    <definedName name="oo" localSheetId="7" hidden="1">{"Riqfin97",#N/A,FALSE,"Tran";"Riqfinpro",#N/A,FALSE,"Tran"}</definedName>
    <definedName name="oo" localSheetId="11" hidden="1">{"Riqfin97",#N/A,FALSE,"Tran";"Riqfinpro",#N/A,FALSE,"Tran"}</definedName>
    <definedName name="oo" localSheetId="12" hidden="1">{"Riqfin97",#N/A,FALSE,"Tran";"Riqfinpro",#N/A,FALSE,"Tran"}</definedName>
    <definedName name="oo" localSheetId="28" hidden="1">{"Riqfin97",#N/A,FALSE,"Tran";"Riqfinpro",#N/A,FALSE,"Tran"}</definedName>
    <definedName name="oo" localSheetId="29" hidden="1">{"Riqfin97",#N/A,FALSE,"Tran";"Riqfinpro",#N/A,FALSE,"Tran"}</definedName>
    <definedName name="oo" localSheetId="30" hidden="1">{"Riqfin97",#N/A,FALSE,"Tran";"Riqfinpro",#N/A,FALSE,"Tran"}</definedName>
    <definedName name="oo" hidden="1">{"Riqfin97",#N/A,FALSE,"Tran";"Riqfinpro",#N/A,FALSE,"Tran"}</definedName>
    <definedName name="ooo" localSheetId="27" hidden="1">{"Tab1",#N/A,FALSE,"P";"Tab2",#N/A,FALSE,"P"}</definedName>
    <definedName name="ooo" localSheetId="37" hidden="1">{"Tab1",#N/A,FALSE,"P";"Tab2",#N/A,FALSE,"P"}</definedName>
    <definedName name="ooo" localSheetId="38" hidden="1">{"Tab1",#N/A,FALSE,"P";"Tab2",#N/A,FALSE,"P"}</definedName>
    <definedName name="ooo" localSheetId="39" hidden="1">{"Tab1",#N/A,FALSE,"P";"Tab2",#N/A,FALSE,"P"}</definedName>
    <definedName name="ooo" localSheetId="40" hidden="1">{"Tab1",#N/A,FALSE,"P";"Tab2",#N/A,FALSE,"P"}</definedName>
    <definedName name="ooo" localSheetId="1" hidden="1">{"Tab1",#N/A,FALSE,"P";"Tab2",#N/A,FALSE,"P"}</definedName>
    <definedName name="ooo" localSheetId="7" hidden="1">{"Tab1",#N/A,FALSE,"P";"Tab2",#N/A,FALSE,"P"}</definedName>
    <definedName name="ooo" localSheetId="11" hidden="1">{"Tab1",#N/A,FALSE,"P";"Tab2",#N/A,FALSE,"P"}</definedName>
    <definedName name="ooo" localSheetId="12" hidden="1">{"Tab1",#N/A,FALSE,"P";"Tab2",#N/A,FALSE,"P"}</definedName>
    <definedName name="ooo" localSheetId="28" hidden="1">{"Tab1",#N/A,FALSE,"P";"Tab2",#N/A,FALSE,"P"}</definedName>
    <definedName name="ooo" localSheetId="29" hidden="1">{"Tab1",#N/A,FALSE,"P";"Tab2",#N/A,FALSE,"P"}</definedName>
    <definedName name="ooo" localSheetId="30" hidden="1">{"Tab1",#N/A,FALSE,"P";"Tab2",#N/A,FALSE,"P"}</definedName>
    <definedName name="ooo" hidden="1">{"Tab1",#N/A,FALSE,"P";"Tab2",#N/A,FALSE,"P"}</definedName>
    <definedName name="other" localSheetId="27">#REF!</definedName>
    <definedName name="other" localSheetId="34">#REF!</definedName>
    <definedName name="other" localSheetId="36">#REF!</definedName>
    <definedName name="other" localSheetId="37">#REF!</definedName>
    <definedName name="other" localSheetId="38">#REF!</definedName>
    <definedName name="other" localSheetId="39">#REF!</definedName>
    <definedName name="other" localSheetId="40">#REF!</definedName>
    <definedName name="other" localSheetId="42">#REF!</definedName>
    <definedName name="other" localSheetId="47">#REF!</definedName>
    <definedName name="other" localSheetId="1">#REF!</definedName>
    <definedName name="other" localSheetId="2">#REF!</definedName>
    <definedName name="other" localSheetId="7">#REF!</definedName>
    <definedName name="other" localSheetId="9">#REF!</definedName>
    <definedName name="other" localSheetId="12">#REF!</definedName>
    <definedName name="other" localSheetId="17">#REF!</definedName>
    <definedName name="other" localSheetId="20">#REF!</definedName>
    <definedName name="other" localSheetId="24">#REF!</definedName>
    <definedName name="other" localSheetId="26">#REF!</definedName>
    <definedName name="other" localSheetId="28">#REF!</definedName>
    <definedName name="other" localSheetId="29">#REF!</definedName>
    <definedName name="other" localSheetId="30">#REF!</definedName>
    <definedName name="other">#REF!</definedName>
    <definedName name="Otras_Residuales" localSheetId="27">#REF!</definedName>
    <definedName name="Otras_Residuales" localSheetId="34">#REF!</definedName>
    <definedName name="Otras_Residuales" localSheetId="36">#REF!</definedName>
    <definedName name="Otras_Residuales" localSheetId="39">#REF!</definedName>
    <definedName name="Otras_Residuales" localSheetId="40">#REF!</definedName>
    <definedName name="Otras_Residuales" localSheetId="42">#REF!</definedName>
    <definedName name="Otras_Residuales" localSheetId="47">#REF!</definedName>
    <definedName name="Otras_Residuales" localSheetId="1">#REF!</definedName>
    <definedName name="Otras_Residuales" localSheetId="2">#REF!</definedName>
    <definedName name="Otras_Residuales" localSheetId="7">#REF!</definedName>
    <definedName name="Otras_Residuales" localSheetId="9">#REF!</definedName>
    <definedName name="Otras_Residuales" localSheetId="12">#REF!</definedName>
    <definedName name="Otras_Residuales" localSheetId="17">#REF!</definedName>
    <definedName name="Otras_Residuales" localSheetId="20">#REF!</definedName>
    <definedName name="Otras_Residuales" localSheetId="24">#REF!</definedName>
    <definedName name="Otras_Residuales" localSheetId="26">#REF!</definedName>
    <definedName name="Otras_Residuales" localSheetId="28">#REF!</definedName>
    <definedName name="Otras_Residuales" localSheetId="29">#REF!</definedName>
    <definedName name="Otras_Residuales" localSheetId="30">#REF!</definedName>
    <definedName name="Otras_Residuales">#REF!</definedName>
    <definedName name="out">[58]output!$A$3:$P$128</definedName>
    <definedName name="OUTB" localSheetId="27">[29]B!$D$6:$H$6</definedName>
    <definedName name="OUTB" localSheetId="37">[29]B!$D$6:$H$6</definedName>
    <definedName name="OUTB" localSheetId="38">[29]B!$D$6:$H$6</definedName>
    <definedName name="OUTB" localSheetId="39">[29]B!$D$6:$H$6</definedName>
    <definedName name="OUTB" localSheetId="1">[29]B!$D$6:$H$6</definedName>
    <definedName name="OUTB" localSheetId="7">[29]B!$D$6:$H$6</definedName>
    <definedName name="OUTB" localSheetId="28">[29]B!$D$6:$H$6</definedName>
    <definedName name="OUTB" localSheetId="29">[29]B!$D$6:$H$6</definedName>
    <definedName name="OUTB" localSheetId="30">[29]B!$D$6:$H$6</definedName>
    <definedName name="OUTB">[30]B!$D$6:$H$6</definedName>
    <definedName name="outc" localSheetId="27">[29]C!$C$6:$D$6</definedName>
    <definedName name="outc" localSheetId="37">[29]C!$C$6:$D$6</definedName>
    <definedName name="outc" localSheetId="38">[29]C!$C$6:$D$6</definedName>
    <definedName name="outc" localSheetId="39">[29]C!$C$6:$D$6</definedName>
    <definedName name="outc" localSheetId="1">[29]C!$C$6:$D$6</definedName>
    <definedName name="outc" localSheetId="7">[29]C!$C$6:$D$6</definedName>
    <definedName name="outc" localSheetId="28">[29]C!$C$6:$D$6</definedName>
    <definedName name="outc" localSheetId="29">[29]C!$C$6:$D$6</definedName>
    <definedName name="outc" localSheetId="30">[29]C!$C$6:$D$6</definedName>
    <definedName name="outc">[30]C!$C$6:$D$6</definedName>
    <definedName name="output" localSheetId="27">#REF!</definedName>
    <definedName name="output" localSheetId="34">#REF!</definedName>
    <definedName name="output" localSheetId="36">#REF!</definedName>
    <definedName name="output" localSheetId="37">#REF!</definedName>
    <definedName name="output" localSheetId="38">#REF!</definedName>
    <definedName name="output" localSheetId="39">#REF!</definedName>
    <definedName name="output" localSheetId="40">#REF!</definedName>
    <definedName name="output" localSheetId="42">#REF!</definedName>
    <definedName name="output" localSheetId="47">#REF!</definedName>
    <definedName name="output" localSheetId="1">#REF!</definedName>
    <definedName name="output" localSheetId="2">#REF!</definedName>
    <definedName name="output" localSheetId="7">#REF!</definedName>
    <definedName name="output" localSheetId="9">#REF!</definedName>
    <definedName name="output" localSheetId="12">#REF!</definedName>
    <definedName name="output" localSheetId="17">#REF!</definedName>
    <definedName name="output" localSheetId="20">#REF!</definedName>
    <definedName name="output" localSheetId="24">#REF!</definedName>
    <definedName name="output" localSheetId="26">#REF!</definedName>
    <definedName name="output" localSheetId="28">#REF!</definedName>
    <definedName name="output" localSheetId="29">#REF!</definedName>
    <definedName name="output" localSheetId="30">#REF!</definedName>
    <definedName name="output">#REF!</definedName>
    <definedName name="output_projections">[59]projections!$A$3:$R$108</definedName>
    <definedName name="output1">[25]output!$A$1:$J$122</definedName>
    <definedName name="p" localSheetId="27" hidden="1">{"Riqfin97",#N/A,FALSE,"Tran";"Riqfinpro",#N/A,FALSE,"Tran"}</definedName>
    <definedName name="p" localSheetId="37" hidden="1">{"Riqfin97",#N/A,FALSE,"Tran";"Riqfinpro",#N/A,FALSE,"Tran"}</definedName>
    <definedName name="p" localSheetId="38" hidden="1">{"Riqfin97",#N/A,FALSE,"Tran";"Riqfinpro",#N/A,FALSE,"Tran"}</definedName>
    <definedName name="p" localSheetId="39" hidden="1">{"Riqfin97",#N/A,FALSE,"Tran";"Riqfinpro",#N/A,FALSE,"Tran"}</definedName>
    <definedName name="p" localSheetId="40" hidden="1">{"Riqfin97",#N/A,FALSE,"Tran";"Riqfinpro",#N/A,FALSE,"Tran"}</definedName>
    <definedName name="p" localSheetId="1" hidden="1">{"Riqfin97",#N/A,FALSE,"Tran";"Riqfinpro",#N/A,FALSE,"Tran"}</definedName>
    <definedName name="p" localSheetId="7" hidden="1">{"Riqfin97",#N/A,FALSE,"Tran";"Riqfinpro",#N/A,FALSE,"Tran"}</definedName>
    <definedName name="p" localSheetId="11" hidden="1">{"Riqfin97",#N/A,FALSE,"Tran";"Riqfinpro",#N/A,FALSE,"Tran"}</definedName>
    <definedName name="p" localSheetId="12" hidden="1">{"Riqfin97",#N/A,FALSE,"Tran";"Riqfinpro",#N/A,FALSE,"Tran"}</definedName>
    <definedName name="p" localSheetId="28" hidden="1">{"Riqfin97",#N/A,FALSE,"Tran";"Riqfinpro",#N/A,FALSE,"Tran"}</definedName>
    <definedName name="p" localSheetId="29" hidden="1">{"Riqfin97",#N/A,FALSE,"Tran";"Riqfinpro",#N/A,FALSE,"Tran"}</definedName>
    <definedName name="p" localSheetId="30" hidden="1">{"Riqfin97",#N/A,FALSE,"Tran";"Riqfinpro",#N/A,FALSE,"Tran"}</definedName>
    <definedName name="p" hidden="1">{"Riqfin97",#N/A,FALSE,"Tran";"Riqfinpro",#N/A,FALSE,"Tran"}</definedName>
    <definedName name="Page_4" localSheetId="27">#REF!</definedName>
    <definedName name="Page_4" localSheetId="34">#REF!</definedName>
    <definedName name="Page_4" localSheetId="36">#REF!</definedName>
    <definedName name="Page_4" localSheetId="37">#REF!</definedName>
    <definedName name="Page_4" localSheetId="38">#REF!</definedName>
    <definedName name="Page_4" localSheetId="39">#REF!</definedName>
    <definedName name="Page_4" localSheetId="40">#REF!</definedName>
    <definedName name="Page_4" localSheetId="42">#REF!</definedName>
    <definedName name="Page_4" localSheetId="47">#REF!</definedName>
    <definedName name="Page_4" localSheetId="1">#REF!</definedName>
    <definedName name="Page_4" localSheetId="2">#REF!</definedName>
    <definedName name="Page_4" localSheetId="7">#REF!</definedName>
    <definedName name="Page_4" localSheetId="9">#REF!</definedName>
    <definedName name="Page_4" localSheetId="12">#REF!</definedName>
    <definedName name="Page_4" localSheetId="17">#REF!</definedName>
    <definedName name="Page_4" localSheetId="20">#REF!</definedName>
    <definedName name="Page_4" localSheetId="24">#REF!</definedName>
    <definedName name="Page_4" localSheetId="26">#REF!</definedName>
    <definedName name="Page_4" localSheetId="28">#REF!</definedName>
    <definedName name="Page_4" localSheetId="29">#REF!</definedName>
    <definedName name="Page_4" localSheetId="30">#REF!</definedName>
    <definedName name="Page_4">#REF!</definedName>
    <definedName name="page2" localSheetId="27">#REF!</definedName>
    <definedName name="page2" localSheetId="34">#REF!</definedName>
    <definedName name="page2" localSheetId="36">#REF!</definedName>
    <definedName name="page2" localSheetId="39">#REF!</definedName>
    <definedName name="page2" localSheetId="40">#REF!</definedName>
    <definedName name="page2" localSheetId="42">#REF!</definedName>
    <definedName name="page2" localSheetId="47">#REF!</definedName>
    <definedName name="page2" localSheetId="1">#REF!</definedName>
    <definedName name="page2" localSheetId="2">#REF!</definedName>
    <definedName name="page2" localSheetId="7">#REF!</definedName>
    <definedName name="page2" localSheetId="9">#REF!</definedName>
    <definedName name="page2" localSheetId="12">#REF!</definedName>
    <definedName name="page2" localSheetId="17">#REF!</definedName>
    <definedName name="page2" localSheetId="20">#REF!</definedName>
    <definedName name="page2" localSheetId="24">#REF!</definedName>
    <definedName name="page2" localSheetId="26">#REF!</definedName>
    <definedName name="page2" localSheetId="28">#REF!</definedName>
    <definedName name="page2" localSheetId="29">#REF!</definedName>
    <definedName name="page2" localSheetId="30">#REF!</definedName>
    <definedName name="page2">#REF!</definedName>
    <definedName name="ParamsCopy" localSheetId="34">#REF!</definedName>
    <definedName name="ParamsCopy" localSheetId="36">#REF!</definedName>
    <definedName name="ParamsCopy" localSheetId="40">#REF!</definedName>
    <definedName name="ParamsCopy" localSheetId="42">#REF!</definedName>
    <definedName name="ParamsCopy" localSheetId="47">#REF!</definedName>
    <definedName name="ParamsCopy" localSheetId="2">#REF!</definedName>
    <definedName name="ParamsCopy" localSheetId="9">#REF!</definedName>
    <definedName name="ParamsCopy" localSheetId="17">#REF!</definedName>
    <definedName name="ParamsCopy" localSheetId="20">#REF!</definedName>
    <definedName name="ParamsCopy" localSheetId="24">#REF!</definedName>
    <definedName name="ParamsCopy" localSheetId="26">#REF!</definedName>
    <definedName name="ParamsCopy">#REF!</definedName>
    <definedName name="ParamsPaste" localSheetId="34">#REF!</definedName>
    <definedName name="ParamsPaste" localSheetId="36">#REF!</definedName>
    <definedName name="ParamsPaste" localSheetId="40">#REF!</definedName>
    <definedName name="ParamsPaste" localSheetId="42">#REF!</definedName>
    <definedName name="ParamsPaste" localSheetId="47">#REF!</definedName>
    <definedName name="ParamsPaste" localSheetId="2">#REF!</definedName>
    <definedName name="ParamsPaste" localSheetId="9">#REF!</definedName>
    <definedName name="ParamsPaste" localSheetId="17">#REF!</definedName>
    <definedName name="ParamsPaste" localSheetId="20">#REF!</definedName>
    <definedName name="ParamsPaste" localSheetId="24">#REF!</definedName>
    <definedName name="ParamsPaste" localSheetId="26">#REF!</definedName>
    <definedName name="ParamsPaste">#REF!</definedName>
    <definedName name="pata" localSheetId="27" hidden="1">{"Tab1",#N/A,FALSE,"P";"Tab2",#N/A,FALSE,"P"}</definedName>
    <definedName name="pata" localSheetId="37" hidden="1">{"Tab1",#N/A,FALSE,"P";"Tab2",#N/A,FALSE,"P"}</definedName>
    <definedName name="pata" localSheetId="38" hidden="1">{"Tab1",#N/A,FALSE,"P";"Tab2",#N/A,FALSE,"P"}</definedName>
    <definedName name="pata" localSheetId="39" hidden="1">{"Tab1",#N/A,FALSE,"P";"Tab2",#N/A,FALSE,"P"}</definedName>
    <definedName name="pata" localSheetId="40" hidden="1">{"Tab1",#N/A,FALSE,"P";"Tab2",#N/A,FALSE,"P"}</definedName>
    <definedName name="pata" localSheetId="1" hidden="1">{"Tab1",#N/A,FALSE,"P";"Tab2",#N/A,FALSE,"P"}</definedName>
    <definedName name="pata" localSheetId="7" hidden="1">{"Tab1",#N/A,FALSE,"P";"Tab2",#N/A,FALSE,"P"}</definedName>
    <definedName name="pata" localSheetId="11" hidden="1">{"Tab1",#N/A,FALSE,"P";"Tab2",#N/A,FALSE,"P"}</definedName>
    <definedName name="pata" localSheetId="12" hidden="1">{"Tab1",#N/A,FALSE,"P";"Tab2",#N/A,FALSE,"P"}</definedName>
    <definedName name="pata" localSheetId="28" hidden="1">{"Tab1",#N/A,FALSE,"P";"Tab2",#N/A,FALSE,"P"}</definedName>
    <definedName name="pata" localSheetId="29" hidden="1">{"Tab1",#N/A,FALSE,"P";"Tab2",#N/A,FALSE,"P"}</definedName>
    <definedName name="pata" localSheetId="30" hidden="1">{"Tab1",#N/A,FALSE,"P";"Tab2",#N/A,FALSE,"P"}</definedName>
    <definedName name="pata" hidden="1">{"Tab1",#N/A,FALSE,"P";"Tab2",#N/A,FALSE,"P"}</definedName>
    <definedName name="PCPIG">#N/A</definedName>
    <definedName name="Petroecuador" localSheetId="27">#REF!</definedName>
    <definedName name="Petroecuador" localSheetId="34">#REF!</definedName>
    <definedName name="Petroecuador" localSheetId="36">#REF!</definedName>
    <definedName name="Petroecuador" localSheetId="37">#REF!</definedName>
    <definedName name="Petroecuador" localSheetId="38">#REF!</definedName>
    <definedName name="Petroecuador" localSheetId="39">#REF!</definedName>
    <definedName name="Petroecuador" localSheetId="40">#REF!</definedName>
    <definedName name="Petroecuador" localSheetId="42">#REF!</definedName>
    <definedName name="Petroecuador" localSheetId="47">#REF!</definedName>
    <definedName name="Petroecuador" localSheetId="1">#REF!</definedName>
    <definedName name="Petroecuador" localSheetId="2">#REF!</definedName>
    <definedName name="Petroecuador" localSheetId="7">#REF!</definedName>
    <definedName name="Petroecuador" localSheetId="9">#REF!</definedName>
    <definedName name="Petroecuador" localSheetId="12">#REF!</definedName>
    <definedName name="Petroecuador" localSheetId="17">#REF!</definedName>
    <definedName name="Petroecuador" localSheetId="20">#REF!</definedName>
    <definedName name="Petroecuador" localSheetId="24">#REF!</definedName>
    <definedName name="Petroecuador" localSheetId="26">#REF!</definedName>
    <definedName name="Petroecuador" localSheetId="28">#REF!</definedName>
    <definedName name="Petroecuador" localSheetId="29">#REF!</definedName>
    <definedName name="Petroecuador" localSheetId="30">#REF!</definedName>
    <definedName name="Petroecuador">#REF!</definedName>
    <definedName name="pchar00memu.m" localSheetId="27">[32]monthly!#REF!</definedName>
    <definedName name="pchar00memu.m" localSheetId="34">[33]monthly!#REF!</definedName>
    <definedName name="pchar00memu.m" localSheetId="36">[33]monthly!#REF!</definedName>
    <definedName name="pchar00memu.m" localSheetId="37">[32]monthly!#REF!</definedName>
    <definedName name="pchar00memu.m" localSheetId="38">[32]monthly!#REF!</definedName>
    <definedName name="pchar00memu.m" localSheetId="39">[32]monthly!#REF!</definedName>
    <definedName name="pchar00memu.m" localSheetId="40">[33]monthly!#REF!</definedName>
    <definedName name="pchar00memu.m" localSheetId="42">[33]monthly!#REF!</definedName>
    <definedName name="pchar00memu.m" localSheetId="47">[33]monthly!#REF!</definedName>
    <definedName name="pchar00memu.m" localSheetId="1">[32]monthly!#REF!</definedName>
    <definedName name="pchar00memu.m" localSheetId="2">[33]monthly!#REF!</definedName>
    <definedName name="pchar00memu.m" localSheetId="7">[32]monthly!#REF!</definedName>
    <definedName name="pchar00memu.m" localSheetId="9">[33]monthly!#REF!</definedName>
    <definedName name="pchar00memu.m" localSheetId="12">[33]monthly!#REF!</definedName>
    <definedName name="pchar00memu.m" localSheetId="17">[33]monthly!#REF!</definedName>
    <definedName name="pchar00memu.m" localSheetId="20">[33]monthly!#REF!</definedName>
    <definedName name="pchar00memu.m" localSheetId="24">[33]monthly!#REF!</definedName>
    <definedName name="pchar00memu.m" localSheetId="26">[33]monthly!#REF!</definedName>
    <definedName name="pchar00memu.m" localSheetId="28">[32]monthly!#REF!</definedName>
    <definedName name="pchar00memu.m" localSheetId="29">[32]monthly!#REF!</definedName>
    <definedName name="pchar00memu.m" localSheetId="30">[32]monthly!#REF!</definedName>
    <definedName name="pchar00memu.m">[33]monthly!#REF!</definedName>
    <definedName name="podatki" localSheetId="27">#REF!</definedName>
    <definedName name="podatki" localSheetId="34">#REF!</definedName>
    <definedName name="podatki" localSheetId="36">#REF!</definedName>
    <definedName name="podatki" localSheetId="37">#REF!</definedName>
    <definedName name="podatki" localSheetId="38">#REF!</definedName>
    <definedName name="podatki" localSheetId="39">#REF!</definedName>
    <definedName name="podatki" localSheetId="40">#REF!</definedName>
    <definedName name="podatki" localSheetId="42">#REF!</definedName>
    <definedName name="podatki" localSheetId="47">#REF!</definedName>
    <definedName name="podatki" localSheetId="1">#REF!</definedName>
    <definedName name="podatki" localSheetId="2">#REF!</definedName>
    <definedName name="podatki" localSheetId="7">#REF!</definedName>
    <definedName name="podatki" localSheetId="9">#REF!</definedName>
    <definedName name="podatki" localSheetId="12">#REF!</definedName>
    <definedName name="podatki" localSheetId="17">#REF!</definedName>
    <definedName name="podatki" localSheetId="20">#REF!</definedName>
    <definedName name="podatki" localSheetId="24">#REF!</definedName>
    <definedName name="podatki" localSheetId="26">#REF!</definedName>
    <definedName name="podatki" localSheetId="28">#REF!</definedName>
    <definedName name="podatki" localSheetId="29">#REF!</definedName>
    <definedName name="podatki" localSheetId="30">#REF!</definedName>
    <definedName name="podatki">#REF!</definedName>
    <definedName name="Ports" localSheetId="27">#REF!</definedName>
    <definedName name="Ports" localSheetId="34">#REF!</definedName>
    <definedName name="Ports" localSheetId="36">#REF!</definedName>
    <definedName name="Ports" localSheetId="39">#REF!</definedName>
    <definedName name="Ports" localSheetId="40">#REF!</definedName>
    <definedName name="Ports" localSheetId="42">#REF!</definedName>
    <definedName name="Ports" localSheetId="47">#REF!</definedName>
    <definedName name="Ports" localSheetId="1">#REF!</definedName>
    <definedName name="Ports" localSheetId="2">#REF!</definedName>
    <definedName name="Ports" localSheetId="7">#REF!</definedName>
    <definedName name="Ports" localSheetId="9">#REF!</definedName>
    <definedName name="Ports" localSheetId="12">#REF!</definedName>
    <definedName name="Ports" localSheetId="17">#REF!</definedName>
    <definedName name="Ports" localSheetId="20">#REF!</definedName>
    <definedName name="Ports" localSheetId="24">#REF!</definedName>
    <definedName name="Ports" localSheetId="26">#REF!</definedName>
    <definedName name="Ports" localSheetId="28">#REF!</definedName>
    <definedName name="Ports" localSheetId="29">#REF!</definedName>
    <definedName name="Ports" localSheetId="30">#REF!</definedName>
    <definedName name="Ports">#REF!</definedName>
    <definedName name="pp" localSheetId="27" hidden="1">{"Riqfin97",#N/A,FALSE,"Tran";"Riqfinpro",#N/A,FALSE,"Tran"}</definedName>
    <definedName name="pp" localSheetId="37" hidden="1">{"Riqfin97",#N/A,FALSE,"Tran";"Riqfinpro",#N/A,FALSE,"Tran"}</definedName>
    <definedName name="pp" localSheetId="38" hidden="1">{"Riqfin97",#N/A,FALSE,"Tran";"Riqfinpro",#N/A,FALSE,"Tran"}</definedName>
    <definedName name="pp" localSheetId="39" hidden="1">{"Riqfin97",#N/A,FALSE,"Tran";"Riqfinpro",#N/A,FALSE,"Tran"}</definedName>
    <definedName name="pp" localSheetId="40" hidden="1">{"Riqfin97",#N/A,FALSE,"Tran";"Riqfinpro",#N/A,FALSE,"Tran"}</definedName>
    <definedName name="pp" localSheetId="1" hidden="1">{"Riqfin97",#N/A,FALSE,"Tran";"Riqfinpro",#N/A,FALSE,"Tran"}</definedName>
    <definedName name="pp" localSheetId="7" hidden="1">{"Riqfin97",#N/A,FALSE,"Tran";"Riqfinpro",#N/A,FALSE,"Tran"}</definedName>
    <definedName name="pp" localSheetId="11" hidden="1">{"Riqfin97",#N/A,FALSE,"Tran";"Riqfinpro",#N/A,FALSE,"Tran"}</definedName>
    <definedName name="pp" localSheetId="12" hidden="1">{"Riqfin97",#N/A,FALSE,"Tran";"Riqfinpro",#N/A,FALSE,"Tran"}</definedName>
    <definedName name="pp" localSheetId="28" hidden="1">{"Riqfin97",#N/A,FALSE,"Tran";"Riqfinpro",#N/A,FALSE,"Tran"}</definedName>
    <definedName name="pp" localSheetId="29" hidden="1">{"Riqfin97",#N/A,FALSE,"Tran";"Riqfinpro",#N/A,FALSE,"Tran"}</definedName>
    <definedName name="pp" localSheetId="30" hidden="1">{"Riqfin97",#N/A,FALSE,"Tran";"Riqfinpro",#N/A,FALSE,"Tran"}</definedName>
    <definedName name="pp" hidden="1">{"Riqfin97",#N/A,FALSE,"Tran";"Riqfinpro",#N/A,FALSE,"Tran"}</definedName>
    <definedName name="ppp" localSheetId="27" hidden="1">{"Riqfin97",#N/A,FALSE,"Tran";"Riqfinpro",#N/A,FALSE,"Tran"}</definedName>
    <definedName name="ppp" localSheetId="37" hidden="1">{"Riqfin97",#N/A,FALSE,"Tran";"Riqfinpro",#N/A,FALSE,"Tran"}</definedName>
    <definedName name="ppp" localSheetId="38" hidden="1">{"Riqfin97",#N/A,FALSE,"Tran";"Riqfinpro",#N/A,FALSE,"Tran"}</definedName>
    <definedName name="ppp" localSheetId="39" hidden="1">{"Riqfin97",#N/A,FALSE,"Tran";"Riqfinpro",#N/A,FALSE,"Tran"}</definedName>
    <definedName name="ppp" localSheetId="40" hidden="1">{"Riqfin97",#N/A,FALSE,"Tran";"Riqfinpro",#N/A,FALSE,"Tran"}</definedName>
    <definedName name="ppp" localSheetId="1" hidden="1">{"Riqfin97",#N/A,FALSE,"Tran";"Riqfinpro",#N/A,FALSE,"Tran"}</definedName>
    <definedName name="ppp" localSheetId="7" hidden="1">{"Riqfin97",#N/A,FALSE,"Tran";"Riqfinpro",#N/A,FALSE,"Tran"}</definedName>
    <definedName name="ppp" localSheetId="11" hidden="1">{"Riqfin97",#N/A,FALSE,"Tran";"Riqfinpro",#N/A,FALSE,"Tran"}</definedName>
    <definedName name="ppp" localSheetId="12" hidden="1">{"Riqfin97",#N/A,FALSE,"Tran";"Riqfinpro",#N/A,FALSE,"Tran"}</definedName>
    <definedName name="ppp" localSheetId="28" hidden="1">{"Riqfin97",#N/A,FALSE,"Tran";"Riqfinpro",#N/A,FALSE,"Tran"}</definedName>
    <definedName name="ppp" localSheetId="29" hidden="1">{"Riqfin97",#N/A,FALSE,"Tran";"Riqfinpro",#N/A,FALSE,"Tran"}</definedName>
    <definedName name="ppp" localSheetId="30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27">#REF!</definedName>
    <definedName name="pri" localSheetId="34">#REF!</definedName>
    <definedName name="pri" localSheetId="36">#REF!</definedName>
    <definedName name="pri" localSheetId="37">#REF!</definedName>
    <definedName name="pri" localSheetId="38">#REF!</definedName>
    <definedName name="pri" localSheetId="39">#REF!</definedName>
    <definedName name="pri" localSheetId="40">#REF!</definedName>
    <definedName name="pri" localSheetId="42">#REF!</definedName>
    <definedName name="pri" localSheetId="47">#REF!</definedName>
    <definedName name="pri" localSheetId="1">#REF!</definedName>
    <definedName name="pri" localSheetId="2">#REF!</definedName>
    <definedName name="pri" localSheetId="7">#REF!</definedName>
    <definedName name="pri" localSheetId="9">#REF!</definedName>
    <definedName name="pri" localSheetId="12">#REF!</definedName>
    <definedName name="pri" localSheetId="17">#REF!</definedName>
    <definedName name="pri" localSheetId="20">#REF!</definedName>
    <definedName name="pri" localSheetId="24">#REF!</definedName>
    <definedName name="pri" localSheetId="26">#REF!</definedName>
    <definedName name="pri" localSheetId="28">#REF!</definedName>
    <definedName name="pri" localSheetId="29">#REF!</definedName>
    <definedName name="pri" localSheetId="30">#REF!</definedName>
    <definedName name="pri">#REF!</definedName>
    <definedName name="Print" localSheetId="27">#REF!</definedName>
    <definedName name="Print" localSheetId="34">#REF!</definedName>
    <definedName name="Print" localSheetId="36">#REF!</definedName>
    <definedName name="Print" localSheetId="39">#REF!</definedName>
    <definedName name="Print" localSheetId="40">#REF!</definedName>
    <definedName name="Print" localSheetId="42">#REF!</definedName>
    <definedName name="Print" localSheetId="47">#REF!</definedName>
    <definedName name="Print" localSheetId="1">#REF!</definedName>
    <definedName name="Print" localSheetId="2">#REF!</definedName>
    <definedName name="Print" localSheetId="7">#REF!</definedName>
    <definedName name="Print" localSheetId="9">#REF!</definedName>
    <definedName name="Print" localSheetId="12">#REF!</definedName>
    <definedName name="Print" localSheetId="17">#REF!</definedName>
    <definedName name="Print" localSheetId="20">#REF!</definedName>
    <definedName name="Print" localSheetId="24">#REF!</definedName>
    <definedName name="Print" localSheetId="26">#REF!</definedName>
    <definedName name="Print" localSheetId="28">#REF!</definedName>
    <definedName name="Print" localSheetId="29">#REF!</definedName>
    <definedName name="Print" localSheetId="30">#REF!</definedName>
    <definedName name="Print">#REF!</definedName>
    <definedName name="PRINT1" localSheetId="27">[60]Index!#REF!</definedName>
    <definedName name="PRINT1" localSheetId="34">[60]Index!#REF!</definedName>
    <definedName name="PRINT1" localSheetId="36">[60]Index!#REF!</definedName>
    <definedName name="PRINT1" localSheetId="38">[60]Index!#REF!</definedName>
    <definedName name="PRINT1" localSheetId="39">[60]Index!#REF!</definedName>
    <definedName name="PRINT1" localSheetId="40">[60]Index!#REF!</definedName>
    <definedName name="PRINT1" localSheetId="42">[60]Index!#REF!</definedName>
    <definedName name="PRINT1" localSheetId="47">[60]Index!#REF!</definedName>
    <definedName name="PRINT1" localSheetId="1">[60]Index!#REF!</definedName>
    <definedName name="PRINT1" localSheetId="2">[60]Index!#REF!</definedName>
    <definedName name="PRINT1" localSheetId="7">[60]Index!#REF!</definedName>
    <definedName name="PRINT1" localSheetId="9">[60]Index!#REF!</definedName>
    <definedName name="PRINT1" localSheetId="12">[60]Index!#REF!</definedName>
    <definedName name="PRINT1" localSheetId="17">[60]Index!#REF!</definedName>
    <definedName name="PRINT1" localSheetId="20">[60]Index!#REF!</definedName>
    <definedName name="PRINT1" localSheetId="24">[60]Index!#REF!</definedName>
    <definedName name="PRINT1" localSheetId="26">[60]Index!#REF!</definedName>
    <definedName name="PRINT1" localSheetId="28">[60]Index!#REF!</definedName>
    <definedName name="PRINT1" localSheetId="29">[60]Index!#REF!</definedName>
    <definedName name="PRINT1" localSheetId="30">[60]Index!#REF!</definedName>
    <definedName name="PRINT1">[60]Index!#REF!</definedName>
    <definedName name="PRINT2" localSheetId="27">[60]Index!#REF!</definedName>
    <definedName name="PRINT2" localSheetId="34">[60]Index!#REF!</definedName>
    <definedName name="PRINT2" localSheetId="36">[60]Index!#REF!</definedName>
    <definedName name="PRINT2" localSheetId="39">[60]Index!#REF!</definedName>
    <definedName name="PRINT2" localSheetId="40">[60]Index!#REF!</definedName>
    <definedName name="PRINT2" localSheetId="42">[60]Index!#REF!</definedName>
    <definedName name="PRINT2" localSheetId="47">[60]Index!#REF!</definedName>
    <definedName name="PRINT2" localSheetId="1">[60]Index!#REF!</definedName>
    <definedName name="PRINT2" localSheetId="2">[60]Index!#REF!</definedName>
    <definedName name="PRINT2" localSheetId="7">[60]Index!#REF!</definedName>
    <definedName name="PRINT2" localSheetId="9">[60]Index!#REF!</definedName>
    <definedName name="PRINT2" localSheetId="12">[60]Index!#REF!</definedName>
    <definedName name="PRINT2" localSheetId="17">[60]Index!#REF!</definedName>
    <definedName name="PRINT2" localSheetId="20">[60]Index!#REF!</definedName>
    <definedName name="PRINT2" localSheetId="24">[60]Index!#REF!</definedName>
    <definedName name="PRINT2" localSheetId="26">[60]Index!#REF!</definedName>
    <definedName name="PRINT2" localSheetId="28">[60]Index!#REF!</definedName>
    <definedName name="PRINT2" localSheetId="29">[60]Index!#REF!</definedName>
    <definedName name="PRINT2" localSheetId="30">[60]Index!#REF!</definedName>
    <definedName name="PRINT2">[60]Index!#REF!</definedName>
    <definedName name="PRINT3" localSheetId="27">[60]Index!#REF!</definedName>
    <definedName name="PRINT3" localSheetId="34">[60]Index!#REF!</definedName>
    <definedName name="PRINT3" localSheetId="36">[60]Index!#REF!</definedName>
    <definedName name="PRINT3" localSheetId="39">[60]Index!#REF!</definedName>
    <definedName name="PRINT3" localSheetId="40">[60]Index!#REF!</definedName>
    <definedName name="PRINT3" localSheetId="42">[60]Index!#REF!</definedName>
    <definedName name="PRINT3" localSheetId="47">[60]Index!#REF!</definedName>
    <definedName name="PRINT3" localSheetId="1">[60]Index!#REF!</definedName>
    <definedName name="PRINT3" localSheetId="2">[60]Index!#REF!</definedName>
    <definedName name="PRINT3" localSheetId="7">[60]Index!#REF!</definedName>
    <definedName name="PRINT3" localSheetId="9">[60]Index!#REF!</definedName>
    <definedName name="PRINT3" localSheetId="12">[60]Index!#REF!</definedName>
    <definedName name="PRINT3" localSheetId="17">[60]Index!#REF!</definedName>
    <definedName name="PRINT3" localSheetId="20">[60]Index!#REF!</definedName>
    <definedName name="PRINT3" localSheetId="24">[60]Index!#REF!</definedName>
    <definedName name="PRINT3" localSheetId="26">[60]Index!#REF!</definedName>
    <definedName name="PRINT3" localSheetId="28">[60]Index!#REF!</definedName>
    <definedName name="PRINT3" localSheetId="29">[60]Index!#REF!</definedName>
    <definedName name="PRINT3" localSheetId="30">[60]Index!#REF!</definedName>
    <definedName name="PRINT3">[60]Index!#REF!</definedName>
    <definedName name="PrintThis_Links">[43]Links!$A$1:$F$33</definedName>
    <definedName name="profit" localSheetId="27">[1]C!$O$1:$T$1</definedName>
    <definedName name="profit" localSheetId="37">[1]C!$O$1:$T$1</definedName>
    <definedName name="profit" localSheetId="38">[1]C!$O$1:$T$1</definedName>
    <definedName name="profit" localSheetId="39">[1]C!$O$1:$T$1</definedName>
    <definedName name="profit" localSheetId="1">[1]C!$O$1:$T$1</definedName>
    <definedName name="profit" localSheetId="7">[1]C!$O$1:$T$1</definedName>
    <definedName name="profit" localSheetId="28">[1]C!$O$1:$T$1</definedName>
    <definedName name="profit" localSheetId="29">[1]C!$O$1:$T$1</definedName>
    <definedName name="profit" localSheetId="30">[1]C!$O$1:$T$1</definedName>
    <definedName name="profit">[2]C!$O$1:$T$1</definedName>
    <definedName name="prorač" localSheetId="38">[61]Prorač!$1:$1048576</definedName>
    <definedName name="prorač" localSheetId="39">[61]Prorač!$1:$1048576</definedName>
    <definedName name="prorač" localSheetId="7">[61]Prorač!$1:$1048576</definedName>
    <definedName name="prorač">[61]Prorač!$A:$IV</definedName>
    <definedName name="PvNee_2" localSheetId="27">[28]Graf14_Graf15!#REF!</definedName>
    <definedName name="PvNee_2" localSheetId="34">#REF!</definedName>
    <definedName name="PvNee_2" localSheetId="36">#REF!</definedName>
    <definedName name="PvNee_2" localSheetId="37">[28]Graf14_Graf15!#REF!</definedName>
    <definedName name="PvNee_2" localSheetId="38">#REF!</definedName>
    <definedName name="PvNee_2" localSheetId="39">#REF!</definedName>
    <definedName name="PvNee_2" localSheetId="40">#REF!</definedName>
    <definedName name="PvNee_2" localSheetId="42">#REF!</definedName>
    <definedName name="PvNee_2" localSheetId="47">#REF!</definedName>
    <definedName name="PvNee_2" localSheetId="1">[28]Graf14_Graf15!#REF!</definedName>
    <definedName name="PvNee_2" localSheetId="2">#REF!</definedName>
    <definedName name="PvNee_2" localSheetId="7">#REF!</definedName>
    <definedName name="PvNee_2" localSheetId="9">#REF!</definedName>
    <definedName name="PvNee_2" localSheetId="11">#REF!</definedName>
    <definedName name="PvNee_2" localSheetId="12">#REF!</definedName>
    <definedName name="PvNee_2" localSheetId="17">#REF!</definedName>
    <definedName name="PvNee_2" localSheetId="20">#REF!</definedName>
    <definedName name="PvNee_2" localSheetId="24">#REF!</definedName>
    <definedName name="PvNee_2" localSheetId="26">#REF!</definedName>
    <definedName name="PvNee_2" localSheetId="28">[28]Graf14_Graf15!#REF!</definedName>
    <definedName name="PvNee_2" localSheetId="29">[28]Graf14_Graf15!#REF!</definedName>
    <definedName name="PvNee_2" localSheetId="30">[28]Graf14_Graf15!#REF!</definedName>
    <definedName name="PvNee_2">#REF!</definedName>
    <definedName name="PvNer_2" localSheetId="27">[28]Graf14_Graf15!#REF!</definedName>
    <definedName name="PvNer_2" localSheetId="34">#REF!</definedName>
    <definedName name="PvNer_2" localSheetId="36">#REF!</definedName>
    <definedName name="PvNer_2" localSheetId="37">[28]Graf14_Graf15!#REF!</definedName>
    <definedName name="PvNer_2" localSheetId="38">#REF!</definedName>
    <definedName name="PvNer_2" localSheetId="39">#REF!</definedName>
    <definedName name="PvNer_2" localSheetId="40">#REF!</definedName>
    <definedName name="PvNer_2" localSheetId="42">#REF!</definedName>
    <definedName name="PvNer_2" localSheetId="47">#REF!</definedName>
    <definedName name="PvNer_2" localSheetId="1">[28]Graf14_Graf15!#REF!</definedName>
    <definedName name="PvNer_2" localSheetId="2">#REF!</definedName>
    <definedName name="PvNer_2" localSheetId="7">#REF!</definedName>
    <definedName name="PvNer_2" localSheetId="9">#REF!</definedName>
    <definedName name="PvNer_2" localSheetId="11">#REF!</definedName>
    <definedName name="PvNer_2" localSheetId="12">#REF!</definedName>
    <definedName name="PvNer_2" localSheetId="17">#REF!</definedName>
    <definedName name="PvNer_2" localSheetId="20">#REF!</definedName>
    <definedName name="PvNer_2" localSheetId="24">#REF!</definedName>
    <definedName name="PvNer_2" localSheetId="26">#REF!</definedName>
    <definedName name="PvNer_2" localSheetId="28">[28]Graf14_Graf15!#REF!</definedName>
    <definedName name="PvNer_2" localSheetId="29">[28]Graf14_Graf15!#REF!</definedName>
    <definedName name="PvNer_2" localSheetId="30">[28]Graf14_Graf15!#REF!</definedName>
    <definedName name="PvNer_2">#REF!</definedName>
    <definedName name="Q6_" localSheetId="27">#REF!</definedName>
    <definedName name="Q6_" localSheetId="34">#REF!</definedName>
    <definedName name="Q6_" localSheetId="36">#REF!</definedName>
    <definedName name="Q6_" localSheetId="37">#REF!</definedName>
    <definedName name="Q6_" localSheetId="38">#REF!</definedName>
    <definedName name="Q6_" localSheetId="39">#REF!</definedName>
    <definedName name="Q6_" localSheetId="40">#REF!</definedName>
    <definedName name="Q6_" localSheetId="42">#REF!</definedName>
    <definedName name="Q6_" localSheetId="47">#REF!</definedName>
    <definedName name="Q6_" localSheetId="1">#REF!</definedName>
    <definedName name="Q6_" localSheetId="2">#REF!</definedName>
    <definedName name="Q6_" localSheetId="7">#REF!</definedName>
    <definedName name="Q6_" localSheetId="9">#REF!</definedName>
    <definedName name="Q6_" localSheetId="12">#REF!</definedName>
    <definedName name="Q6_" localSheetId="17">#REF!</definedName>
    <definedName name="Q6_" localSheetId="20">#REF!</definedName>
    <definedName name="Q6_" localSheetId="24">#REF!</definedName>
    <definedName name="Q6_" localSheetId="26">#REF!</definedName>
    <definedName name="Q6_" localSheetId="28">#REF!</definedName>
    <definedName name="Q6_" localSheetId="29">#REF!</definedName>
    <definedName name="Q6_" localSheetId="30">#REF!</definedName>
    <definedName name="Q6_">#REF!</definedName>
    <definedName name="QFISCAL" localSheetId="27">'[11]Quarterly Raw Data'!#REF!</definedName>
    <definedName name="QFISCAL" localSheetId="34">'[11]Quarterly Raw Data'!#REF!</definedName>
    <definedName name="QFISCAL" localSheetId="36">'[11]Quarterly Raw Data'!#REF!</definedName>
    <definedName name="QFISCAL" localSheetId="37">'[11]Quarterly Raw Data'!#REF!</definedName>
    <definedName name="QFISCAL" localSheetId="38">'[11]Quarterly Raw Data'!#REF!</definedName>
    <definedName name="QFISCAL" localSheetId="39">'[11]Quarterly Raw Data'!#REF!</definedName>
    <definedName name="QFISCAL" localSheetId="40">'[11]Quarterly Raw Data'!#REF!</definedName>
    <definedName name="QFISCAL" localSheetId="42">'[11]Quarterly Raw Data'!#REF!</definedName>
    <definedName name="QFISCAL" localSheetId="47">'[11]Quarterly Raw Data'!#REF!</definedName>
    <definedName name="QFISCAL" localSheetId="1">'[11]Quarterly Raw Data'!#REF!</definedName>
    <definedName name="QFISCAL" localSheetId="2">'[11]Quarterly Raw Data'!#REF!</definedName>
    <definedName name="QFISCAL" localSheetId="7">'[11]Quarterly Raw Data'!#REF!</definedName>
    <definedName name="QFISCAL" localSheetId="9">'[11]Quarterly Raw Data'!#REF!</definedName>
    <definedName name="QFISCAL" localSheetId="11">'[11]Quarterly Raw Data'!#REF!</definedName>
    <definedName name="QFISCAL" localSheetId="12">'[11]Quarterly Raw Data'!#REF!</definedName>
    <definedName name="QFISCAL" localSheetId="17">'[11]Quarterly Raw Data'!#REF!</definedName>
    <definedName name="QFISCAL" localSheetId="20">'[11]Quarterly Raw Data'!#REF!</definedName>
    <definedName name="QFISCAL" localSheetId="24">'[11]Quarterly Raw Data'!#REF!</definedName>
    <definedName name="QFISCAL" localSheetId="26">'[11]Quarterly Raw Data'!#REF!</definedName>
    <definedName name="QFISCAL" localSheetId="28">'[11]Quarterly Raw Data'!#REF!</definedName>
    <definedName name="QFISCAL" localSheetId="29">'[11]Quarterly Raw Data'!#REF!</definedName>
    <definedName name="QFISCAL" localSheetId="30">'[11]Quarterly Raw Data'!#REF!</definedName>
    <definedName name="QFISCAL">'[11]Quarterly Raw Data'!#REF!</definedName>
    <definedName name="qq" localSheetId="27" hidden="1">'[49]J(Priv.Cap)'!#REF!</definedName>
    <definedName name="qq" localSheetId="34" hidden="1">'[49]J(Priv.Cap)'!#REF!</definedName>
    <definedName name="qq" localSheetId="36" hidden="1">'[49]J(Priv.Cap)'!#REF!</definedName>
    <definedName name="qq" localSheetId="37" hidden="1">'[49]J(Priv.Cap)'!#REF!</definedName>
    <definedName name="qq" localSheetId="38" hidden="1">'[49]J(Priv.Cap)'!#REF!</definedName>
    <definedName name="qq" localSheetId="39" hidden="1">'[49]J(Priv.Cap)'!#REF!</definedName>
    <definedName name="qq" localSheetId="40" hidden="1">'[49]J(Priv.Cap)'!#REF!</definedName>
    <definedName name="qq" localSheetId="42" hidden="1">'[49]J(Priv.Cap)'!#REF!</definedName>
    <definedName name="qq" localSheetId="47" hidden="1">'[49]J(Priv.Cap)'!#REF!</definedName>
    <definedName name="qq" localSheetId="1" hidden="1">'[49]J(Priv.Cap)'!#REF!</definedName>
    <definedName name="qq" localSheetId="2" hidden="1">'[49]J(Priv.Cap)'!#REF!</definedName>
    <definedName name="qq" localSheetId="7" hidden="1">'[49]J(Priv.Cap)'!#REF!</definedName>
    <definedName name="qq" localSheetId="9" hidden="1">'[49]J(Priv.Cap)'!#REF!</definedName>
    <definedName name="qq" localSheetId="12" hidden="1">'[49]J(Priv.Cap)'!#REF!</definedName>
    <definedName name="qq" localSheetId="17" hidden="1">'[49]J(Priv.Cap)'!#REF!</definedName>
    <definedName name="qq" localSheetId="20" hidden="1">'[49]J(Priv.Cap)'!#REF!</definedName>
    <definedName name="qq" localSheetId="24" hidden="1">'[49]J(Priv.Cap)'!#REF!</definedName>
    <definedName name="qq" localSheetId="26" hidden="1">'[49]J(Priv.Cap)'!#REF!</definedName>
    <definedName name="qq" localSheetId="28" hidden="1">'[49]J(Priv.Cap)'!#REF!</definedName>
    <definedName name="qq" localSheetId="29" hidden="1">'[49]J(Priv.Cap)'!#REF!</definedName>
    <definedName name="qq" localSheetId="30" hidden="1">'[49]J(Priv.Cap)'!#REF!</definedName>
    <definedName name="qq" hidden="1">'[49]J(Priv.Cap)'!#REF!</definedName>
    <definedName name="qtab_35" localSheetId="27">'[62]i1-CA'!#REF!</definedName>
    <definedName name="qtab_35" localSheetId="34">'[62]i1-CA'!#REF!</definedName>
    <definedName name="qtab_35" localSheetId="36">'[62]i1-CA'!#REF!</definedName>
    <definedName name="qtab_35" localSheetId="39">'[62]i1-CA'!#REF!</definedName>
    <definedName name="qtab_35" localSheetId="40">'[62]i1-CA'!#REF!</definedName>
    <definedName name="qtab_35" localSheetId="42">'[62]i1-CA'!#REF!</definedName>
    <definedName name="qtab_35" localSheetId="47">'[62]i1-CA'!#REF!</definedName>
    <definedName name="qtab_35" localSheetId="1">'[62]i1-CA'!#REF!</definedName>
    <definedName name="qtab_35" localSheetId="2">'[62]i1-CA'!#REF!</definedName>
    <definedName name="qtab_35" localSheetId="7">'[62]i1-CA'!#REF!</definedName>
    <definedName name="qtab_35" localSheetId="9">'[62]i1-CA'!#REF!</definedName>
    <definedName name="qtab_35" localSheetId="12">'[62]i1-CA'!#REF!</definedName>
    <definedName name="qtab_35" localSheetId="17">'[62]i1-CA'!#REF!</definedName>
    <definedName name="qtab_35" localSheetId="20">'[62]i1-CA'!#REF!</definedName>
    <definedName name="qtab_35" localSheetId="24">'[62]i1-CA'!#REF!</definedName>
    <definedName name="qtab_35" localSheetId="26">'[62]i1-CA'!#REF!</definedName>
    <definedName name="qtab_35" localSheetId="28">'[62]i1-CA'!#REF!</definedName>
    <definedName name="qtab_35" localSheetId="29">'[62]i1-CA'!#REF!</definedName>
    <definedName name="qtab_35" localSheetId="30">'[62]i1-CA'!#REF!</definedName>
    <definedName name="qtab_35">'[62]i1-CA'!#REF!</definedName>
    <definedName name="QTAB7" localSheetId="27">'[11]Quarterly MacroFlow'!#REF!</definedName>
    <definedName name="QTAB7" localSheetId="34">'[11]Quarterly MacroFlow'!#REF!</definedName>
    <definedName name="QTAB7" localSheetId="36">'[11]Quarterly MacroFlow'!#REF!</definedName>
    <definedName name="QTAB7" localSheetId="39">'[11]Quarterly MacroFlow'!#REF!</definedName>
    <definedName name="QTAB7" localSheetId="40">'[11]Quarterly MacroFlow'!#REF!</definedName>
    <definedName name="QTAB7" localSheetId="42">'[11]Quarterly MacroFlow'!#REF!</definedName>
    <definedName name="QTAB7" localSheetId="47">'[11]Quarterly MacroFlow'!#REF!</definedName>
    <definedName name="QTAB7" localSheetId="1">'[11]Quarterly MacroFlow'!#REF!</definedName>
    <definedName name="QTAB7" localSheetId="2">'[11]Quarterly MacroFlow'!#REF!</definedName>
    <definedName name="QTAB7" localSheetId="7">'[11]Quarterly MacroFlow'!#REF!</definedName>
    <definedName name="QTAB7" localSheetId="9">'[11]Quarterly MacroFlow'!#REF!</definedName>
    <definedName name="QTAB7" localSheetId="12">'[11]Quarterly MacroFlow'!#REF!</definedName>
    <definedName name="QTAB7" localSheetId="17">'[11]Quarterly MacroFlow'!#REF!</definedName>
    <definedName name="QTAB7" localSheetId="20">'[11]Quarterly MacroFlow'!#REF!</definedName>
    <definedName name="QTAB7" localSheetId="24">'[11]Quarterly MacroFlow'!#REF!</definedName>
    <definedName name="QTAB7" localSheetId="26">'[11]Quarterly MacroFlow'!#REF!</definedName>
    <definedName name="QTAB7" localSheetId="28">'[11]Quarterly MacroFlow'!#REF!</definedName>
    <definedName name="QTAB7" localSheetId="29">'[11]Quarterly MacroFlow'!#REF!</definedName>
    <definedName name="QTAB7" localSheetId="30">'[11]Quarterly MacroFlow'!#REF!</definedName>
    <definedName name="QTAB7">'[11]Quarterly MacroFlow'!#REF!</definedName>
    <definedName name="QTAB7A" localSheetId="27">'[11]Quarterly MacroFlow'!#REF!</definedName>
    <definedName name="QTAB7A" localSheetId="34">'[11]Quarterly MacroFlow'!#REF!</definedName>
    <definedName name="QTAB7A" localSheetId="36">'[11]Quarterly MacroFlow'!#REF!</definedName>
    <definedName name="QTAB7A" localSheetId="39">'[11]Quarterly MacroFlow'!#REF!</definedName>
    <definedName name="QTAB7A" localSheetId="40">'[11]Quarterly MacroFlow'!#REF!</definedName>
    <definedName name="QTAB7A" localSheetId="42">'[11]Quarterly MacroFlow'!#REF!</definedName>
    <definedName name="QTAB7A" localSheetId="47">'[11]Quarterly MacroFlow'!#REF!</definedName>
    <definedName name="QTAB7A" localSheetId="1">'[11]Quarterly MacroFlow'!#REF!</definedName>
    <definedName name="QTAB7A" localSheetId="2">'[11]Quarterly MacroFlow'!#REF!</definedName>
    <definedName name="QTAB7A" localSheetId="7">'[11]Quarterly MacroFlow'!#REF!</definedName>
    <definedName name="QTAB7A" localSheetId="9">'[11]Quarterly MacroFlow'!#REF!</definedName>
    <definedName name="QTAB7A" localSheetId="12">'[11]Quarterly MacroFlow'!#REF!</definedName>
    <definedName name="QTAB7A" localSheetId="17">'[11]Quarterly MacroFlow'!#REF!</definedName>
    <definedName name="QTAB7A" localSheetId="20">'[11]Quarterly MacroFlow'!#REF!</definedName>
    <definedName name="QTAB7A" localSheetId="24">'[11]Quarterly MacroFlow'!#REF!</definedName>
    <definedName name="QTAB7A" localSheetId="26">'[11]Quarterly MacroFlow'!#REF!</definedName>
    <definedName name="QTAB7A" localSheetId="28">'[11]Quarterly MacroFlow'!#REF!</definedName>
    <definedName name="QTAB7A" localSheetId="29">'[11]Quarterly MacroFlow'!#REF!</definedName>
    <definedName name="QTAB7A" localSheetId="30">'[11]Quarterly MacroFlow'!#REF!</definedName>
    <definedName name="QTAB7A">'[11]Quarterly MacroFlow'!#REF!</definedName>
    <definedName name="quest1" localSheetId="27">#REF!</definedName>
    <definedName name="quest1" localSheetId="34">#REF!</definedName>
    <definedName name="quest1" localSheetId="36">#REF!</definedName>
    <definedName name="quest1" localSheetId="37">#REF!</definedName>
    <definedName name="quest1" localSheetId="38">#REF!</definedName>
    <definedName name="quest1" localSheetId="39">#REF!</definedName>
    <definedName name="quest1" localSheetId="40">#REF!</definedName>
    <definedName name="quest1" localSheetId="42">#REF!</definedName>
    <definedName name="quest1" localSheetId="47">#REF!</definedName>
    <definedName name="quest1" localSheetId="1">#REF!</definedName>
    <definedName name="quest1" localSheetId="2">#REF!</definedName>
    <definedName name="quest1" localSheetId="7">#REF!</definedName>
    <definedName name="quest1" localSheetId="9">#REF!</definedName>
    <definedName name="quest1" localSheetId="12">#REF!</definedName>
    <definedName name="quest1" localSheetId="17">#REF!</definedName>
    <definedName name="quest1" localSheetId="20">#REF!</definedName>
    <definedName name="quest1" localSheetId="24">#REF!</definedName>
    <definedName name="quest1" localSheetId="26">#REF!</definedName>
    <definedName name="quest1" localSheetId="28">#REF!</definedName>
    <definedName name="quest1" localSheetId="29">#REF!</definedName>
    <definedName name="quest1" localSheetId="30">#REF!</definedName>
    <definedName name="quest1">#REF!</definedName>
    <definedName name="quest2" localSheetId="27">#REF!</definedName>
    <definedName name="quest2" localSheetId="34">#REF!</definedName>
    <definedName name="quest2" localSheetId="36">#REF!</definedName>
    <definedName name="quest2" localSheetId="39">#REF!</definedName>
    <definedName name="quest2" localSheetId="40">#REF!</definedName>
    <definedName name="quest2" localSheetId="42">#REF!</definedName>
    <definedName name="quest2" localSheetId="47">#REF!</definedName>
    <definedName name="quest2" localSheetId="1">#REF!</definedName>
    <definedName name="quest2" localSheetId="2">#REF!</definedName>
    <definedName name="quest2" localSheetId="7">#REF!</definedName>
    <definedName name="quest2" localSheetId="9">#REF!</definedName>
    <definedName name="quest2" localSheetId="12">#REF!</definedName>
    <definedName name="quest2" localSheetId="17">#REF!</definedName>
    <definedName name="quest2" localSheetId="20">#REF!</definedName>
    <definedName name="quest2" localSheetId="24">#REF!</definedName>
    <definedName name="quest2" localSheetId="26">#REF!</definedName>
    <definedName name="quest2" localSheetId="28">#REF!</definedName>
    <definedName name="quest2" localSheetId="29">#REF!</definedName>
    <definedName name="quest2" localSheetId="30">#REF!</definedName>
    <definedName name="quest2">#REF!</definedName>
    <definedName name="quest3" localSheetId="27">#REF!</definedName>
    <definedName name="quest3" localSheetId="34">#REF!</definedName>
    <definedName name="quest3" localSheetId="36">#REF!</definedName>
    <definedName name="quest3" localSheetId="39">#REF!</definedName>
    <definedName name="quest3" localSheetId="40">#REF!</definedName>
    <definedName name="quest3" localSheetId="42">#REF!</definedName>
    <definedName name="quest3" localSheetId="47">#REF!</definedName>
    <definedName name="quest3" localSheetId="1">#REF!</definedName>
    <definedName name="quest3" localSheetId="2">#REF!</definedName>
    <definedName name="quest3" localSheetId="7">#REF!</definedName>
    <definedName name="quest3" localSheetId="9">#REF!</definedName>
    <definedName name="quest3" localSheetId="12">#REF!</definedName>
    <definedName name="quest3" localSheetId="17">#REF!</definedName>
    <definedName name="quest3" localSheetId="20">#REF!</definedName>
    <definedName name="quest3" localSheetId="24">#REF!</definedName>
    <definedName name="quest3" localSheetId="26">#REF!</definedName>
    <definedName name="quest3" localSheetId="28">#REF!</definedName>
    <definedName name="quest3" localSheetId="29">#REF!</definedName>
    <definedName name="quest3" localSheetId="30">#REF!</definedName>
    <definedName name="quest3">#REF!</definedName>
    <definedName name="quest4" localSheetId="27">#REF!</definedName>
    <definedName name="quest4" localSheetId="34">#REF!</definedName>
    <definedName name="quest4" localSheetId="36">#REF!</definedName>
    <definedName name="quest4" localSheetId="39">#REF!</definedName>
    <definedName name="quest4" localSheetId="40">#REF!</definedName>
    <definedName name="quest4" localSheetId="42">#REF!</definedName>
    <definedName name="quest4" localSheetId="47">#REF!</definedName>
    <definedName name="quest4" localSheetId="1">#REF!</definedName>
    <definedName name="quest4" localSheetId="2">#REF!</definedName>
    <definedName name="quest4" localSheetId="7">#REF!</definedName>
    <definedName name="quest4" localSheetId="9">#REF!</definedName>
    <definedName name="quest4" localSheetId="12">#REF!</definedName>
    <definedName name="quest4" localSheetId="17">#REF!</definedName>
    <definedName name="quest4" localSheetId="20">#REF!</definedName>
    <definedName name="quest4" localSheetId="24">#REF!</definedName>
    <definedName name="quest4" localSheetId="26">#REF!</definedName>
    <definedName name="quest4" localSheetId="28">#REF!</definedName>
    <definedName name="quest4" localSheetId="29">#REF!</definedName>
    <definedName name="quest4" localSheetId="30">#REF!</definedName>
    <definedName name="quest4">#REF!</definedName>
    <definedName name="quest5" localSheetId="27">#REF!</definedName>
    <definedName name="quest5" localSheetId="34">#REF!</definedName>
    <definedName name="quest5" localSheetId="36">#REF!</definedName>
    <definedName name="quest5" localSheetId="39">#REF!</definedName>
    <definedName name="quest5" localSheetId="40">#REF!</definedName>
    <definedName name="quest5" localSheetId="42">#REF!</definedName>
    <definedName name="quest5" localSheetId="47">#REF!</definedName>
    <definedName name="quest5" localSheetId="1">#REF!</definedName>
    <definedName name="quest5" localSheetId="2">#REF!</definedName>
    <definedName name="quest5" localSheetId="7">#REF!</definedName>
    <definedName name="quest5" localSheetId="9">#REF!</definedName>
    <definedName name="quest5" localSheetId="12">#REF!</definedName>
    <definedName name="quest5" localSheetId="17">#REF!</definedName>
    <definedName name="quest5" localSheetId="20">#REF!</definedName>
    <definedName name="quest5" localSheetId="24">#REF!</definedName>
    <definedName name="quest5" localSheetId="26">#REF!</definedName>
    <definedName name="quest5" localSheetId="28">#REF!</definedName>
    <definedName name="quest5" localSheetId="29">#REF!</definedName>
    <definedName name="quest5" localSheetId="30">#REF!</definedName>
    <definedName name="quest5">#REF!</definedName>
    <definedName name="quest6" localSheetId="27">#REF!</definedName>
    <definedName name="quest6" localSheetId="34">#REF!</definedName>
    <definedName name="quest6" localSheetId="36">#REF!</definedName>
    <definedName name="quest6" localSheetId="39">#REF!</definedName>
    <definedName name="quest6" localSheetId="40">#REF!</definedName>
    <definedName name="quest6" localSheetId="42">#REF!</definedName>
    <definedName name="quest6" localSheetId="47">#REF!</definedName>
    <definedName name="quest6" localSheetId="1">#REF!</definedName>
    <definedName name="quest6" localSheetId="2">#REF!</definedName>
    <definedName name="quest6" localSheetId="7">#REF!</definedName>
    <definedName name="quest6" localSheetId="9">#REF!</definedName>
    <definedName name="quest6" localSheetId="12">#REF!</definedName>
    <definedName name="quest6" localSheetId="17">#REF!</definedName>
    <definedName name="quest6" localSheetId="20">#REF!</definedName>
    <definedName name="quest6" localSheetId="24">#REF!</definedName>
    <definedName name="quest6" localSheetId="26">#REF!</definedName>
    <definedName name="quest6" localSheetId="28">#REF!</definedName>
    <definedName name="quest6" localSheetId="29">#REF!</definedName>
    <definedName name="quest6" localSheetId="30">#REF!</definedName>
    <definedName name="quest6">#REF!</definedName>
    <definedName name="quest7" localSheetId="27">#REF!</definedName>
    <definedName name="quest7" localSheetId="34">#REF!</definedName>
    <definedName name="quest7" localSheetId="36">#REF!</definedName>
    <definedName name="quest7" localSheetId="39">#REF!</definedName>
    <definedName name="quest7" localSheetId="40">#REF!</definedName>
    <definedName name="quest7" localSheetId="42">#REF!</definedName>
    <definedName name="quest7" localSheetId="47">#REF!</definedName>
    <definedName name="quest7" localSheetId="1">#REF!</definedName>
    <definedName name="quest7" localSheetId="2">#REF!</definedName>
    <definedName name="quest7" localSheetId="7">#REF!</definedName>
    <definedName name="quest7" localSheetId="9">#REF!</definedName>
    <definedName name="quest7" localSheetId="12">#REF!</definedName>
    <definedName name="quest7" localSheetId="17">#REF!</definedName>
    <definedName name="quest7" localSheetId="20">#REF!</definedName>
    <definedName name="quest7" localSheetId="24">#REF!</definedName>
    <definedName name="quest7" localSheetId="26">#REF!</definedName>
    <definedName name="quest7" localSheetId="28">#REF!</definedName>
    <definedName name="quest7" localSheetId="29">#REF!</definedName>
    <definedName name="quest7" localSheetId="30">#REF!</definedName>
    <definedName name="quest7">#REF!</definedName>
    <definedName name="QW" localSheetId="27">#REF!</definedName>
    <definedName name="QW" localSheetId="34">#REF!</definedName>
    <definedName name="QW" localSheetId="36">#REF!</definedName>
    <definedName name="QW" localSheetId="39">#REF!</definedName>
    <definedName name="QW" localSheetId="40">#REF!</definedName>
    <definedName name="QW" localSheetId="42">#REF!</definedName>
    <definedName name="QW" localSheetId="47">#REF!</definedName>
    <definedName name="QW" localSheetId="1">#REF!</definedName>
    <definedName name="QW" localSheetId="2">#REF!</definedName>
    <definedName name="QW" localSheetId="7">#REF!</definedName>
    <definedName name="QW" localSheetId="9">#REF!</definedName>
    <definedName name="QW" localSheetId="12">#REF!</definedName>
    <definedName name="QW" localSheetId="17">#REF!</definedName>
    <definedName name="QW" localSheetId="20">#REF!</definedName>
    <definedName name="QW" localSheetId="24">#REF!</definedName>
    <definedName name="QW" localSheetId="26">#REF!</definedName>
    <definedName name="QW" localSheetId="28">#REF!</definedName>
    <definedName name="QW" localSheetId="29">#REF!</definedName>
    <definedName name="QW" localSheetId="30">#REF!</definedName>
    <definedName name="QW">#REF!</definedName>
    <definedName name="qwerw" localSheetId="40" hidden="1">{"'előző év december'!$A$2:$CP$214"}</definedName>
    <definedName name="qwerw" localSheetId="11" hidden="1">{"'előző év december'!$A$2:$CP$214"}</definedName>
    <definedName name="qwerw" hidden="1">{"'előző év december'!$A$2:$CP$214"}</definedName>
    <definedName name="REAL" localSheetId="27">#REF!</definedName>
    <definedName name="REAL" localSheetId="34">#REF!</definedName>
    <definedName name="REAL" localSheetId="36">#REF!</definedName>
    <definedName name="REAL" localSheetId="39">#REF!</definedName>
    <definedName name="REAL" localSheetId="40">#REF!</definedName>
    <definedName name="REAL" localSheetId="42">#REF!</definedName>
    <definedName name="REAL" localSheetId="47">#REF!</definedName>
    <definedName name="REAL" localSheetId="1">#REF!</definedName>
    <definedName name="REAL" localSheetId="2">#REF!</definedName>
    <definedName name="REAL" localSheetId="7">#REF!</definedName>
    <definedName name="REAL" localSheetId="9">#REF!</definedName>
    <definedName name="REAL" localSheetId="12">#REF!</definedName>
    <definedName name="REAL" localSheetId="17">#REF!</definedName>
    <definedName name="REAL" localSheetId="20">#REF!</definedName>
    <definedName name="REAL" localSheetId="24">#REF!</definedName>
    <definedName name="REAL" localSheetId="26">#REF!</definedName>
    <definedName name="REAL" localSheetId="28">#REF!</definedName>
    <definedName name="REAL" localSheetId="29">#REF!</definedName>
    <definedName name="REAL" localSheetId="30">#REF!</definedName>
    <definedName name="REAL">#REF!</definedName>
    <definedName name="REALANNUAL" localSheetId="27">#REF!</definedName>
    <definedName name="REALANNUAL" localSheetId="34">#REF!</definedName>
    <definedName name="REALANNUAL" localSheetId="36">#REF!</definedName>
    <definedName name="REALANNUAL" localSheetId="39">#REF!</definedName>
    <definedName name="REALANNUAL" localSheetId="40">#REF!</definedName>
    <definedName name="REALANNUAL" localSheetId="42">#REF!</definedName>
    <definedName name="REALANNUAL" localSheetId="47">#REF!</definedName>
    <definedName name="REALANNUAL" localSheetId="1">#REF!</definedName>
    <definedName name="REALANNUAL" localSheetId="2">#REF!</definedName>
    <definedName name="REALANNUAL" localSheetId="7">#REF!</definedName>
    <definedName name="REALANNUAL" localSheetId="9">#REF!</definedName>
    <definedName name="REALANNUAL" localSheetId="12">#REF!</definedName>
    <definedName name="REALANNUAL" localSheetId="17">#REF!</definedName>
    <definedName name="REALANNUAL" localSheetId="20">#REF!</definedName>
    <definedName name="REALANNUAL" localSheetId="24">#REF!</definedName>
    <definedName name="REALANNUAL" localSheetId="26">#REF!</definedName>
    <definedName name="REALANNUAL" localSheetId="28">#REF!</definedName>
    <definedName name="REALANNUAL" localSheetId="29">#REF!</definedName>
    <definedName name="REALANNUAL" localSheetId="30">#REF!</definedName>
    <definedName name="REALANNUAL">#REF!</definedName>
    <definedName name="realizacia">[63]Sheet1!$A$1:$I$406</definedName>
    <definedName name="realizacija">[63]Sheet1!$A$1:$I$406</definedName>
    <definedName name="REALNACT" localSheetId="27">#REF!</definedName>
    <definedName name="REALNACT" localSheetId="34">#REF!</definedName>
    <definedName name="REALNACT" localSheetId="36">#REF!</definedName>
    <definedName name="REALNACT" localSheetId="37">#REF!</definedName>
    <definedName name="REALNACT" localSheetId="38">#REF!</definedName>
    <definedName name="REALNACT" localSheetId="39">#REF!</definedName>
    <definedName name="REALNACT" localSheetId="40">#REF!</definedName>
    <definedName name="REALNACT" localSheetId="42">#REF!</definedName>
    <definedName name="REALNACT" localSheetId="47">#REF!</definedName>
    <definedName name="REALNACT" localSheetId="1">#REF!</definedName>
    <definedName name="REALNACT" localSheetId="2">#REF!</definedName>
    <definedName name="REALNACT" localSheetId="7">#REF!</definedName>
    <definedName name="REALNACT" localSheetId="9">#REF!</definedName>
    <definedName name="REALNACT" localSheetId="12">#REF!</definedName>
    <definedName name="REALNACT" localSheetId="17">#REF!</definedName>
    <definedName name="REALNACT" localSheetId="20">#REF!</definedName>
    <definedName name="REALNACT" localSheetId="24">#REF!</definedName>
    <definedName name="REALNACT" localSheetId="26">#REF!</definedName>
    <definedName name="REALNACT" localSheetId="28">#REF!</definedName>
    <definedName name="REALNACT" localSheetId="29">#REF!</definedName>
    <definedName name="REALNACT" localSheetId="30">#REF!</definedName>
    <definedName name="REALNACT">#REF!</definedName>
    <definedName name="red_26" localSheetId="27">#REF!</definedName>
    <definedName name="red_26" localSheetId="34">#REF!</definedName>
    <definedName name="red_26" localSheetId="36">#REF!</definedName>
    <definedName name="red_26" localSheetId="39">#REF!</definedName>
    <definedName name="red_26" localSheetId="40">#REF!</definedName>
    <definedName name="red_26" localSheetId="42">#REF!</definedName>
    <definedName name="red_26" localSheetId="47">#REF!</definedName>
    <definedName name="red_26" localSheetId="1">#REF!</definedName>
    <definedName name="red_26" localSheetId="2">#REF!</definedName>
    <definedName name="red_26" localSheetId="7">#REF!</definedName>
    <definedName name="red_26" localSheetId="9">#REF!</definedName>
    <definedName name="red_26" localSheetId="12">#REF!</definedName>
    <definedName name="red_26" localSheetId="17">#REF!</definedName>
    <definedName name="red_26" localSheetId="20">#REF!</definedName>
    <definedName name="red_26" localSheetId="24">#REF!</definedName>
    <definedName name="red_26" localSheetId="26">#REF!</definedName>
    <definedName name="red_26" localSheetId="28">#REF!</definedName>
    <definedName name="red_26" localSheetId="29">#REF!</definedName>
    <definedName name="red_26" localSheetId="30">#REF!</definedName>
    <definedName name="red_26">#REF!</definedName>
    <definedName name="red_33" localSheetId="27">#REF!</definedName>
    <definedName name="red_33" localSheetId="34">#REF!</definedName>
    <definedName name="red_33" localSheetId="36">#REF!</definedName>
    <definedName name="red_33" localSheetId="39">#REF!</definedName>
    <definedName name="red_33" localSheetId="40">#REF!</definedName>
    <definedName name="red_33" localSheetId="42">#REF!</definedName>
    <definedName name="red_33" localSheetId="47">#REF!</definedName>
    <definedName name="red_33" localSheetId="1">#REF!</definedName>
    <definedName name="red_33" localSheetId="2">#REF!</definedName>
    <definedName name="red_33" localSheetId="7">#REF!</definedName>
    <definedName name="red_33" localSheetId="9">#REF!</definedName>
    <definedName name="red_33" localSheetId="12">#REF!</definedName>
    <definedName name="red_33" localSheetId="17">#REF!</definedName>
    <definedName name="red_33" localSheetId="20">#REF!</definedName>
    <definedName name="red_33" localSheetId="24">#REF!</definedName>
    <definedName name="red_33" localSheetId="26">#REF!</definedName>
    <definedName name="red_33" localSheetId="28">#REF!</definedName>
    <definedName name="red_33" localSheetId="29">#REF!</definedName>
    <definedName name="red_33" localSheetId="30">#REF!</definedName>
    <definedName name="red_33">#REF!</definedName>
    <definedName name="red_34" localSheetId="27">#REF!</definedName>
    <definedName name="red_34" localSheetId="34">#REF!</definedName>
    <definedName name="red_34" localSheetId="36">#REF!</definedName>
    <definedName name="red_34" localSheetId="39">#REF!</definedName>
    <definedName name="red_34" localSheetId="40">#REF!</definedName>
    <definedName name="red_34" localSheetId="42">#REF!</definedName>
    <definedName name="red_34" localSheetId="47">#REF!</definedName>
    <definedName name="red_34" localSheetId="1">#REF!</definedName>
    <definedName name="red_34" localSheetId="2">#REF!</definedName>
    <definedName name="red_34" localSheetId="7">#REF!</definedName>
    <definedName name="red_34" localSheetId="9">#REF!</definedName>
    <definedName name="red_34" localSheetId="12">#REF!</definedName>
    <definedName name="red_34" localSheetId="17">#REF!</definedName>
    <definedName name="red_34" localSheetId="20">#REF!</definedName>
    <definedName name="red_34" localSheetId="24">#REF!</definedName>
    <definedName name="red_34" localSheetId="26">#REF!</definedName>
    <definedName name="red_34" localSheetId="28">#REF!</definedName>
    <definedName name="red_34" localSheetId="29">#REF!</definedName>
    <definedName name="red_34" localSheetId="30">#REF!</definedName>
    <definedName name="red_34">#REF!</definedName>
    <definedName name="red_35" localSheetId="27">#REF!</definedName>
    <definedName name="red_35" localSheetId="34">#REF!</definedName>
    <definedName name="red_35" localSheetId="36">#REF!</definedName>
    <definedName name="red_35" localSheetId="39">#REF!</definedName>
    <definedName name="red_35" localSheetId="40">#REF!</definedName>
    <definedName name="red_35" localSheetId="42">#REF!</definedName>
    <definedName name="red_35" localSheetId="47">#REF!</definedName>
    <definedName name="red_35" localSheetId="1">#REF!</definedName>
    <definedName name="red_35" localSheetId="2">#REF!</definedName>
    <definedName name="red_35" localSheetId="7">#REF!</definedName>
    <definedName name="red_35" localSheetId="9">#REF!</definedName>
    <definedName name="red_35" localSheetId="12">#REF!</definedName>
    <definedName name="red_35" localSheetId="17">#REF!</definedName>
    <definedName name="red_35" localSheetId="20">#REF!</definedName>
    <definedName name="red_35" localSheetId="24">#REF!</definedName>
    <definedName name="red_35" localSheetId="26">#REF!</definedName>
    <definedName name="red_35" localSheetId="28">#REF!</definedName>
    <definedName name="red_35" localSheetId="29">#REF!</definedName>
    <definedName name="red_35" localSheetId="30">#REF!</definedName>
    <definedName name="red_35">#REF!</definedName>
    <definedName name="REDTbl3" localSheetId="27">#REF!</definedName>
    <definedName name="REDTbl3" localSheetId="34">#REF!</definedName>
    <definedName name="REDTbl3" localSheetId="36">#REF!</definedName>
    <definedName name="REDTbl3" localSheetId="39">#REF!</definedName>
    <definedName name="REDTbl3" localSheetId="40">#REF!</definedName>
    <definedName name="REDTbl3" localSheetId="42">#REF!</definedName>
    <definedName name="REDTbl3" localSheetId="47">#REF!</definedName>
    <definedName name="REDTbl3" localSheetId="1">#REF!</definedName>
    <definedName name="REDTbl3" localSheetId="2">#REF!</definedName>
    <definedName name="REDTbl3" localSheetId="7">#REF!</definedName>
    <definedName name="REDTbl3" localSheetId="9">#REF!</definedName>
    <definedName name="REDTbl3" localSheetId="12">#REF!</definedName>
    <definedName name="REDTbl3" localSheetId="17">#REF!</definedName>
    <definedName name="REDTbl3" localSheetId="20">#REF!</definedName>
    <definedName name="REDTbl3" localSheetId="24">#REF!</definedName>
    <definedName name="REDTbl3" localSheetId="26">#REF!</definedName>
    <definedName name="REDTbl3" localSheetId="28">#REF!</definedName>
    <definedName name="REDTbl3" localSheetId="29">#REF!</definedName>
    <definedName name="REDTbl3" localSheetId="30">#REF!</definedName>
    <definedName name="REDTbl3">#REF!</definedName>
    <definedName name="REDTbl4" localSheetId="27">#REF!</definedName>
    <definedName name="REDTbl4" localSheetId="34">#REF!</definedName>
    <definedName name="REDTbl4" localSheetId="36">#REF!</definedName>
    <definedName name="REDTbl4" localSheetId="39">#REF!</definedName>
    <definedName name="REDTbl4" localSheetId="40">#REF!</definedName>
    <definedName name="REDTbl4" localSheetId="42">#REF!</definedName>
    <definedName name="REDTbl4" localSheetId="47">#REF!</definedName>
    <definedName name="REDTbl4" localSheetId="1">#REF!</definedName>
    <definedName name="REDTbl4" localSheetId="2">#REF!</definedName>
    <definedName name="REDTbl4" localSheetId="7">#REF!</definedName>
    <definedName name="REDTbl4" localSheetId="9">#REF!</definedName>
    <definedName name="REDTbl4" localSheetId="12">#REF!</definedName>
    <definedName name="REDTbl4" localSheetId="17">#REF!</definedName>
    <definedName name="REDTbl4" localSheetId="20">#REF!</definedName>
    <definedName name="REDTbl4" localSheetId="24">#REF!</definedName>
    <definedName name="REDTbl4" localSheetId="26">#REF!</definedName>
    <definedName name="REDTbl4" localSheetId="28">#REF!</definedName>
    <definedName name="REDTbl4" localSheetId="29">#REF!</definedName>
    <definedName name="REDTbl4" localSheetId="30">#REF!</definedName>
    <definedName name="REDTbl4">#REF!</definedName>
    <definedName name="REDTbl5" localSheetId="27">#REF!</definedName>
    <definedName name="REDTbl5" localSheetId="34">#REF!</definedName>
    <definedName name="REDTbl5" localSheetId="36">#REF!</definedName>
    <definedName name="REDTbl5" localSheetId="39">#REF!</definedName>
    <definedName name="REDTbl5" localSheetId="40">#REF!</definedName>
    <definedName name="REDTbl5" localSheetId="42">#REF!</definedName>
    <definedName name="REDTbl5" localSheetId="47">#REF!</definedName>
    <definedName name="REDTbl5" localSheetId="1">#REF!</definedName>
    <definedName name="REDTbl5" localSheetId="2">#REF!</definedName>
    <definedName name="REDTbl5" localSheetId="7">#REF!</definedName>
    <definedName name="REDTbl5" localSheetId="9">#REF!</definedName>
    <definedName name="REDTbl5" localSheetId="12">#REF!</definedName>
    <definedName name="REDTbl5" localSheetId="17">#REF!</definedName>
    <definedName name="REDTbl5" localSheetId="20">#REF!</definedName>
    <definedName name="REDTbl5" localSheetId="24">#REF!</definedName>
    <definedName name="REDTbl5" localSheetId="26">#REF!</definedName>
    <definedName name="REDTbl5" localSheetId="28">#REF!</definedName>
    <definedName name="REDTbl5" localSheetId="29">#REF!</definedName>
    <definedName name="REDTbl5" localSheetId="30">#REF!</definedName>
    <definedName name="REDTbl5">#REF!</definedName>
    <definedName name="REDTbl6" localSheetId="27">#REF!</definedName>
    <definedName name="REDTbl6" localSheetId="34">#REF!</definedName>
    <definedName name="REDTbl6" localSheetId="36">#REF!</definedName>
    <definedName name="REDTbl6" localSheetId="39">#REF!</definedName>
    <definedName name="REDTbl6" localSheetId="40">#REF!</definedName>
    <definedName name="REDTbl6" localSheetId="42">#REF!</definedName>
    <definedName name="REDTbl6" localSheetId="47">#REF!</definedName>
    <definedName name="REDTbl6" localSheetId="1">#REF!</definedName>
    <definedName name="REDTbl6" localSheetId="2">#REF!</definedName>
    <definedName name="REDTbl6" localSheetId="7">#REF!</definedName>
    <definedName name="REDTbl6" localSheetId="9">#REF!</definedName>
    <definedName name="REDTbl6" localSheetId="12">#REF!</definedName>
    <definedName name="REDTbl6" localSheetId="17">#REF!</definedName>
    <definedName name="REDTbl6" localSheetId="20">#REF!</definedName>
    <definedName name="REDTbl6" localSheetId="24">#REF!</definedName>
    <definedName name="REDTbl6" localSheetId="26">#REF!</definedName>
    <definedName name="REDTbl6" localSheetId="28">#REF!</definedName>
    <definedName name="REDTbl6" localSheetId="29">#REF!</definedName>
    <definedName name="REDTbl6" localSheetId="30">#REF!</definedName>
    <definedName name="REDTbl6">#REF!</definedName>
    <definedName name="REDTbl7" localSheetId="27">#REF!</definedName>
    <definedName name="REDTbl7" localSheetId="34">#REF!</definedName>
    <definedName name="REDTbl7" localSheetId="36">#REF!</definedName>
    <definedName name="REDTbl7" localSheetId="39">#REF!</definedName>
    <definedName name="REDTbl7" localSheetId="40">#REF!</definedName>
    <definedName name="REDTbl7" localSheetId="42">#REF!</definedName>
    <definedName name="REDTbl7" localSheetId="47">#REF!</definedName>
    <definedName name="REDTbl7" localSheetId="1">#REF!</definedName>
    <definedName name="REDTbl7" localSheetId="2">#REF!</definedName>
    <definedName name="REDTbl7" localSheetId="7">#REF!</definedName>
    <definedName name="REDTbl7" localSheetId="9">#REF!</definedName>
    <definedName name="REDTbl7" localSheetId="12">#REF!</definedName>
    <definedName name="REDTbl7" localSheetId="17">#REF!</definedName>
    <definedName name="REDTbl7" localSheetId="20">#REF!</definedName>
    <definedName name="REDTbl7" localSheetId="24">#REF!</definedName>
    <definedName name="REDTbl7" localSheetId="26">#REF!</definedName>
    <definedName name="REDTbl7" localSheetId="28">#REF!</definedName>
    <definedName name="REDTbl7" localSheetId="29">#REF!</definedName>
    <definedName name="REDTbl7" localSheetId="30">#REF!</definedName>
    <definedName name="REDTbl7">#REF!</definedName>
    <definedName name="REERCPI" localSheetId="27">[1]REER!$AZ$144:$AZ$206</definedName>
    <definedName name="REERCPI" localSheetId="37">[1]REER!$AZ$144:$AZ$206</definedName>
    <definedName name="REERCPI" localSheetId="38">[1]REER!$AZ$144:$AZ$206</definedName>
    <definedName name="REERCPI" localSheetId="39">[1]REER!$AZ$144:$AZ$206</definedName>
    <definedName name="REERCPI" localSheetId="1">[1]REER!$AZ$144:$AZ$206</definedName>
    <definedName name="REERCPI" localSheetId="7">[1]REER!$AZ$144:$AZ$206</definedName>
    <definedName name="REERCPI" localSheetId="28">[1]REER!$AZ$144:$AZ$206</definedName>
    <definedName name="REERCPI" localSheetId="29">[1]REER!$AZ$144:$AZ$206</definedName>
    <definedName name="REERCPI" localSheetId="30">[1]REER!$AZ$144:$AZ$206</definedName>
    <definedName name="REERCPI">[2]REER!$AZ$144:$AZ$206</definedName>
    <definedName name="REERPPI" localSheetId="27">[1]REER!$BB$144:$BB$206</definedName>
    <definedName name="REERPPI" localSheetId="37">[1]REER!$BB$144:$BB$206</definedName>
    <definedName name="REERPPI" localSheetId="38">[1]REER!$BB$144:$BB$206</definedName>
    <definedName name="REERPPI" localSheetId="39">[1]REER!$BB$144:$BB$206</definedName>
    <definedName name="REERPPI" localSheetId="1">[1]REER!$BB$144:$BB$206</definedName>
    <definedName name="REERPPI" localSheetId="7">[1]REER!$BB$144:$BB$206</definedName>
    <definedName name="REERPPI" localSheetId="28">[1]REER!$BB$144:$BB$206</definedName>
    <definedName name="REERPPI" localSheetId="29">[1]REER!$BB$144:$BB$206</definedName>
    <definedName name="REERPPI" localSheetId="30">[1]REER!$BB$144:$BB$206</definedName>
    <definedName name="REERPPI">[2]REER!$BB$144:$BB$206</definedName>
    <definedName name="REGISTERALL" localSheetId="27">#REF!</definedName>
    <definedName name="REGISTERALL" localSheetId="34">#REF!</definedName>
    <definedName name="REGISTERALL" localSheetId="36">#REF!</definedName>
    <definedName name="REGISTERALL" localSheetId="37">#REF!</definedName>
    <definedName name="REGISTERALL" localSheetId="38">#REF!</definedName>
    <definedName name="REGISTERALL" localSheetId="39">#REF!</definedName>
    <definedName name="REGISTERALL" localSheetId="40">#REF!</definedName>
    <definedName name="REGISTERALL" localSheetId="42">#REF!</definedName>
    <definedName name="REGISTERALL" localSheetId="47">#REF!</definedName>
    <definedName name="REGISTERALL" localSheetId="1">#REF!</definedName>
    <definedName name="REGISTERALL" localSheetId="2">#REF!</definedName>
    <definedName name="REGISTERALL" localSheetId="7">#REF!</definedName>
    <definedName name="REGISTERALL" localSheetId="9">#REF!</definedName>
    <definedName name="REGISTERALL" localSheetId="12">#REF!</definedName>
    <definedName name="REGISTERALL" localSheetId="17">#REF!</definedName>
    <definedName name="REGISTERALL" localSheetId="20">#REF!</definedName>
    <definedName name="REGISTERALL" localSheetId="24">#REF!</definedName>
    <definedName name="REGISTERALL" localSheetId="26">#REF!</definedName>
    <definedName name="REGISTERALL" localSheetId="28">#REF!</definedName>
    <definedName name="REGISTERALL" localSheetId="29">#REF!</definedName>
    <definedName name="REGISTERALL" localSheetId="30">#REF!</definedName>
    <definedName name="REGISTERALL">#REF!</definedName>
    <definedName name="RFSee_2" localSheetId="27">[28]Graf14_Graf15!#REF!</definedName>
    <definedName name="RFSee_2" localSheetId="34">#REF!</definedName>
    <definedName name="RFSee_2" localSheetId="36">#REF!</definedName>
    <definedName name="RFSee_2" localSheetId="37">[28]Graf14_Graf15!#REF!</definedName>
    <definedName name="RFSee_2" localSheetId="38">#REF!</definedName>
    <definedName name="RFSee_2" localSheetId="39">#REF!</definedName>
    <definedName name="RFSee_2" localSheetId="40">#REF!</definedName>
    <definedName name="RFSee_2" localSheetId="42">#REF!</definedName>
    <definedName name="RFSee_2" localSheetId="47">#REF!</definedName>
    <definedName name="RFSee_2" localSheetId="1">[28]Graf14_Graf15!#REF!</definedName>
    <definedName name="RFSee_2" localSheetId="2">#REF!</definedName>
    <definedName name="RFSee_2" localSheetId="7">#REF!</definedName>
    <definedName name="RFSee_2" localSheetId="9">#REF!</definedName>
    <definedName name="RFSee_2" localSheetId="11">#REF!</definedName>
    <definedName name="RFSee_2" localSheetId="12">#REF!</definedName>
    <definedName name="RFSee_2" localSheetId="17">#REF!</definedName>
    <definedName name="RFSee_2" localSheetId="20">#REF!</definedName>
    <definedName name="RFSee_2" localSheetId="24">#REF!</definedName>
    <definedName name="RFSee_2" localSheetId="26">#REF!</definedName>
    <definedName name="RFSee_2" localSheetId="28">[28]Graf14_Graf15!#REF!</definedName>
    <definedName name="RFSee_2" localSheetId="29">[28]Graf14_Graf15!#REF!</definedName>
    <definedName name="RFSee_2" localSheetId="30">[28]Graf14_Graf15!#REF!</definedName>
    <definedName name="RFSee_2">#REF!</definedName>
    <definedName name="RFSer_2" localSheetId="27">[28]Graf14_Graf15!#REF!</definedName>
    <definedName name="RFSer_2" localSheetId="34">#REF!</definedName>
    <definedName name="RFSer_2" localSheetId="36">#REF!</definedName>
    <definedName name="RFSer_2" localSheetId="37">[28]Graf14_Graf15!#REF!</definedName>
    <definedName name="RFSer_2" localSheetId="38">#REF!</definedName>
    <definedName name="RFSer_2" localSheetId="39">#REF!</definedName>
    <definedName name="RFSer_2" localSheetId="40">#REF!</definedName>
    <definedName name="RFSer_2" localSheetId="42">#REF!</definedName>
    <definedName name="RFSer_2" localSheetId="47">#REF!</definedName>
    <definedName name="RFSer_2" localSheetId="1">[28]Graf14_Graf15!#REF!</definedName>
    <definedName name="RFSer_2" localSheetId="2">#REF!</definedName>
    <definedName name="RFSer_2" localSheetId="7">#REF!</definedName>
    <definedName name="RFSer_2" localSheetId="9">#REF!</definedName>
    <definedName name="RFSer_2" localSheetId="11">#REF!</definedName>
    <definedName name="RFSer_2" localSheetId="12">#REF!</definedName>
    <definedName name="RFSer_2" localSheetId="17">#REF!</definedName>
    <definedName name="RFSer_2" localSheetId="20">#REF!</definedName>
    <definedName name="RFSer_2" localSheetId="24">#REF!</definedName>
    <definedName name="RFSer_2" localSheetId="26">#REF!</definedName>
    <definedName name="RFSer_2" localSheetId="28">[28]Graf14_Graf15!#REF!</definedName>
    <definedName name="RFSer_2" localSheetId="29">[28]Graf14_Graf15!#REF!</definedName>
    <definedName name="RFSer_2" localSheetId="30">[28]Graf14_Graf15!#REF!</definedName>
    <definedName name="RFSer_2">#REF!</definedName>
    <definedName name="RGDPA" localSheetId="27">#REF!</definedName>
    <definedName name="RGDPA" localSheetId="34">#REF!</definedName>
    <definedName name="RGDPA" localSheetId="36">#REF!</definedName>
    <definedName name="RGDPA" localSheetId="37">#REF!</definedName>
    <definedName name="RGDPA" localSheetId="39">#REF!</definedName>
    <definedName name="RGDPA" localSheetId="40">#REF!</definedName>
    <definedName name="RGDPA" localSheetId="42">#REF!</definedName>
    <definedName name="RGDPA" localSheetId="47">#REF!</definedName>
    <definedName name="RGDPA" localSheetId="1">#REF!</definedName>
    <definedName name="RGDPA" localSheetId="2">#REF!</definedName>
    <definedName name="RGDPA" localSheetId="7">#REF!</definedName>
    <definedName name="RGDPA" localSheetId="9">#REF!</definedName>
    <definedName name="RGDPA" localSheetId="12">#REF!</definedName>
    <definedName name="RGDPA" localSheetId="17">#REF!</definedName>
    <definedName name="RGDPA" localSheetId="20">#REF!</definedName>
    <definedName name="RGDPA" localSheetId="24">#REF!</definedName>
    <definedName name="RGDPA" localSheetId="26">#REF!</definedName>
    <definedName name="RGDPA" localSheetId="28">#REF!</definedName>
    <definedName name="RGDPA" localSheetId="29">#REF!</definedName>
    <definedName name="RGDPA" localSheetId="30">#REF!</definedName>
    <definedName name="RGDPA">#REF!</definedName>
    <definedName name="RgFdPartCsource" localSheetId="27">#REF!</definedName>
    <definedName name="RgFdPartCsource" localSheetId="34">#REF!</definedName>
    <definedName name="RgFdPartCsource" localSheetId="36">#REF!</definedName>
    <definedName name="RgFdPartCsource" localSheetId="39">#REF!</definedName>
    <definedName name="RgFdPartCsource" localSheetId="40">#REF!</definedName>
    <definedName name="RgFdPartCsource" localSheetId="42">#REF!</definedName>
    <definedName name="RgFdPartCsource" localSheetId="47">#REF!</definedName>
    <definedName name="RgFdPartCsource" localSheetId="1">#REF!</definedName>
    <definedName name="RgFdPartCsource" localSheetId="2">#REF!</definedName>
    <definedName name="RgFdPartCsource" localSheetId="7">#REF!</definedName>
    <definedName name="RgFdPartCsource" localSheetId="9">#REF!</definedName>
    <definedName name="RgFdPartCsource" localSheetId="12">#REF!</definedName>
    <definedName name="RgFdPartCsource" localSheetId="17">#REF!</definedName>
    <definedName name="RgFdPartCsource" localSheetId="20">#REF!</definedName>
    <definedName name="RgFdPartCsource" localSheetId="24">#REF!</definedName>
    <definedName name="RgFdPartCsource" localSheetId="26">#REF!</definedName>
    <definedName name="RgFdPartCsource" localSheetId="28">#REF!</definedName>
    <definedName name="RgFdPartCsource" localSheetId="29">#REF!</definedName>
    <definedName name="RgFdPartCsource" localSheetId="30">#REF!</definedName>
    <definedName name="RgFdPartCsource">#REF!</definedName>
    <definedName name="RgFdPartEseries" localSheetId="27">#REF!</definedName>
    <definedName name="RgFdPartEseries" localSheetId="34">#REF!</definedName>
    <definedName name="RgFdPartEseries" localSheetId="36">#REF!</definedName>
    <definedName name="RgFdPartEseries" localSheetId="39">#REF!</definedName>
    <definedName name="RgFdPartEseries" localSheetId="40">#REF!</definedName>
    <definedName name="RgFdPartEseries" localSheetId="42">#REF!</definedName>
    <definedName name="RgFdPartEseries" localSheetId="47">#REF!</definedName>
    <definedName name="RgFdPartEseries" localSheetId="1">#REF!</definedName>
    <definedName name="RgFdPartEseries" localSheetId="2">#REF!</definedName>
    <definedName name="RgFdPartEseries" localSheetId="7">#REF!</definedName>
    <definedName name="RgFdPartEseries" localSheetId="9">#REF!</definedName>
    <definedName name="RgFdPartEseries" localSheetId="12">#REF!</definedName>
    <definedName name="RgFdPartEseries" localSheetId="17">#REF!</definedName>
    <definedName name="RgFdPartEseries" localSheetId="20">#REF!</definedName>
    <definedName name="RgFdPartEseries" localSheetId="24">#REF!</definedName>
    <definedName name="RgFdPartEseries" localSheetId="26">#REF!</definedName>
    <definedName name="RgFdPartEseries" localSheetId="28">#REF!</definedName>
    <definedName name="RgFdPartEseries" localSheetId="29">#REF!</definedName>
    <definedName name="RgFdPartEseries" localSheetId="30">#REF!</definedName>
    <definedName name="RgFdPartEseries">#REF!</definedName>
    <definedName name="RgFdPartEsource" localSheetId="27">#REF!</definedName>
    <definedName name="RgFdPartEsource" localSheetId="34">#REF!</definedName>
    <definedName name="RgFdPartEsource" localSheetId="36">#REF!</definedName>
    <definedName name="RgFdPartEsource" localSheetId="39">#REF!</definedName>
    <definedName name="RgFdPartEsource" localSheetId="40">#REF!</definedName>
    <definedName name="RgFdPartEsource" localSheetId="42">#REF!</definedName>
    <definedName name="RgFdPartEsource" localSheetId="47">#REF!</definedName>
    <definedName name="RgFdPartEsource" localSheetId="1">#REF!</definedName>
    <definedName name="RgFdPartEsource" localSheetId="2">#REF!</definedName>
    <definedName name="RgFdPartEsource" localSheetId="7">#REF!</definedName>
    <definedName name="RgFdPartEsource" localSheetId="9">#REF!</definedName>
    <definedName name="RgFdPartEsource" localSheetId="12">#REF!</definedName>
    <definedName name="RgFdPartEsource" localSheetId="17">#REF!</definedName>
    <definedName name="RgFdPartEsource" localSheetId="20">#REF!</definedName>
    <definedName name="RgFdPartEsource" localSheetId="24">#REF!</definedName>
    <definedName name="RgFdPartEsource" localSheetId="26">#REF!</definedName>
    <definedName name="RgFdPartEsource" localSheetId="28">#REF!</definedName>
    <definedName name="RgFdPartEsource" localSheetId="29">#REF!</definedName>
    <definedName name="RgFdPartEsource" localSheetId="30">#REF!</definedName>
    <definedName name="RgFdPartEsource">#REF!</definedName>
    <definedName name="RgFdReptCSeries" localSheetId="27">#REF!</definedName>
    <definedName name="RgFdReptCSeries" localSheetId="34">#REF!</definedName>
    <definedName name="RgFdReptCSeries" localSheetId="36">#REF!</definedName>
    <definedName name="RgFdReptCSeries" localSheetId="39">#REF!</definedName>
    <definedName name="RgFdReptCSeries" localSheetId="40">#REF!</definedName>
    <definedName name="RgFdReptCSeries" localSheetId="42">#REF!</definedName>
    <definedName name="RgFdReptCSeries" localSheetId="47">#REF!</definedName>
    <definedName name="RgFdReptCSeries" localSheetId="1">#REF!</definedName>
    <definedName name="RgFdReptCSeries" localSheetId="2">#REF!</definedName>
    <definedName name="RgFdReptCSeries" localSheetId="7">#REF!</definedName>
    <definedName name="RgFdReptCSeries" localSheetId="9">#REF!</definedName>
    <definedName name="RgFdReptCSeries" localSheetId="12">#REF!</definedName>
    <definedName name="RgFdReptCSeries" localSheetId="17">#REF!</definedName>
    <definedName name="RgFdReptCSeries" localSheetId="20">#REF!</definedName>
    <definedName name="RgFdReptCSeries" localSheetId="24">#REF!</definedName>
    <definedName name="RgFdReptCSeries" localSheetId="26">#REF!</definedName>
    <definedName name="RgFdReptCSeries" localSheetId="28">#REF!</definedName>
    <definedName name="RgFdReptCSeries" localSheetId="29">#REF!</definedName>
    <definedName name="RgFdReptCSeries" localSheetId="30">#REF!</definedName>
    <definedName name="RgFdReptCSeries">#REF!</definedName>
    <definedName name="RgFdReptCsource" localSheetId="27">#REF!</definedName>
    <definedName name="RgFdReptCsource" localSheetId="34">#REF!</definedName>
    <definedName name="RgFdReptCsource" localSheetId="36">#REF!</definedName>
    <definedName name="RgFdReptCsource" localSheetId="39">#REF!</definedName>
    <definedName name="RgFdReptCsource" localSheetId="40">#REF!</definedName>
    <definedName name="RgFdReptCsource" localSheetId="42">#REF!</definedName>
    <definedName name="RgFdReptCsource" localSheetId="47">#REF!</definedName>
    <definedName name="RgFdReptCsource" localSheetId="1">#REF!</definedName>
    <definedName name="RgFdReptCsource" localSheetId="2">#REF!</definedName>
    <definedName name="RgFdReptCsource" localSheetId="7">#REF!</definedName>
    <definedName name="RgFdReptCsource" localSheetId="9">#REF!</definedName>
    <definedName name="RgFdReptCsource" localSheetId="12">#REF!</definedName>
    <definedName name="RgFdReptCsource" localSheetId="17">#REF!</definedName>
    <definedName name="RgFdReptCsource" localSheetId="20">#REF!</definedName>
    <definedName name="RgFdReptCsource" localSheetId="24">#REF!</definedName>
    <definedName name="RgFdReptCsource" localSheetId="26">#REF!</definedName>
    <definedName name="RgFdReptCsource" localSheetId="28">#REF!</definedName>
    <definedName name="RgFdReptCsource" localSheetId="29">#REF!</definedName>
    <definedName name="RgFdReptCsource" localSheetId="30">#REF!</definedName>
    <definedName name="RgFdReptCsource">#REF!</definedName>
    <definedName name="RgFdReptEseries" localSheetId="27">#REF!</definedName>
    <definedName name="RgFdReptEseries" localSheetId="34">#REF!</definedName>
    <definedName name="RgFdReptEseries" localSheetId="36">#REF!</definedName>
    <definedName name="RgFdReptEseries" localSheetId="39">#REF!</definedName>
    <definedName name="RgFdReptEseries" localSheetId="40">#REF!</definedName>
    <definedName name="RgFdReptEseries" localSheetId="42">#REF!</definedName>
    <definedName name="RgFdReptEseries" localSheetId="47">#REF!</definedName>
    <definedName name="RgFdReptEseries" localSheetId="1">#REF!</definedName>
    <definedName name="RgFdReptEseries" localSheetId="2">#REF!</definedName>
    <definedName name="RgFdReptEseries" localSheetId="7">#REF!</definedName>
    <definedName name="RgFdReptEseries" localSheetId="9">#REF!</definedName>
    <definedName name="RgFdReptEseries" localSheetId="12">#REF!</definedName>
    <definedName name="RgFdReptEseries" localSheetId="17">#REF!</definedName>
    <definedName name="RgFdReptEseries" localSheetId="20">#REF!</definedName>
    <definedName name="RgFdReptEseries" localSheetId="24">#REF!</definedName>
    <definedName name="RgFdReptEseries" localSheetId="26">#REF!</definedName>
    <definedName name="RgFdReptEseries" localSheetId="28">#REF!</definedName>
    <definedName name="RgFdReptEseries" localSheetId="29">#REF!</definedName>
    <definedName name="RgFdReptEseries" localSheetId="30">#REF!</definedName>
    <definedName name="RgFdReptEseries">#REF!</definedName>
    <definedName name="RgFdReptEsource" localSheetId="27">#REF!</definedName>
    <definedName name="RgFdReptEsource" localSheetId="34">#REF!</definedName>
    <definedName name="RgFdReptEsource" localSheetId="36">#REF!</definedName>
    <definedName name="RgFdReptEsource" localSheetId="39">#REF!</definedName>
    <definedName name="RgFdReptEsource" localSheetId="40">#REF!</definedName>
    <definedName name="RgFdReptEsource" localSheetId="42">#REF!</definedName>
    <definedName name="RgFdReptEsource" localSheetId="47">#REF!</definedName>
    <definedName name="RgFdReptEsource" localSheetId="1">#REF!</definedName>
    <definedName name="RgFdReptEsource" localSheetId="2">#REF!</definedName>
    <definedName name="RgFdReptEsource" localSheetId="7">#REF!</definedName>
    <definedName name="RgFdReptEsource" localSheetId="9">#REF!</definedName>
    <definedName name="RgFdReptEsource" localSheetId="12">#REF!</definedName>
    <definedName name="RgFdReptEsource" localSheetId="17">#REF!</definedName>
    <definedName name="RgFdReptEsource" localSheetId="20">#REF!</definedName>
    <definedName name="RgFdReptEsource" localSheetId="24">#REF!</definedName>
    <definedName name="RgFdReptEsource" localSheetId="26">#REF!</definedName>
    <definedName name="RgFdReptEsource" localSheetId="28">#REF!</definedName>
    <definedName name="RgFdReptEsource" localSheetId="29">#REF!</definedName>
    <definedName name="RgFdReptEsource" localSheetId="30">#REF!</definedName>
    <definedName name="RgFdReptEsource">#REF!</definedName>
    <definedName name="RgFdSAMethod" localSheetId="27">#REF!</definedName>
    <definedName name="RgFdSAMethod" localSheetId="34">#REF!</definedName>
    <definedName name="RgFdSAMethod" localSheetId="36">#REF!</definedName>
    <definedName name="RgFdSAMethod" localSheetId="39">#REF!</definedName>
    <definedName name="RgFdSAMethod" localSheetId="40">#REF!</definedName>
    <definedName name="RgFdSAMethod" localSheetId="42">#REF!</definedName>
    <definedName name="RgFdSAMethod" localSheetId="47">#REF!</definedName>
    <definedName name="RgFdSAMethod" localSheetId="1">#REF!</definedName>
    <definedName name="RgFdSAMethod" localSheetId="2">#REF!</definedName>
    <definedName name="RgFdSAMethod" localSheetId="7">#REF!</definedName>
    <definedName name="RgFdSAMethod" localSheetId="9">#REF!</definedName>
    <definedName name="RgFdSAMethod" localSheetId="12">#REF!</definedName>
    <definedName name="RgFdSAMethod" localSheetId="17">#REF!</definedName>
    <definedName name="RgFdSAMethod" localSheetId="20">#REF!</definedName>
    <definedName name="RgFdSAMethod" localSheetId="24">#REF!</definedName>
    <definedName name="RgFdSAMethod" localSheetId="26">#REF!</definedName>
    <definedName name="RgFdSAMethod" localSheetId="28">#REF!</definedName>
    <definedName name="RgFdSAMethod" localSheetId="29">#REF!</definedName>
    <definedName name="RgFdSAMethod" localSheetId="30">#REF!</definedName>
    <definedName name="RgFdSAMethod">#REF!</definedName>
    <definedName name="RgFdTbBper" localSheetId="27">#REF!</definedName>
    <definedName name="RgFdTbBper" localSheetId="34">#REF!</definedName>
    <definedName name="RgFdTbBper" localSheetId="36">#REF!</definedName>
    <definedName name="RgFdTbBper" localSheetId="39">#REF!</definedName>
    <definedName name="RgFdTbBper" localSheetId="40">#REF!</definedName>
    <definedName name="RgFdTbBper" localSheetId="42">#REF!</definedName>
    <definedName name="RgFdTbBper" localSheetId="47">#REF!</definedName>
    <definedName name="RgFdTbBper" localSheetId="1">#REF!</definedName>
    <definedName name="RgFdTbBper" localSheetId="2">#REF!</definedName>
    <definedName name="RgFdTbBper" localSheetId="7">#REF!</definedName>
    <definedName name="RgFdTbBper" localSheetId="9">#REF!</definedName>
    <definedName name="RgFdTbBper" localSheetId="12">#REF!</definedName>
    <definedName name="RgFdTbBper" localSheetId="17">#REF!</definedName>
    <definedName name="RgFdTbBper" localSheetId="20">#REF!</definedName>
    <definedName name="RgFdTbBper" localSheetId="24">#REF!</definedName>
    <definedName name="RgFdTbBper" localSheetId="26">#REF!</definedName>
    <definedName name="RgFdTbBper" localSheetId="28">#REF!</definedName>
    <definedName name="RgFdTbBper" localSheetId="29">#REF!</definedName>
    <definedName name="RgFdTbBper" localSheetId="30">#REF!</definedName>
    <definedName name="RgFdTbBper">#REF!</definedName>
    <definedName name="RgFdTbCreate" localSheetId="27">#REF!</definedName>
    <definedName name="RgFdTbCreate" localSheetId="34">#REF!</definedName>
    <definedName name="RgFdTbCreate" localSheetId="36">#REF!</definedName>
    <definedName name="RgFdTbCreate" localSheetId="39">#REF!</definedName>
    <definedName name="RgFdTbCreate" localSheetId="40">#REF!</definedName>
    <definedName name="RgFdTbCreate" localSheetId="42">#REF!</definedName>
    <definedName name="RgFdTbCreate" localSheetId="47">#REF!</definedName>
    <definedName name="RgFdTbCreate" localSheetId="1">#REF!</definedName>
    <definedName name="RgFdTbCreate" localSheetId="2">#REF!</definedName>
    <definedName name="RgFdTbCreate" localSheetId="7">#REF!</definedName>
    <definedName name="RgFdTbCreate" localSheetId="9">#REF!</definedName>
    <definedName name="RgFdTbCreate" localSheetId="12">#REF!</definedName>
    <definedName name="RgFdTbCreate" localSheetId="17">#REF!</definedName>
    <definedName name="RgFdTbCreate" localSheetId="20">#REF!</definedName>
    <definedName name="RgFdTbCreate" localSheetId="24">#REF!</definedName>
    <definedName name="RgFdTbCreate" localSheetId="26">#REF!</definedName>
    <definedName name="RgFdTbCreate" localSheetId="28">#REF!</definedName>
    <definedName name="RgFdTbCreate" localSheetId="29">#REF!</definedName>
    <definedName name="RgFdTbCreate" localSheetId="30">#REF!</definedName>
    <definedName name="RgFdTbCreate">#REF!</definedName>
    <definedName name="RgFdTbEper" localSheetId="27">#REF!</definedName>
    <definedName name="RgFdTbEper" localSheetId="34">#REF!</definedName>
    <definedName name="RgFdTbEper" localSheetId="36">#REF!</definedName>
    <definedName name="RgFdTbEper" localSheetId="39">#REF!</definedName>
    <definedName name="RgFdTbEper" localSheetId="40">#REF!</definedName>
    <definedName name="RgFdTbEper" localSheetId="42">#REF!</definedName>
    <definedName name="RgFdTbEper" localSheetId="47">#REF!</definedName>
    <definedName name="RgFdTbEper" localSheetId="1">#REF!</definedName>
    <definedName name="RgFdTbEper" localSheetId="2">#REF!</definedName>
    <definedName name="RgFdTbEper" localSheetId="7">#REF!</definedName>
    <definedName name="RgFdTbEper" localSheetId="9">#REF!</definedName>
    <definedName name="RgFdTbEper" localSheetId="12">#REF!</definedName>
    <definedName name="RgFdTbEper" localSheetId="17">#REF!</definedName>
    <definedName name="RgFdTbEper" localSheetId="20">#REF!</definedName>
    <definedName name="RgFdTbEper" localSheetId="24">#REF!</definedName>
    <definedName name="RgFdTbEper" localSheetId="26">#REF!</definedName>
    <definedName name="RgFdTbEper" localSheetId="28">#REF!</definedName>
    <definedName name="RgFdTbEper" localSheetId="29">#REF!</definedName>
    <definedName name="RgFdTbEper" localSheetId="30">#REF!</definedName>
    <definedName name="RgFdTbEper">#REF!</definedName>
    <definedName name="RGFdTbFoot" localSheetId="27">#REF!</definedName>
    <definedName name="RGFdTbFoot" localSheetId="34">#REF!</definedName>
    <definedName name="RGFdTbFoot" localSheetId="36">#REF!</definedName>
    <definedName name="RGFdTbFoot" localSheetId="39">#REF!</definedName>
    <definedName name="RGFdTbFoot" localSheetId="40">#REF!</definedName>
    <definedName name="RGFdTbFoot" localSheetId="42">#REF!</definedName>
    <definedName name="RGFdTbFoot" localSheetId="47">#REF!</definedName>
    <definedName name="RGFdTbFoot" localSheetId="1">#REF!</definedName>
    <definedName name="RGFdTbFoot" localSheetId="2">#REF!</definedName>
    <definedName name="RGFdTbFoot" localSheetId="7">#REF!</definedName>
    <definedName name="RGFdTbFoot" localSheetId="9">#REF!</definedName>
    <definedName name="RGFdTbFoot" localSheetId="12">#REF!</definedName>
    <definedName name="RGFdTbFoot" localSheetId="17">#REF!</definedName>
    <definedName name="RGFdTbFoot" localSheetId="20">#REF!</definedName>
    <definedName name="RGFdTbFoot" localSheetId="24">#REF!</definedName>
    <definedName name="RGFdTbFoot" localSheetId="26">#REF!</definedName>
    <definedName name="RGFdTbFoot" localSheetId="28">#REF!</definedName>
    <definedName name="RGFdTbFoot" localSheetId="29">#REF!</definedName>
    <definedName name="RGFdTbFoot" localSheetId="30">#REF!</definedName>
    <definedName name="RGFdTbFoot">#REF!</definedName>
    <definedName name="RgFdTbFreq" localSheetId="27">#REF!</definedName>
    <definedName name="RgFdTbFreq" localSheetId="34">#REF!</definedName>
    <definedName name="RgFdTbFreq" localSheetId="36">#REF!</definedName>
    <definedName name="RgFdTbFreq" localSheetId="39">#REF!</definedName>
    <definedName name="RgFdTbFreq" localSheetId="40">#REF!</definedName>
    <definedName name="RgFdTbFreq" localSheetId="42">#REF!</definedName>
    <definedName name="RgFdTbFreq" localSheetId="47">#REF!</definedName>
    <definedName name="RgFdTbFreq" localSheetId="1">#REF!</definedName>
    <definedName name="RgFdTbFreq" localSheetId="2">#REF!</definedName>
    <definedName name="RgFdTbFreq" localSheetId="7">#REF!</definedName>
    <definedName name="RgFdTbFreq" localSheetId="9">#REF!</definedName>
    <definedName name="RgFdTbFreq" localSheetId="12">#REF!</definedName>
    <definedName name="RgFdTbFreq" localSheetId="17">#REF!</definedName>
    <definedName name="RgFdTbFreq" localSheetId="20">#REF!</definedName>
    <definedName name="RgFdTbFreq" localSheetId="24">#REF!</definedName>
    <definedName name="RgFdTbFreq" localSheetId="26">#REF!</definedName>
    <definedName name="RgFdTbFreq" localSheetId="28">#REF!</definedName>
    <definedName name="RgFdTbFreq" localSheetId="29">#REF!</definedName>
    <definedName name="RgFdTbFreq" localSheetId="30">#REF!</definedName>
    <definedName name="RgFdTbFreq">#REF!</definedName>
    <definedName name="RgFdTbFreqVal" localSheetId="27">#REF!</definedName>
    <definedName name="RgFdTbFreqVal" localSheetId="34">#REF!</definedName>
    <definedName name="RgFdTbFreqVal" localSheetId="36">#REF!</definedName>
    <definedName name="RgFdTbFreqVal" localSheetId="39">#REF!</definedName>
    <definedName name="RgFdTbFreqVal" localSheetId="40">#REF!</definedName>
    <definedName name="RgFdTbFreqVal" localSheetId="42">#REF!</definedName>
    <definedName name="RgFdTbFreqVal" localSheetId="47">#REF!</definedName>
    <definedName name="RgFdTbFreqVal" localSheetId="1">#REF!</definedName>
    <definedName name="RgFdTbFreqVal" localSheetId="2">#REF!</definedName>
    <definedName name="RgFdTbFreqVal" localSheetId="7">#REF!</definedName>
    <definedName name="RgFdTbFreqVal" localSheetId="9">#REF!</definedName>
    <definedName name="RgFdTbFreqVal" localSheetId="12">#REF!</definedName>
    <definedName name="RgFdTbFreqVal" localSheetId="17">#REF!</definedName>
    <definedName name="RgFdTbFreqVal" localSheetId="20">#REF!</definedName>
    <definedName name="RgFdTbFreqVal" localSheetId="24">#REF!</definedName>
    <definedName name="RgFdTbFreqVal" localSheetId="26">#REF!</definedName>
    <definedName name="RgFdTbFreqVal" localSheetId="28">#REF!</definedName>
    <definedName name="RgFdTbFreqVal" localSheetId="29">#REF!</definedName>
    <definedName name="RgFdTbFreqVal" localSheetId="30">#REF!</definedName>
    <definedName name="RgFdTbFreqVal">#REF!</definedName>
    <definedName name="RgFdTbSendto" localSheetId="27">#REF!</definedName>
    <definedName name="RgFdTbSendto" localSheetId="34">#REF!</definedName>
    <definedName name="RgFdTbSendto" localSheetId="36">#REF!</definedName>
    <definedName name="RgFdTbSendto" localSheetId="39">#REF!</definedName>
    <definedName name="RgFdTbSendto" localSheetId="40">#REF!</definedName>
    <definedName name="RgFdTbSendto" localSheetId="42">#REF!</definedName>
    <definedName name="RgFdTbSendto" localSheetId="47">#REF!</definedName>
    <definedName name="RgFdTbSendto" localSheetId="1">#REF!</definedName>
    <definedName name="RgFdTbSendto" localSheetId="2">#REF!</definedName>
    <definedName name="RgFdTbSendto" localSheetId="7">#REF!</definedName>
    <definedName name="RgFdTbSendto" localSheetId="9">#REF!</definedName>
    <definedName name="RgFdTbSendto" localSheetId="12">#REF!</definedName>
    <definedName name="RgFdTbSendto" localSheetId="17">#REF!</definedName>
    <definedName name="RgFdTbSendto" localSheetId="20">#REF!</definedName>
    <definedName name="RgFdTbSendto" localSheetId="24">#REF!</definedName>
    <definedName name="RgFdTbSendto" localSheetId="26">#REF!</definedName>
    <definedName name="RgFdTbSendto" localSheetId="28">#REF!</definedName>
    <definedName name="RgFdTbSendto" localSheetId="29">#REF!</definedName>
    <definedName name="RgFdTbSendto" localSheetId="30">#REF!</definedName>
    <definedName name="RgFdTbSendto">#REF!</definedName>
    <definedName name="RgFdWgtMethod" localSheetId="27">#REF!</definedName>
    <definedName name="RgFdWgtMethod" localSheetId="34">#REF!</definedName>
    <definedName name="RgFdWgtMethod" localSheetId="36">#REF!</definedName>
    <definedName name="RgFdWgtMethod" localSheetId="39">#REF!</definedName>
    <definedName name="RgFdWgtMethod" localSheetId="40">#REF!</definedName>
    <definedName name="RgFdWgtMethod" localSheetId="42">#REF!</definedName>
    <definedName name="RgFdWgtMethod" localSheetId="47">#REF!</definedName>
    <definedName name="RgFdWgtMethod" localSheetId="1">#REF!</definedName>
    <definedName name="RgFdWgtMethod" localSheetId="2">#REF!</definedName>
    <definedName name="RgFdWgtMethod" localSheetId="7">#REF!</definedName>
    <definedName name="RgFdWgtMethod" localSheetId="9">#REF!</definedName>
    <definedName name="RgFdWgtMethod" localSheetId="12">#REF!</definedName>
    <definedName name="RgFdWgtMethod" localSheetId="17">#REF!</definedName>
    <definedName name="RgFdWgtMethod" localSheetId="20">#REF!</definedName>
    <definedName name="RgFdWgtMethod" localSheetId="24">#REF!</definedName>
    <definedName name="RgFdWgtMethod" localSheetId="26">#REF!</definedName>
    <definedName name="RgFdWgtMethod" localSheetId="28">#REF!</definedName>
    <definedName name="RgFdWgtMethod" localSheetId="29">#REF!</definedName>
    <definedName name="RgFdWgtMethod" localSheetId="30">#REF!</definedName>
    <definedName name="RgFdWgtMethod">#REF!</definedName>
    <definedName name="RGSPA" localSheetId="27">#REF!</definedName>
    <definedName name="RGSPA" localSheetId="34">#REF!</definedName>
    <definedName name="RGSPA" localSheetId="36">#REF!</definedName>
    <definedName name="RGSPA" localSheetId="39">#REF!</definedName>
    <definedName name="RGSPA" localSheetId="40">#REF!</definedName>
    <definedName name="RGSPA" localSheetId="42">#REF!</definedName>
    <definedName name="RGSPA" localSheetId="47">#REF!</definedName>
    <definedName name="RGSPA" localSheetId="1">#REF!</definedName>
    <definedName name="RGSPA" localSheetId="2">#REF!</definedName>
    <definedName name="RGSPA" localSheetId="7">#REF!</definedName>
    <definedName name="RGSPA" localSheetId="9">#REF!</definedName>
    <definedName name="RGSPA" localSheetId="12">#REF!</definedName>
    <definedName name="RGSPA" localSheetId="17">#REF!</definedName>
    <definedName name="RGSPA" localSheetId="20">#REF!</definedName>
    <definedName name="RGSPA" localSheetId="24">#REF!</definedName>
    <definedName name="RGSPA" localSheetId="26">#REF!</definedName>
    <definedName name="RGSPA" localSheetId="28">#REF!</definedName>
    <definedName name="RGSPA" localSheetId="29">#REF!</definedName>
    <definedName name="RGSPA" localSheetId="30">#REF!</definedName>
    <definedName name="RGSPA">#REF!</definedName>
    <definedName name="rngBefore">[43]Main!$AB$26</definedName>
    <definedName name="rngDepartmentDrive">[43]Main!$AB$23</definedName>
    <definedName name="rngEMailAddress">[43]Main!$AB$20</definedName>
    <definedName name="rngErrorSort">[43]ErrCheck!$A$4</definedName>
    <definedName name="rngLastSave">[43]Main!$G$19</definedName>
    <definedName name="rngLastSent">[43]Main!$G$18</definedName>
    <definedName name="rngLastUpdate">[43]Links!$D$2</definedName>
    <definedName name="rngNeedsUpdate">[43]Links!$E$2</definedName>
    <definedName name="rngNews">[43]Main!$AB$27</definedName>
    <definedName name="rngQuestChecked">[43]ErrCheck!$A$3</definedName>
    <definedName name="rounding" localSheetId="27">[28]Graf14_Graf15!#REF!</definedName>
    <definedName name="rounding" localSheetId="34">#REF!</definedName>
    <definedName name="rounding" localSheetId="36">#REF!</definedName>
    <definedName name="rounding" localSheetId="37">[28]Graf14_Graf15!#REF!</definedName>
    <definedName name="rounding" localSheetId="38">#REF!</definedName>
    <definedName name="rounding" localSheetId="39">#REF!</definedName>
    <definedName name="rounding" localSheetId="40">#REF!</definedName>
    <definedName name="rounding" localSheetId="42">#REF!</definedName>
    <definedName name="rounding" localSheetId="47">#REF!</definedName>
    <definedName name="rounding" localSheetId="1">[28]Graf14_Graf15!#REF!</definedName>
    <definedName name="rounding" localSheetId="2">#REF!</definedName>
    <definedName name="rounding" localSheetId="7">#REF!</definedName>
    <definedName name="rounding" localSheetId="9">#REF!</definedName>
    <definedName name="rounding" localSheetId="11">#REF!</definedName>
    <definedName name="rounding" localSheetId="12">#REF!</definedName>
    <definedName name="rounding" localSheetId="17">#REF!</definedName>
    <definedName name="rounding" localSheetId="20">#REF!</definedName>
    <definedName name="rounding" localSheetId="24">#REF!</definedName>
    <definedName name="rounding" localSheetId="26">#REF!</definedName>
    <definedName name="rounding" localSheetId="28">[28]Graf14_Graf15!#REF!</definedName>
    <definedName name="rounding" localSheetId="29">[28]Graf14_Graf15!#REF!</definedName>
    <definedName name="rounding" localSheetId="30">[28]Graf14_Graf15!#REF!</definedName>
    <definedName name="rounding">#REF!</definedName>
    <definedName name="rr" localSheetId="27" hidden="1">{"Riqfin97",#N/A,FALSE,"Tran";"Riqfinpro",#N/A,FALSE,"Tran"}</definedName>
    <definedName name="rr" localSheetId="37" hidden="1">{"Riqfin97",#N/A,FALSE,"Tran";"Riqfinpro",#N/A,FALSE,"Tran"}</definedName>
    <definedName name="rr" localSheetId="38" hidden="1">{"Riqfin97",#N/A,FALSE,"Tran";"Riqfinpro",#N/A,FALSE,"Tran"}</definedName>
    <definedName name="rr" localSheetId="39" hidden="1">{"Riqfin97",#N/A,FALSE,"Tran";"Riqfinpro",#N/A,FALSE,"Tran"}</definedName>
    <definedName name="rr" localSheetId="40" hidden="1">{"Riqfin97",#N/A,FALSE,"Tran";"Riqfinpro",#N/A,FALSE,"Tran"}</definedName>
    <definedName name="rr" localSheetId="1" hidden="1">{"Riqfin97",#N/A,FALSE,"Tran";"Riqfinpro",#N/A,FALSE,"Tran"}</definedName>
    <definedName name="rr" localSheetId="7" hidden="1">{"Riqfin97",#N/A,FALSE,"Tran";"Riqfinpro",#N/A,FALSE,"Tran"}</definedName>
    <definedName name="rr" localSheetId="11" hidden="1">{"Riqfin97",#N/A,FALSE,"Tran";"Riqfinpro",#N/A,FALSE,"Tran"}</definedName>
    <definedName name="rr" localSheetId="12" hidden="1">{"Riqfin97",#N/A,FALSE,"Tran";"Riqfinpro",#N/A,FALSE,"Tran"}</definedName>
    <definedName name="rr" localSheetId="28" hidden="1">{"Riqfin97",#N/A,FALSE,"Tran";"Riqfinpro",#N/A,FALSE,"Tran"}</definedName>
    <definedName name="rr" localSheetId="29" hidden="1">{"Riqfin97",#N/A,FALSE,"Tran";"Riqfinpro",#N/A,FALSE,"Tran"}</definedName>
    <definedName name="rr" localSheetId="30" hidden="1">{"Riqfin97",#N/A,FALSE,"Tran";"Riqfinpro",#N/A,FALSE,"Tran"}</definedName>
    <definedName name="rr" hidden="1">{"Riqfin97",#N/A,FALSE,"Tran";"Riqfinpro",#N/A,FALSE,"Tran"}</definedName>
    <definedName name="rrr" localSheetId="27" hidden="1">{"Riqfin97",#N/A,FALSE,"Tran";"Riqfinpro",#N/A,FALSE,"Tran"}</definedName>
    <definedName name="rrr" localSheetId="37" hidden="1">{"Riqfin97",#N/A,FALSE,"Tran";"Riqfinpro",#N/A,FALSE,"Tran"}</definedName>
    <definedName name="rrr" localSheetId="38" hidden="1">{"Riqfin97",#N/A,FALSE,"Tran";"Riqfinpro",#N/A,FALSE,"Tran"}</definedName>
    <definedName name="rrr" localSheetId="39" hidden="1">{"Riqfin97",#N/A,FALSE,"Tran";"Riqfinpro",#N/A,FALSE,"Tran"}</definedName>
    <definedName name="rrr" localSheetId="40" hidden="1">{"Riqfin97",#N/A,FALSE,"Tran";"Riqfinpro",#N/A,FALSE,"Tran"}</definedName>
    <definedName name="rrr" localSheetId="1" hidden="1">{"Riqfin97",#N/A,FALSE,"Tran";"Riqfinpro",#N/A,FALSE,"Tran"}</definedName>
    <definedName name="rrr" localSheetId="7" hidden="1">{"Riqfin97",#N/A,FALSE,"Tran";"Riqfinpro",#N/A,FALSE,"Tran"}</definedName>
    <definedName name="rrr" localSheetId="11" hidden="1">{"Riqfin97",#N/A,FALSE,"Tran";"Riqfinpro",#N/A,FALSE,"Tran"}</definedName>
    <definedName name="rrr" localSheetId="12" hidden="1">{"Riqfin97",#N/A,FALSE,"Tran";"Riqfinpro",#N/A,FALSE,"Tran"}</definedName>
    <definedName name="rrr" localSheetId="28" hidden="1">{"Riqfin97",#N/A,FALSE,"Tran";"Riqfinpro",#N/A,FALSE,"Tran"}</definedName>
    <definedName name="rrr" localSheetId="29" hidden="1">{"Riqfin97",#N/A,FALSE,"Tran";"Riqfinpro",#N/A,FALSE,"Tran"}</definedName>
    <definedName name="rrr" localSheetId="30" hidden="1">{"Riqfin97",#N/A,FALSE,"Tran";"Riqfinpro",#N/A,FALSE,"Tran"}</definedName>
    <definedName name="rrr" hidden="1">{"Riqfin97",#N/A,FALSE,"Tran";"Riqfinpro",#N/A,FALSE,"Tran"}</definedName>
    <definedName name="rt" localSheetId="40" hidden="1">{"'előző év december'!$A$2:$CP$214"}</definedName>
    <definedName name="rt" localSheetId="11" hidden="1">{"'előző év december'!$A$2:$CP$214"}</definedName>
    <definedName name="rt" hidden="1">{"'előző év december'!$A$2:$CP$214"}</definedName>
    <definedName name="rte" localSheetId="40" hidden="1">{"'előző év december'!$A$2:$CP$214"}</definedName>
    <definedName name="rte" localSheetId="11" hidden="1">{"'előző év december'!$A$2:$CP$214"}</definedName>
    <definedName name="rte" hidden="1">{"'előző év december'!$A$2:$CP$214"}</definedName>
    <definedName name="rtew" localSheetId="40" hidden="1">{"'előző év december'!$A$2:$CP$214"}</definedName>
    <definedName name="rtew" localSheetId="11" hidden="1">{"'előző év december'!$A$2:$CP$214"}</definedName>
    <definedName name="rtew" hidden="1">{"'előző év december'!$A$2:$CP$214"}</definedName>
    <definedName name="rtz" localSheetId="40" hidden="1">{"'előző év december'!$A$2:$CP$214"}</definedName>
    <definedName name="rtz" localSheetId="11" hidden="1">{"'előző év december'!$A$2:$CP$214"}</definedName>
    <definedName name="rtz" hidden="1">{"'előző év december'!$A$2:$CP$214"}</definedName>
    <definedName name="RULCPPI" localSheetId="27">[1]C!$O$9:$O$71</definedName>
    <definedName name="RULCPPI" localSheetId="37">[1]C!$O$9:$O$71</definedName>
    <definedName name="RULCPPI" localSheetId="38">[1]C!$O$9:$O$71</definedName>
    <definedName name="RULCPPI" localSheetId="39">[1]C!$O$9:$O$71</definedName>
    <definedName name="RULCPPI" localSheetId="1">[1]C!$O$9:$O$71</definedName>
    <definedName name="RULCPPI" localSheetId="7">[1]C!$O$9:$O$71</definedName>
    <definedName name="RULCPPI" localSheetId="28">[1]C!$O$9:$O$71</definedName>
    <definedName name="RULCPPI" localSheetId="29">[1]C!$O$9:$O$71</definedName>
    <definedName name="RULCPPI" localSheetId="30">[1]C!$O$9:$O$71</definedName>
    <definedName name="RULCPPI">[2]C!$O$9:$O$71</definedName>
    <definedName name="SAPBEXhrIndnt" hidden="1">"Wide"</definedName>
    <definedName name="SAPBEXrevision" localSheetId="27" hidden="1">38</definedName>
    <definedName name="SAPBEXrevision" localSheetId="37" hidden="1">38</definedName>
    <definedName name="SAPBEXrevision" localSheetId="1" hidden="1">38</definedName>
    <definedName name="SAPBEXrevision" localSheetId="28" hidden="1">38</definedName>
    <definedName name="SAPBEXrevision" localSheetId="29" hidden="1">38</definedName>
    <definedName name="SAPBEXrevision" localSheetId="30" hidden="1">38</definedName>
    <definedName name="SAPBEXrevision" hidden="1">10</definedName>
    <definedName name="SAPBEXsysID" hidden="1">"BSP"</definedName>
    <definedName name="SAPBEXwbID" localSheetId="27" hidden="1">"4GPMQGOE6GBN721YXH4DRY8ES"</definedName>
    <definedName name="SAPBEXwbID" localSheetId="37" hidden="1">"4GPMQGOE6GBN721YXH4DRY8ES"</definedName>
    <definedName name="SAPBEXwbID" localSheetId="1" hidden="1">"4GPMQGOE6GBN721YXH4DRY8ES"</definedName>
    <definedName name="SAPBEXwbID" localSheetId="28" hidden="1">"4GPMQGOE6GBN721YXH4DRY8ES"</definedName>
    <definedName name="SAPBEXwbID" localSheetId="29" hidden="1">"4GPMQGOE6GBN721YXH4DRY8ES"</definedName>
    <definedName name="SAPBEXwbID" localSheetId="30" hidden="1">"4GPMQGOE6GBN721YXH4DRY8ES"</definedName>
    <definedName name="SAPBEXwbID" hidden="1">"4TOUPT6NWTB0J40VYRY84RMDW"</definedName>
    <definedName name="SAPsysID" hidden="1">"708C5W7SBKP804JT78WJ0JNKI"</definedName>
    <definedName name="SAPwbID" hidden="1">"ARS"</definedName>
    <definedName name="sdf" localSheetId="40" hidden="1">{"'előző év december'!$A$2:$CP$214"}</definedName>
    <definedName name="sdf" localSheetId="11" hidden="1">{"'előző év december'!$A$2:$CP$214"}</definedName>
    <definedName name="sdf" hidden="1">{"'előző év december'!$A$2:$CP$214"}</definedName>
    <definedName name="SECTORS" localSheetId="27">#REF!</definedName>
    <definedName name="SECTORS" localSheetId="34">#REF!</definedName>
    <definedName name="SECTORS" localSheetId="36">#REF!</definedName>
    <definedName name="SECTORS" localSheetId="37">#REF!</definedName>
    <definedName name="SECTORS" localSheetId="38">#REF!</definedName>
    <definedName name="SECTORS" localSheetId="39">#REF!</definedName>
    <definedName name="SECTORS" localSheetId="40">#REF!</definedName>
    <definedName name="SECTORS" localSheetId="42">#REF!</definedName>
    <definedName name="SECTORS" localSheetId="47">#REF!</definedName>
    <definedName name="SECTORS" localSheetId="1">#REF!</definedName>
    <definedName name="SECTORS" localSheetId="2">#REF!</definedName>
    <definedName name="SECTORS" localSheetId="7">#REF!</definedName>
    <definedName name="SECTORS" localSheetId="9">#REF!</definedName>
    <definedName name="SECTORS" localSheetId="12">#REF!</definedName>
    <definedName name="SECTORS" localSheetId="17">#REF!</definedName>
    <definedName name="SECTORS" localSheetId="20">#REF!</definedName>
    <definedName name="SECTORS" localSheetId="24">#REF!</definedName>
    <definedName name="SECTORS" localSheetId="26">#REF!</definedName>
    <definedName name="SECTORS" localSheetId="28">#REF!</definedName>
    <definedName name="SECTORS" localSheetId="29">#REF!</definedName>
    <definedName name="SECTORS" localSheetId="30">#REF!</definedName>
    <definedName name="SECTORS">#REF!</definedName>
    <definedName name="seitable" localSheetId="27">'[64]Sel. Ind. Tbl'!$A$3:$G$75</definedName>
    <definedName name="seitable" localSheetId="37">'[64]Sel. Ind. Tbl'!$A$3:$G$75</definedName>
    <definedName name="seitable" localSheetId="38">'[64]Sel. Ind. Tbl'!$A$3:$G$75</definedName>
    <definedName name="seitable" localSheetId="39">'[64]Sel. Ind. Tbl'!$A$3:$G$75</definedName>
    <definedName name="seitable" localSheetId="1">'[64]Sel. Ind. Tbl'!$A$3:$G$75</definedName>
    <definedName name="seitable" localSheetId="7">'[64]Sel. Ind. Tbl'!$A$3:$G$75</definedName>
    <definedName name="seitable" localSheetId="28">'[64]Sel. Ind. Tbl'!$A$3:$G$75</definedName>
    <definedName name="seitable" localSheetId="29">'[64]Sel. Ind. Tbl'!$A$3:$G$75</definedName>
    <definedName name="seitable" localSheetId="30">'[64]Sel. Ind. Tbl'!$A$3:$G$75</definedName>
    <definedName name="seitable">'[65]Sel. Ind. Tbl'!$A$3:$G$75</definedName>
    <definedName name="sencount" hidden="1">2</definedName>
    <definedName name="SolverModelBands" localSheetId="34">#REF!</definedName>
    <definedName name="SolverModelBands" localSheetId="36">#REF!</definedName>
    <definedName name="SolverModelBands" localSheetId="40">#REF!</definedName>
    <definedName name="SolverModelBands" localSheetId="42">#REF!</definedName>
    <definedName name="SolverModelBands" localSheetId="47">#REF!</definedName>
    <definedName name="SolverModelBands" localSheetId="2">#REF!</definedName>
    <definedName name="SolverModelBands" localSheetId="9">#REF!</definedName>
    <definedName name="SolverModelBands" localSheetId="11">#REF!</definedName>
    <definedName name="SolverModelBands" localSheetId="17">#REF!</definedName>
    <definedName name="SolverModelBands" localSheetId="20">#REF!</definedName>
    <definedName name="SolverModelBands" localSheetId="24">#REF!</definedName>
    <definedName name="SolverModelBands" localSheetId="26">#REF!</definedName>
    <definedName name="SolverModelBands">#REF!</definedName>
    <definedName name="SolverModelParams" localSheetId="34">#REF!</definedName>
    <definedName name="SolverModelParams" localSheetId="36">#REF!</definedName>
    <definedName name="SolverModelParams" localSheetId="40">#REF!</definedName>
    <definedName name="SolverModelParams" localSheetId="42">#REF!</definedName>
    <definedName name="SolverModelParams" localSheetId="47">#REF!</definedName>
    <definedName name="SolverModelParams" localSheetId="2">#REF!</definedName>
    <definedName name="SolverModelParams" localSheetId="9">#REF!</definedName>
    <definedName name="SolverModelParams" localSheetId="17">#REF!</definedName>
    <definedName name="SolverModelParams" localSheetId="20">#REF!</definedName>
    <definedName name="SolverModelParams" localSheetId="24">#REF!</definedName>
    <definedName name="SolverModelParams" localSheetId="26">#REF!</definedName>
    <definedName name="SolverModelParams">#REF!</definedName>
    <definedName name="SPee_2" localSheetId="27">[28]Graf14_Graf15!#REF!</definedName>
    <definedName name="SPee_2" localSheetId="34">#REF!</definedName>
    <definedName name="SPee_2" localSheetId="36">#REF!</definedName>
    <definedName name="SPee_2" localSheetId="37">[28]Graf14_Graf15!#REF!</definedName>
    <definedName name="SPee_2" localSheetId="38">#REF!</definedName>
    <definedName name="SPee_2" localSheetId="39">#REF!</definedName>
    <definedName name="SPee_2" localSheetId="40">#REF!</definedName>
    <definedName name="SPee_2" localSheetId="42">#REF!</definedName>
    <definedName name="SPee_2" localSheetId="47">#REF!</definedName>
    <definedName name="SPee_2" localSheetId="1">[28]Graf14_Graf15!#REF!</definedName>
    <definedName name="SPee_2" localSheetId="2">#REF!</definedName>
    <definedName name="SPee_2" localSheetId="7">#REF!</definedName>
    <definedName name="SPee_2" localSheetId="9">#REF!</definedName>
    <definedName name="SPee_2" localSheetId="11">#REF!</definedName>
    <definedName name="SPee_2" localSheetId="12">#REF!</definedName>
    <definedName name="SPee_2" localSheetId="17">#REF!</definedName>
    <definedName name="SPee_2" localSheetId="20">#REF!</definedName>
    <definedName name="SPee_2" localSheetId="24">#REF!</definedName>
    <definedName name="SPee_2" localSheetId="26">#REF!</definedName>
    <definedName name="SPee_2" localSheetId="28">[28]Graf14_Graf15!#REF!</definedName>
    <definedName name="SPee_2" localSheetId="29">[28]Graf14_Graf15!#REF!</definedName>
    <definedName name="SPee_2" localSheetId="30">[28]Graf14_Graf15!#REF!</definedName>
    <definedName name="SPee_2">#REF!</definedName>
    <definedName name="SPer_2" localSheetId="27">[28]Graf14_Graf15!#REF!</definedName>
    <definedName name="SPer_2" localSheetId="34">#REF!</definedName>
    <definedName name="SPer_2" localSheetId="36">#REF!</definedName>
    <definedName name="SPer_2" localSheetId="37">[28]Graf14_Graf15!#REF!</definedName>
    <definedName name="SPer_2" localSheetId="38">#REF!</definedName>
    <definedName name="SPer_2" localSheetId="39">#REF!</definedName>
    <definedName name="SPer_2" localSheetId="40">#REF!</definedName>
    <definedName name="SPer_2" localSheetId="42">#REF!</definedName>
    <definedName name="SPer_2" localSheetId="47">#REF!</definedName>
    <definedName name="SPer_2" localSheetId="1">[28]Graf14_Graf15!#REF!</definedName>
    <definedName name="SPer_2" localSheetId="2">#REF!</definedName>
    <definedName name="SPer_2" localSheetId="7">#REF!</definedName>
    <definedName name="SPer_2" localSheetId="9">#REF!</definedName>
    <definedName name="SPer_2" localSheetId="11">#REF!</definedName>
    <definedName name="SPer_2" localSheetId="12">#REF!</definedName>
    <definedName name="SPer_2" localSheetId="17">#REF!</definedName>
    <definedName name="SPer_2" localSheetId="20">#REF!</definedName>
    <definedName name="SPer_2" localSheetId="24">#REF!</definedName>
    <definedName name="SPer_2" localSheetId="26">#REF!</definedName>
    <definedName name="SPer_2" localSheetId="28">[28]Graf14_Graf15!#REF!</definedName>
    <definedName name="SPer_2" localSheetId="29">[28]Graf14_Graf15!#REF!</definedName>
    <definedName name="SPer_2" localSheetId="30">[28]Graf14_Graf15!#REF!</definedName>
    <definedName name="SPer_2">#REF!</definedName>
    <definedName name="SprejetiProracun" localSheetId="27">#REF!</definedName>
    <definedName name="SprejetiProracun" localSheetId="34">#REF!</definedName>
    <definedName name="SprejetiProracun" localSheetId="36">#REF!</definedName>
    <definedName name="SprejetiProracun" localSheetId="37">#REF!</definedName>
    <definedName name="SprejetiProracun" localSheetId="39">#REF!</definedName>
    <definedName name="SprejetiProracun" localSheetId="40">#REF!</definedName>
    <definedName name="SprejetiProracun" localSheetId="42">#REF!</definedName>
    <definedName name="SprejetiProracun" localSheetId="47">#REF!</definedName>
    <definedName name="SprejetiProracun" localSheetId="1">#REF!</definedName>
    <definedName name="SprejetiProracun" localSheetId="2">#REF!</definedName>
    <definedName name="SprejetiProracun" localSheetId="7">#REF!</definedName>
    <definedName name="SprejetiProracun" localSheetId="9">#REF!</definedName>
    <definedName name="SprejetiProracun" localSheetId="12">#REF!</definedName>
    <definedName name="SprejetiProracun" localSheetId="17">#REF!</definedName>
    <definedName name="SprejetiProracun" localSheetId="20">#REF!</definedName>
    <definedName name="SprejetiProracun" localSheetId="24">#REF!</definedName>
    <definedName name="SprejetiProracun" localSheetId="26">#REF!</definedName>
    <definedName name="SprejetiProracun" localSheetId="28">#REF!</definedName>
    <definedName name="SprejetiProracun" localSheetId="29">#REF!</definedName>
    <definedName name="SprejetiProracun" localSheetId="30">#REF!</definedName>
    <definedName name="SprejetiProracun">#REF!</definedName>
    <definedName name="SR_3" localSheetId="27">#REF!</definedName>
    <definedName name="SR_3" localSheetId="34">#REF!</definedName>
    <definedName name="SR_3" localSheetId="36">#REF!</definedName>
    <definedName name="SR_3" localSheetId="39">#REF!</definedName>
    <definedName name="SR_3" localSheetId="40">#REF!</definedName>
    <definedName name="SR_3" localSheetId="42">#REF!</definedName>
    <definedName name="SR_3" localSheetId="47">#REF!</definedName>
    <definedName name="SR_3" localSheetId="1">#REF!</definedName>
    <definedName name="SR_3" localSheetId="2">#REF!</definedName>
    <definedName name="SR_3" localSheetId="7">#REF!</definedName>
    <definedName name="SR_3" localSheetId="9">#REF!</definedName>
    <definedName name="SR_3" localSheetId="12">#REF!</definedName>
    <definedName name="SR_3" localSheetId="17">#REF!</definedName>
    <definedName name="SR_3" localSheetId="20">#REF!</definedName>
    <definedName name="SR_3" localSheetId="24">#REF!</definedName>
    <definedName name="SR_3" localSheetId="26">#REF!</definedName>
    <definedName name="SR_3" localSheetId="28">#REF!</definedName>
    <definedName name="SR_3" localSheetId="29">#REF!</definedName>
    <definedName name="SR_3" localSheetId="30">#REF!</definedName>
    <definedName name="SR_3">#REF!</definedName>
    <definedName name="SR_5" localSheetId="27">#REF!</definedName>
    <definedName name="SR_5" localSheetId="34">#REF!</definedName>
    <definedName name="SR_5" localSheetId="36">#REF!</definedName>
    <definedName name="SR_5" localSheetId="39">#REF!</definedName>
    <definedName name="SR_5" localSheetId="40">#REF!</definedName>
    <definedName name="SR_5" localSheetId="42">#REF!</definedName>
    <definedName name="SR_5" localSheetId="47">#REF!</definedName>
    <definedName name="SR_5" localSheetId="1">#REF!</definedName>
    <definedName name="SR_5" localSheetId="2">#REF!</definedName>
    <definedName name="SR_5" localSheetId="7">#REF!</definedName>
    <definedName name="SR_5" localSheetId="9">#REF!</definedName>
    <definedName name="SR_5" localSheetId="12">#REF!</definedName>
    <definedName name="SR_5" localSheetId="17">#REF!</definedName>
    <definedName name="SR_5" localSheetId="20">#REF!</definedName>
    <definedName name="SR_5" localSheetId="24">#REF!</definedName>
    <definedName name="SR_5" localSheetId="26">#REF!</definedName>
    <definedName name="SR_5" localSheetId="28">#REF!</definedName>
    <definedName name="SR_5" localSheetId="29">#REF!</definedName>
    <definedName name="SR_5" localSheetId="30">#REF!</definedName>
    <definedName name="SR_5">#REF!</definedName>
    <definedName name="SS">[66]IMATA!$B$45:$B$108</definedName>
    <definedName name="T1.13" localSheetId="27">#REF!</definedName>
    <definedName name="T1.13" localSheetId="34">#REF!</definedName>
    <definedName name="T1.13" localSheetId="36">#REF!</definedName>
    <definedName name="T1.13" localSheetId="37">#REF!</definedName>
    <definedName name="T1.13" localSheetId="38">#REF!</definedName>
    <definedName name="T1.13" localSheetId="39">#REF!</definedName>
    <definedName name="T1.13" localSheetId="40">#REF!</definedName>
    <definedName name="T1.13" localSheetId="42">#REF!</definedName>
    <definedName name="T1.13" localSheetId="47">#REF!</definedName>
    <definedName name="T1.13" localSheetId="1">#REF!</definedName>
    <definedName name="T1.13" localSheetId="2">#REF!</definedName>
    <definedName name="T1.13" localSheetId="7">#REF!</definedName>
    <definedName name="T1.13" localSheetId="9">#REF!</definedName>
    <definedName name="T1.13" localSheetId="12">#REF!</definedName>
    <definedName name="T1.13" localSheetId="17">#REF!</definedName>
    <definedName name="T1.13" localSheetId="20">#REF!</definedName>
    <definedName name="T1.13" localSheetId="24">#REF!</definedName>
    <definedName name="T1.13" localSheetId="26">#REF!</definedName>
    <definedName name="T1.13" localSheetId="28">#REF!</definedName>
    <definedName name="T1.13" localSheetId="29">#REF!</definedName>
    <definedName name="T1.13" localSheetId="30">#REF!</definedName>
    <definedName name="T1.13">#REF!</definedName>
    <definedName name="t2q" localSheetId="27">#REF!</definedName>
    <definedName name="t2q" localSheetId="34">#REF!</definedName>
    <definedName name="t2q" localSheetId="36">#REF!</definedName>
    <definedName name="t2q" localSheetId="39">#REF!</definedName>
    <definedName name="t2q" localSheetId="40">#REF!</definedName>
    <definedName name="t2q" localSheetId="42">#REF!</definedName>
    <definedName name="t2q" localSheetId="47">#REF!</definedName>
    <definedName name="t2q" localSheetId="1">#REF!</definedName>
    <definedName name="t2q" localSheetId="2">#REF!</definedName>
    <definedName name="t2q" localSheetId="7">#REF!</definedName>
    <definedName name="t2q" localSheetId="9">#REF!</definedName>
    <definedName name="t2q" localSheetId="12">#REF!</definedName>
    <definedName name="t2q" localSheetId="17">#REF!</definedName>
    <definedName name="t2q" localSheetId="20">#REF!</definedName>
    <definedName name="t2q" localSheetId="24">#REF!</definedName>
    <definedName name="t2q" localSheetId="26">#REF!</definedName>
    <definedName name="t2q" localSheetId="28">#REF!</definedName>
    <definedName name="t2q" localSheetId="29">#REF!</definedName>
    <definedName name="t2q" localSheetId="30">#REF!</definedName>
    <definedName name="t2q">#REF!</definedName>
    <definedName name="TAB1A" localSheetId="27">#REF!</definedName>
    <definedName name="TAB1A" localSheetId="34">#REF!</definedName>
    <definedName name="TAB1A" localSheetId="36">#REF!</definedName>
    <definedName name="TAB1A" localSheetId="39">#REF!</definedName>
    <definedName name="TAB1A" localSheetId="40">#REF!</definedName>
    <definedName name="TAB1A" localSheetId="42">#REF!</definedName>
    <definedName name="TAB1A" localSheetId="47">#REF!</definedName>
    <definedName name="TAB1A" localSheetId="1">#REF!</definedName>
    <definedName name="TAB1A" localSheetId="2">#REF!</definedName>
    <definedName name="TAB1A" localSheetId="7">#REF!</definedName>
    <definedName name="TAB1A" localSheetId="9">#REF!</definedName>
    <definedName name="TAB1A" localSheetId="12">#REF!</definedName>
    <definedName name="TAB1A" localSheetId="17">#REF!</definedName>
    <definedName name="TAB1A" localSheetId="20">#REF!</definedName>
    <definedName name="TAB1A" localSheetId="24">#REF!</definedName>
    <definedName name="TAB1A" localSheetId="26">#REF!</definedName>
    <definedName name="TAB1A" localSheetId="28">#REF!</definedName>
    <definedName name="TAB1A" localSheetId="29">#REF!</definedName>
    <definedName name="TAB1A" localSheetId="30">#REF!</definedName>
    <definedName name="TAB1A">#REF!</definedName>
    <definedName name="TAB1CK" localSheetId="27">#REF!</definedName>
    <definedName name="TAB1CK" localSheetId="34">#REF!</definedName>
    <definedName name="TAB1CK" localSheetId="36">#REF!</definedName>
    <definedName name="TAB1CK" localSheetId="39">#REF!</definedName>
    <definedName name="TAB1CK" localSheetId="40">#REF!</definedName>
    <definedName name="TAB1CK" localSheetId="42">#REF!</definedName>
    <definedName name="TAB1CK" localSheetId="47">#REF!</definedName>
    <definedName name="TAB1CK" localSheetId="1">#REF!</definedName>
    <definedName name="TAB1CK" localSheetId="2">#REF!</definedName>
    <definedName name="TAB1CK" localSheetId="7">#REF!</definedName>
    <definedName name="TAB1CK" localSheetId="9">#REF!</definedName>
    <definedName name="TAB1CK" localSheetId="12">#REF!</definedName>
    <definedName name="TAB1CK" localSheetId="17">#REF!</definedName>
    <definedName name="TAB1CK" localSheetId="20">#REF!</definedName>
    <definedName name="TAB1CK" localSheetId="24">#REF!</definedName>
    <definedName name="TAB1CK" localSheetId="26">#REF!</definedName>
    <definedName name="TAB1CK" localSheetId="28">#REF!</definedName>
    <definedName name="TAB1CK" localSheetId="29">#REF!</definedName>
    <definedName name="TAB1CK" localSheetId="30">#REF!</definedName>
    <definedName name="TAB1CK">#REF!</definedName>
    <definedName name="Tab25a" localSheetId="27">#REF!</definedName>
    <definedName name="Tab25a" localSheetId="34">#REF!</definedName>
    <definedName name="Tab25a" localSheetId="36">#REF!</definedName>
    <definedName name="Tab25a" localSheetId="39">#REF!</definedName>
    <definedName name="Tab25a" localSheetId="40">#REF!</definedName>
    <definedName name="Tab25a" localSheetId="42">#REF!</definedName>
    <definedName name="Tab25a" localSheetId="47">#REF!</definedName>
    <definedName name="Tab25a" localSheetId="1">#REF!</definedName>
    <definedName name="Tab25a" localSheetId="2">#REF!</definedName>
    <definedName name="Tab25a" localSheetId="7">#REF!</definedName>
    <definedName name="Tab25a" localSheetId="9">#REF!</definedName>
    <definedName name="Tab25a" localSheetId="12">#REF!</definedName>
    <definedName name="Tab25a" localSheetId="17">#REF!</definedName>
    <definedName name="Tab25a" localSheetId="20">#REF!</definedName>
    <definedName name="Tab25a" localSheetId="24">#REF!</definedName>
    <definedName name="Tab25a" localSheetId="26">#REF!</definedName>
    <definedName name="Tab25a" localSheetId="28">#REF!</definedName>
    <definedName name="Tab25a" localSheetId="29">#REF!</definedName>
    <definedName name="Tab25a" localSheetId="30">#REF!</definedName>
    <definedName name="Tab25a">#REF!</definedName>
    <definedName name="Tab25b" localSheetId="27">#REF!</definedName>
    <definedName name="Tab25b" localSheetId="34">#REF!</definedName>
    <definedName name="Tab25b" localSheetId="36">#REF!</definedName>
    <definedName name="Tab25b" localSheetId="39">#REF!</definedName>
    <definedName name="Tab25b" localSheetId="40">#REF!</definedName>
    <definedName name="Tab25b" localSheetId="42">#REF!</definedName>
    <definedName name="Tab25b" localSheetId="47">#REF!</definedName>
    <definedName name="Tab25b" localSheetId="1">#REF!</definedName>
    <definedName name="Tab25b" localSheetId="2">#REF!</definedName>
    <definedName name="Tab25b" localSheetId="7">#REF!</definedName>
    <definedName name="Tab25b" localSheetId="9">#REF!</definedName>
    <definedName name="Tab25b" localSheetId="12">#REF!</definedName>
    <definedName name="Tab25b" localSheetId="17">#REF!</definedName>
    <definedName name="Tab25b" localSheetId="20">#REF!</definedName>
    <definedName name="Tab25b" localSheetId="24">#REF!</definedName>
    <definedName name="Tab25b" localSheetId="26">#REF!</definedName>
    <definedName name="Tab25b" localSheetId="28">#REF!</definedName>
    <definedName name="Tab25b" localSheetId="29">#REF!</definedName>
    <definedName name="Tab25b" localSheetId="30">#REF!</definedName>
    <definedName name="Tab25b">#REF!</definedName>
    <definedName name="TAB2A" localSheetId="27">#REF!</definedName>
    <definedName name="TAB2A" localSheetId="34">#REF!</definedName>
    <definedName name="TAB2A" localSheetId="36">#REF!</definedName>
    <definedName name="TAB2A" localSheetId="39">#REF!</definedName>
    <definedName name="TAB2A" localSheetId="40">#REF!</definedName>
    <definedName name="TAB2A" localSheetId="42">#REF!</definedName>
    <definedName name="TAB2A" localSheetId="47">#REF!</definedName>
    <definedName name="TAB2A" localSheetId="1">#REF!</definedName>
    <definedName name="TAB2A" localSheetId="2">#REF!</definedName>
    <definedName name="TAB2A" localSheetId="7">#REF!</definedName>
    <definedName name="TAB2A" localSheetId="9">#REF!</definedName>
    <definedName name="TAB2A" localSheetId="12">#REF!</definedName>
    <definedName name="TAB2A" localSheetId="17">#REF!</definedName>
    <definedName name="TAB2A" localSheetId="20">#REF!</definedName>
    <definedName name="TAB2A" localSheetId="24">#REF!</definedName>
    <definedName name="TAB2A" localSheetId="26">#REF!</definedName>
    <definedName name="TAB2A" localSheetId="28">#REF!</definedName>
    <definedName name="TAB2A" localSheetId="29">#REF!</definedName>
    <definedName name="TAB2A" localSheetId="30">#REF!</definedName>
    <definedName name="TAB2A">#REF!</definedName>
    <definedName name="TAB5A" localSheetId="27">#REF!</definedName>
    <definedName name="TAB5A" localSheetId="34">#REF!</definedName>
    <definedName name="TAB5A" localSheetId="36">#REF!</definedName>
    <definedName name="TAB5A" localSheetId="39">#REF!</definedName>
    <definedName name="TAB5A" localSheetId="40">#REF!</definedName>
    <definedName name="TAB5A" localSheetId="42">#REF!</definedName>
    <definedName name="TAB5A" localSheetId="47">#REF!</definedName>
    <definedName name="TAB5A" localSheetId="1">#REF!</definedName>
    <definedName name="TAB5A" localSheetId="2">#REF!</definedName>
    <definedName name="TAB5A" localSheetId="7">#REF!</definedName>
    <definedName name="TAB5A" localSheetId="9">#REF!</definedName>
    <definedName name="TAB5A" localSheetId="12">#REF!</definedName>
    <definedName name="TAB5A" localSheetId="17">#REF!</definedName>
    <definedName name="TAB5A" localSheetId="20">#REF!</definedName>
    <definedName name="TAB5A" localSheetId="24">#REF!</definedName>
    <definedName name="TAB5A" localSheetId="26">#REF!</definedName>
    <definedName name="TAB5A" localSheetId="28">#REF!</definedName>
    <definedName name="TAB5A" localSheetId="29">#REF!</definedName>
    <definedName name="TAB5A" localSheetId="30">#REF!</definedName>
    <definedName name="TAB5A">#REF!</definedName>
    <definedName name="TAB6A" localSheetId="27">'[11]Annual Tables'!#REF!</definedName>
    <definedName name="TAB6A" localSheetId="34">'[11]Annual Tables'!#REF!</definedName>
    <definedName name="TAB6A" localSheetId="36">'[11]Annual Tables'!#REF!</definedName>
    <definedName name="TAB6A" localSheetId="39">'[11]Annual Tables'!#REF!</definedName>
    <definedName name="TAB6A" localSheetId="40">'[11]Annual Tables'!#REF!</definedName>
    <definedName name="TAB6A" localSheetId="42">'[11]Annual Tables'!#REF!</definedName>
    <definedName name="TAB6A" localSheetId="47">'[11]Annual Tables'!#REF!</definedName>
    <definedName name="TAB6A" localSheetId="1">'[11]Annual Tables'!#REF!</definedName>
    <definedName name="TAB6A" localSheetId="2">'[11]Annual Tables'!#REF!</definedName>
    <definedName name="TAB6A" localSheetId="7">'[11]Annual Tables'!#REF!</definedName>
    <definedName name="TAB6A" localSheetId="9">'[11]Annual Tables'!#REF!</definedName>
    <definedName name="TAB6A" localSheetId="12">'[11]Annual Tables'!#REF!</definedName>
    <definedName name="TAB6A" localSheetId="17">'[11]Annual Tables'!#REF!</definedName>
    <definedName name="TAB6A" localSheetId="20">'[11]Annual Tables'!#REF!</definedName>
    <definedName name="TAB6A" localSheetId="24">'[11]Annual Tables'!#REF!</definedName>
    <definedName name="TAB6A" localSheetId="26">'[11]Annual Tables'!#REF!</definedName>
    <definedName name="TAB6A" localSheetId="28">'[11]Annual Tables'!#REF!</definedName>
    <definedName name="TAB6A" localSheetId="29">'[11]Annual Tables'!#REF!</definedName>
    <definedName name="TAB6A" localSheetId="30">'[11]Annual Tables'!#REF!</definedName>
    <definedName name="TAB6A">'[11]Annual Tables'!#REF!</definedName>
    <definedName name="TAB6B" localSheetId="27">'[11]Annual Tables'!#REF!</definedName>
    <definedName name="TAB6B" localSheetId="34">'[11]Annual Tables'!#REF!</definedName>
    <definedName name="TAB6B" localSheetId="36">'[11]Annual Tables'!#REF!</definedName>
    <definedName name="TAB6B" localSheetId="39">'[11]Annual Tables'!#REF!</definedName>
    <definedName name="TAB6B" localSheetId="40">'[11]Annual Tables'!#REF!</definedName>
    <definedName name="TAB6B" localSheetId="42">'[11]Annual Tables'!#REF!</definedName>
    <definedName name="TAB6B" localSheetId="47">'[11]Annual Tables'!#REF!</definedName>
    <definedName name="TAB6B" localSheetId="1">'[11]Annual Tables'!#REF!</definedName>
    <definedName name="TAB6B" localSheetId="2">'[11]Annual Tables'!#REF!</definedName>
    <definedName name="TAB6B" localSheetId="7">'[11]Annual Tables'!#REF!</definedName>
    <definedName name="TAB6B" localSheetId="9">'[11]Annual Tables'!#REF!</definedName>
    <definedName name="TAB6B" localSheetId="12">'[11]Annual Tables'!#REF!</definedName>
    <definedName name="TAB6B" localSheetId="17">'[11]Annual Tables'!#REF!</definedName>
    <definedName name="TAB6B" localSheetId="20">'[11]Annual Tables'!#REF!</definedName>
    <definedName name="TAB6B" localSheetId="24">'[11]Annual Tables'!#REF!</definedName>
    <definedName name="TAB6B" localSheetId="26">'[11]Annual Tables'!#REF!</definedName>
    <definedName name="TAB6B" localSheetId="28">'[11]Annual Tables'!#REF!</definedName>
    <definedName name="TAB6B" localSheetId="29">'[11]Annual Tables'!#REF!</definedName>
    <definedName name="TAB6B" localSheetId="30">'[11]Annual Tables'!#REF!</definedName>
    <definedName name="TAB6B">'[11]Annual Tables'!#REF!</definedName>
    <definedName name="TAB6C" localSheetId="27">#REF!</definedName>
    <definedName name="TAB6C" localSheetId="34">#REF!</definedName>
    <definedName name="TAB6C" localSheetId="36">#REF!</definedName>
    <definedName name="TAB6C" localSheetId="37">#REF!</definedName>
    <definedName name="TAB6C" localSheetId="38">#REF!</definedName>
    <definedName name="TAB6C" localSheetId="39">#REF!</definedName>
    <definedName name="TAB6C" localSheetId="40">#REF!</definedName>
    <definedName name="TAB6C" localSheetId="42">#REF!</definedName>
    <definedName name="TAB6C" localSheetId="47">#REF!</definedName>
    <definedName name="TAB6C" localSheetId="1">#REF!</definedName>
    <definedName name="TAB6C" localSheetId="2">#REF!</definedName>
    <definedName name="TAB6C" localSheetId="7">#REF!</definedName>
    <definedName name="TAB6C" localSheetId="9">#REF!</definedName>
    <definedName name="TAB6C" localSheetId="12">#REF!</definedName>
    <definedName name="TAB6C" localSheetId="17">#REF!</definedName>
    <definedName name="TAB6C" localSheetId="20">#REF!</definedName>
    <definedName name="TAB6C" localSheetId="24">#REF!</definedName>
    <definedName name="TAB6C" localSheetId="26">#REF!</definedName>
    <definedName name="TAB6C" localSheetId="28">#REF!</definedName>
    <definedName name="TAB6C" localSheetId="29">#REF!</definedName>
    <definedName name="TAB6C" localSheetId="30">#REF!</definedName>
    <definedName name="TAB6C">#REF!</definedName>
    <definedName name="TAB7A" localSheetId="27">#REF!</definedName>
    <definedName name="TAB7A" localSheetId="34">#REF!</definedName>
    <definedName name="TAB7A" localSheetId="36">#REF!</definedName>
    <definedName name="TAB7A" localSheetId="39">#REF!</definedName>
    <definedName name="TAB7A" localSheetId="40">#REF!</definedName>
    <definedName name="TAB7A" localSheetId="42">#REF!</definedName>
    <definedName name="TAB7A" localSheetId="47">#REF!</definedName>
    <definedName name="TAB7A" localSheetId="1">#REF!</definedName>
    <definedName name="TAB7A" localSheetId="2">#REF!</definedName>
    <definedName name="TAB7A" localSheetId="7">#REF!</definedName>
    <definedName name="TAB7A" localSheetId="9">#REF!</definedName>
    <definedName name="TAB7A" localSheetId="12">#REF!</definedName>
    <definedName name="TAB7A" localSheetId="17">#REF!</definedName>
    <definedName name="TAB7A" localSheetId="20">#REF!</definedName>
    <definedName name="TAB7A" localSheetId="24">#REF!</definedName>
    <definedName name="TAB7A" localSheetId="26">#REF!</definedName>
    <definedName name="TAB7A" localSheetId="28">#REF!</definedName>
    <definedName name="TAB7A" localSheetId="29">#REF!</definedName>
    <definedName name="TAB7A" localSheetId="30">#REF!</definedName>
    <definedName name="TAB7A">#REF!</definedName>
    <definedName name="tabC1" localSheetId="27">#REF!</definedName>
    <definedName name="tabC1" localSheetId="34">#REF!</definedName>
    <definedName name="tabC1" localSheetId="36">#REF!</definedName>
    <definedName name="tabC1" localSheetId="39">#REF!</definedName>
    <definedName name="tabC1" localSheetId="40">#REF!</definedName>
    <definedName name="tabC1" localSheetId="42">#REF!</definedName>
    <definedName name="tabC1" localSheetId="47">#REF!</definedName>
    <definedName name="tabC1" localSheetId="1">#REF!</definedName>
    <definedName name="tabC1" localSheetId="2">#REF!</definedName>
    <definedName name="tabC1" localSheetId="7">#REF!</definedName>
    <definedName name="tabC1" localSheetId="9">#REF!</definedName>
    <definedName name="tabC1" localSheetId="12">#REF!</definedName>
    <definedName name="tabC1" localSheetId="17">#REF!</definedName>
    <definedName name="tabC1" localSheetId="20">#REF!</definedName>
    <definedName name="tabC1" localSheetId="24">#REF!</definedName>
    <definedName name="tabC1" localSheetId="26">#REF!</definedName>
    <definedName name="tabC1" localSheetId="28">#REF!</definedName>
    <definedName name="tabC1" localSheetId="29">#REF!</definedName>
    <definedName name="tabC1" localSheetId="30">#REF!</definedName>
    <definedName name="tabC1">#REF!</definedName>
    <definedName name="tabC2" localSheetId="27">#REF!</definedName>
    <definedName name="tabC2" localSheetId="34">#REF!</definedName>
    <definedName name="tabC2" localSheetId="36">#REF!</definedName>
    <definedName name="tabC2" localSheetId="39">#REF!</definedName>
    <definedName name="tabC2" localSheetId="40">#REF!</definedName>
    <definedName name="tabC2" localSheetId="42">#REF!</definedName>
    <definedName name="tabC2" localSheetId="47">#REF!</definedName>
    <definedName name="tabC2" localSheetId="1">#REF!</definedName>
    <definedName name="tabC2" localSheetId="2">#REF!</definedName>
    <definedName name="tabC2" localSheetId="7">#REF!</definedName>
    <definedName name="tabC2" localSheetId="9">#REF!</definedName>
    <definedName name="tabC2" localSheetId="12">#REF!</definedName>
    <definedName name="tabC2" localSheetId="17">#REF!</definedName>
    <definedName name="tabC2" localSheetId="20">#REF!</definedName>
    <definedName name="tabC2" localSheetId="24">#REF!</definedName>
    <definedName name="tabC2" localSheetId="26">#REF!</definedName>
    <definedName name="tabC2" localSheetId="28">#REF!</definedName>
    <definedName name="tabC2" localSheetId="29">#REF!</definedName>
    <definedName name="tabC2" localSheetId="30">#REF!</definedName>
    <definedName name="tabC2">#REF!</definedName>
    <definedName name="Tabela_6a" localSheetId="27">#REF!</definedName>
    <definedName name="Tabela_6a" localSheetId="34">#REF!</definedName>
    <definedName name="Tabela_6a" localSheetId="36">#REF!</definedName>
    <definedName name="Tabela_6a" localSheetId="39">#REF!</definedName>
    <definedName name="Tabela_6a" localSheetId="40">#REF!</definedName>
    <definedName name="Tabela_6a" localSheetId="42">#REF!</definedName>
    <definedName name="Tabela_6a" localSheetId="47">#REF!</definedName>
    <definedName name="Tabela_6a" localSheetId="1">#REF!</definedName>
    <definedName name="Tabela_6a" localSheetId="2">#REF!</definedName>
    <definedName name="Tabela_6a" localSheetId="7">#REF!</definedName>
    <definedName name="Tabela_6a" localSheetId="9">#REF!</definedName>
    <definedName name="Tabela_6a" localSheetId="12">#REF!</definedName>
    <definedName name="Tabela_6a" localSheetId="17">#REF!</definedName>
    <definedName name="Tabela_6a" localSheetId="20">#REF!</definedName>
    <definedName name="Tabela_6a" localSheetId="24">#REF!</definedName>
    <definedName name="Tabela_6a" localSheetId="26">#REF!</definedName>
    <definedName name="Tabela_6a" localSheetId="28">#REF!</definedName>
    <definedName name="Tabela_6a" localSheetId="29">#REF!</definedName>
    <definedName name="Tabela_6a" localSheetId="30">#REF!</definedName>
    <definedName name="Tabela_6a">#REF!</definedName>
    <definedName name="tabela3a" localSheetId="27">'[67]Table 1'!#REF!</definedName>
    <definedName name="tabela3a" localSheetId="34">'[67]Table 1'!#REF!</definedName>
    <definedName name="tabela3a" localSheetId="36">'[67]Table 1'!#REF!</definedName>
    <definedName name="tabela3a" localSheetId="39">'[67]Table 1'!#REF!</definedName>
    <definedName name="tabela3a" localSheetId="40">'[67]Table 1'!#REF!</definedName>
    <definedName name="tabela3a" localSheetId="42">'[67]Table 1'!#REF!</definedName>
    <definedName name="tabela3a" localSheetId="47">'[67]Table 1'!#REF!</definedName>
    <definedName name="tabela3a" localSheetId="1">'[67]Table 1'!#REF!</definedName>
    <definedName name="tabela3a" localSheetId="2">'[67]Table 1'!#REF!</definedName>
    <definedName name="tabela3a" localSheetId="7">'[67]Table 1'!#REF!</definedName>
    <definedName name="tabela3a" localSheetId="9">'[67]Table 1'!#REF!</definedName>
    <definedName name="tabela3a" localSheetId="12">'[67]Table 1'!#REF!</definedName>
    <definedName name="tabela3a" localSheetId="17">'[67]Table 1'!#REF!</definedName>
    <definedName name="tabela3a" localSheetId="20">'[67]Table 1'!#REF!</definedName>
    <definedName name="tabela3a" localSheetId="24">'[67]Table 1'!#REF!</definedName>
    <definedName name="tabela3a" localSheetId="26">'[67]Table 1'!#REF!</definedName>
    <definedName name="tabela3a" localSheetId="28">'[67]Table 1'!#REF!</definedName>
    <definedName name="tabela3a" localSheetId="29">'[67]Table 1'!#REF!</definedName>
    <definedName name="tabela3a" localSheetId="30">'[67]Table 1'!#REF!</definedName>
    <definedName name="tabela3a">'[67]Table 1'!#REF!</definedName>
    <definedName name="Tabelaxx" localSheetId="27">#REF!</definedName>
    <definedName name="Tabelaxx" localSheetId="34">#REF!</definedName>
    <definedName name="Tabelaxx" localSheetId="36">#REF!</definedName>
    <definedName name="Tabelaxx" localSheetId="37">#REF!</definedName>
    <definedName name="Tabelaxx" localSheetId="38">#REF!</definedName>
    <definedName name="Tabelaxx" localSheetId="39">#REF!</definedName>
    <definedName name="Tabelaxx" localSheetId="40">#REF!</definedName>
    <definedName name="Tabelaxx" localSheetId="42">#REF!</definedName>
    <definedName name="Tabelaxx" localSheetId="47">#REF!</definedName>
    <definedName name="Tabelaxx" localSheetId="1">#REF!</definedName>
    <definedName name="Tabelaxx" localSheetId="2">#REF!</definedName>
    <definedName name="Tabelaxx" localSheetId="7">#REF!</definedName>
    <definedName name="Tabelaxx" localSheetId="9">#REF!</definedName>
    <definedName name="Tabelaxx" localSheetId="12">#REF!</definedName>
    <definedName name="Tabelaxx" localSheetId="17">#REF!</definedName>
    <definedName name="Tabelaxx" localSheetId="20">#REF!</definedName>
    <definedName name="Tabelaxx" localSheetId="24">#REF!</definedName>
    <definedName name="Tabelaxx" localSheetId="26">#REF!</definedName>
    <definedName name="Tabelaxx" localSheetId="28">#REF!</definedName>
    <definedName name="Tabelaxx" localSheetId="29">#REF!</definedName>
    <definedName name="Tabelaxx" localSheetId="30">#REF!</definedName>
    <definedName name="Tabelaxx">#REF!</definedName>
    <definedName name="tabF" localSheetId="27">#REF!</definedName>
    <definedName name="tabF" localSheetId="34">#REF!</definedName>
    <definedName name="tabF" localSheetId="36">#REF!</definedName>
    <definedName name="tabF" localSheetId="39">#REF!</definedName>
    <definedName name="tabF" localSheetId="40">#REF!</definedName>
    <definedName name="tabF" localSheetId="42">#REF!</definedName>
    <definedName name="tabF" localSheetId="47">#REF!</definedName>
    <definedName name="tabF" localSheetId="1">#REF!</definedName>
    <definedName name="tabF" localSheetId="2">#REF!</definedName>
    <definedName name="tabF" localSheetId="7">#REF!</definedName>
    <definedName name="tabF" localSheetId="9">#REF!</definedName>
    <definedName name="tabF" localSheetId="12">#REF!</definedName>
    <definedName name="tabF" localSheetId="17">#REF!</definedName>
    <definedName name="tabF" localSheetId="20">#REF!</definedName>
    <definedName name="tabF" localSheetId="24">#REF!</definedName>
    <definedName name="tabF" localSheetId="26">#REF!</definedName>
    <definedName name="tabF" localSheetId="28">#REF!</definedName>
    <definedName name="tabF" localSheetId="29">#REF!</definedName>
    <definedName name="tabF" localSheetId="30">#REF!</definedName>
    <definedName name="tabF">#REF!</definedName>
    <definedName name="tabH" localSheetId="27">#REF!</definedName>
    <definedName name="tabH" localSheetId="34">#REF!</definedName>
    <definedName name="tabH" localSheetId="36">#REF!</definedName>
    <definedName name="tabH" localSheetId="39">#REF!</definedName>
    <definedName name="tabH" localSheetId="40">#REF!</definedName>
    <definedName name="tabH" localSheetId="42">#REF!</definedName>
    <definedName name="tabH" localSheetId="47">#REF!</definedName>
    <definedName name="tabH" localSheetId="1">#REF!</definedName>
    <definedName name="tabH" localSheetId="2">#REF!</definedName>
    <definedName name="tabH" localSheetId="7">#REF!</definedName>
    <definedName name="tabH" localSheetId="9">#REF!</definedName>
    <definedName name="tabH" localSheetId="12">#REF!</definedName>
    <definedName name="tabH" localSheetId="17">#REF!</definedName>
    <definedName name="tabH" localSheetId="20">#REF!</definedName>
    <definedName name="tabH" localSheetId="24">#REF!</definedName>
    <definedName name="tabH" localSheetId="26">#REF!</definedName>
    <definedName name="tabH" localSheetId="28">#REF!</definedName>
    <definedName name="tabH" localSheetId="29">#REF!</definedName>
    <definedName name="tabH" localSheetId="30">#REF!</definedName>
    <definedName name="tabH">#REF!</definedName>
    <definedName name="tabI" localSheetId="27">#REF!</definedName>
    <definedName name="tabI" localSheetId="34">#REF!</definedName>
    <definedName name="tabI" localSheetId="36">#REF!</definedName>
    <definedName name="tabI" localSheetId="39">#REF!</definedName>
    <definedName name="tabI" localSheetId="40">#REF!</definedName>
    <definedName name="tabI" localSheetId="42">#REF!</definedName>
    <definedName name="tabI" localSheetId="47">#REF!</definedName>
    <definedName name="tabI" localSheetId="1">#REF!</definedName>
    <definedName name="tabI" localSheetId="2">#REF!</definedName>
    <definedName name="tabI" localSheetId="7">#REF!</definedName>
    <definedName name="tabI" localSheetId="9">#REF!</definedName>
    <definedName name="tabI" localSheetId="12">#REF!</definedName>
    <definedName name="tabI" localSheetId="17">#REF!</definedName>
    <definedName name="tabI" localSheetId="20">#REF!</definedName>
    <definedName name="tabI" localSheetId="24">#REF!</definedName>
    <definedName name="tabI" localSheetId="26">#REF!</definedName>
    <definedName name="tabI" localSheetId="28">#REF!</definedName>
    <definedName name="tabI" localSheetId="29">#REF!</definedName>
    <definedName name="tabI" localSheetId="30">#REF!</definedName>
    <definedName name="tabI">#REF!</definedName>
    <definedName name="Table__47">[68]RED47!$A$1:$I$53</definedName>
    <definedName name="Table_2._Country_X___Public_Sector_Financing_1" localSheetId="27">#REF!</definedName>
    <definedName name="Table_2._Country_X___Public_Sector_Financing_1" localSheetId="34">#REF!</definedName>
    <definedName name="Table_2._Country_X___Public_Sector_Financing_1" localSheetId="36">#REF!</definedName>
    <definedName name="Table_2._Country_X___Public_Sector_Financing_1" localSheetId="37">#REF!</definedName>
    <definedName name="Table_2._Country_X___Public_Sector_Financing_1" localSheetId="38">#REF!</definedName>
    <definedName name="Table_2._Country_X___Public_Sector_Financing_1" localSheetId="39">#REF!</definedName>
    <definedName name="Table_2._Country_X___Public_Sector_Financing_1" localSheetId="40">#REF!</definedName>
    <definedName name="Table_2._Country_X___Public_Sector_Financing_1" localSheetId="42">#REF!</definedName>
    <definedName name="Table_2._Country_X___Public_Sector_Financing_1" localSheetId="47">#REF!</definedName>
    <definedName name="Table_2._Country_X___Public_Sector_Financing_1" localSheetId="1">#REF!</definedName>
    <definedName name="Table_2._Country_X___Public_Sector_Financing_1" localSheetId="2">#REF!</definedName>
    <definedName name="Table_2._Country_X___Public_Sector_Financing_1" localSheetId="7">#REF!</definedName>
    <definedName name="Table_2._Country_X___Public_Sector_Financing_1" localSheetId="9">#REF!</definedName>
    <definedName name="Table_2._Country_X___Public_Sector_Financing_1" localSheetId="12">#REF!</definedName>
    <definedName name="Table_2._Country_X___Public_Sector_Financing_1" localSheetId="17">#REF!</definedName>
    <definedName name="Table_2._Country_X___Public_Sector_Financing_1" localSheetId="20">#REF!</definedName>
    <definedName name="Table_2._Country_X___Public_Sector_Financing_1" localSheetId="24">#REF!</definedName>
    <definedName name="Table_2._Country_X___Public_Sector_Financing_1" localSheetId="26">#REF!</definedName>
    <definedName name="Table_2._Country_X___Public_Sector_Financing_1" localSheetId="28">#REF!</definedName>
    <definedName name="Table_2._Country_X___Public_Sector_Financing_1" localSheetId="29">#REF!</definedName>
    <definedName name="Table_2._Country_X___Public_Sector_Financing_1" localSheetId="30">#REF!</definedName>
    <definedName name="Table_2._Country_X___Public_Sector_Financing_1">#REF!</definedName>
    <definedName name="Table_4SR" localSheetId="27">#REF!</definedName>
    <definedName name="Table_4SR" localSheetId="34">#REF!</definedName>
    <definedName name="Table_4SR" localSheetId="36">#REF!</definedName>
    <definedName name="Table_4SR" localSheetId="39">#REF!</definedName>
    <definedName name="Table_4SR" localSheetId="40">#REF!</definedName>
    <definedName name="Table_4SR" localSheetId="42">#REF!</definedName>
    <definedName name="Table_4SR" localSheetId="47">#REF!</definedName>
    <definedName name="Table_4SR" localSheetId="1">#REF!</definedName>
    <definedName name="Table_4SR" localSheetId="2">#REF!</definedName>
    <definedName name="Table_4SR" localSheetId="7">#REF!</definedName>
    <definedName name="Table_4SR" localSheetId="9">#REF!</definedName>
    <definedName name="Table_4SR" localSheetId="12">#REF!</definedName>
    <definedName name="Table_4SR" localSheetId="17">#REF!</definedName>
    <definedName name="Table_4SR" localSheetId="20">#REF!</definedName>
    <definedName name="Table_4SR" localSheetId="24">#REF!</definedName>
    <definedName name="Table_4SR" localSheetId="26">#REF!</definedName>
    <definedName name="Table_4SR" localSheetId="28">#REF!</definedName>
    <definedName name="Table_4SR" localSheetId="29">#REF!</definedName>
    <definedName name="Table_4SR" localSheetId="30">#REF!</definedName>
    <definedName name="Table_4SR">#REF!</definedName>
    <definedName name="Table_debt">[69]Table!$A$3:$AB$73</definedName>
    <definedName name="TABLE1" localSheetId="27">#REF!</definedName>
    <definedName name="TABLE1" localSheetId="34">#REF!</definedName>
    <definedName name="TABLE1" localSheetId="36">#REF!</definedName>
    <definedName name="TABLE1" localSheetId="37">#REF!</definedName>
    <definedName name="TABLE1" localSheetId="38">#REF!</definedName>
    <definedName name="TABLE1" localSheetId="39">#REF!</definedName>
    <definedName name="TABLE1" localSheetId="40">#REF!</definedName>
    <definedName name="TABLE1" localSheetId="42">#REF!</definedName>
    <definedName name="TABLE1" localSheetId="47">#REF!</definedName>
    <definedName name="TABLE1" localSheetId="1">#REF!</definedName>
    <definedName name="TABLE1" localSheetId="2">#REF!</definedName>
    <definedName name="TABLE1" localSheetId="7">#REF!</definedName>
    <definedName name="TABLE1" localSheetId="9">#REF!</definedName>
    <definedName name="TABLE1" localSheetId="12">#REF!</definedName>
    <definedName name="TABLE1" localSheetId="17">#REF!</definedName>
    <definedName name="TABLE1" localSheetId="20">#REF!</definedName>
    <definedName name="TABLE1" localSheetId="24">#REF!</definedName>
    <definedName name="TABLE1" localSheetId="26">#REF!</definedName>
    <definedName name="TABLE1" localSheetId="28">#REF!</definedName>
    <definedName name="TABLE1" localSheetId="29">#REF!</definedName>
    <definedName name="TABLE1" localSheetId="30">#REF!</definedName>
    <definedName name="TABLE1">#REF!</definedName>
    <definedName name="Table1printarea" localSheetId="27">#REF!</definedName>
    <definedName name="Table1printarea" localSheetId="34">#REF!</definedName>
    <definedName name="Table1printarea" localSheetId="36">#REF!</definedName>
    <definedName name="Table1printarea" localSheetId="39">#REF!</definedName>
    <definedName name="Table1printarea" localSheetId="40">#REF!</definedName>
    <definedName name="Table1printarea" localSheetId="42">#REF!</definedName>
    <definedName name="Table1printarea" localSheetId="47">#REF!</definedName>
    <definedName name="Table1printarea" localSheetId="1">#REF!</definedName>
    <definedName name="Table1printarea" localSheetId="2">#REF!</definedName>
    <definedName name="Table1printarea" localSheetId="7">#REF!</definedName>
    <definedName name="Table1printarea" localSheetId="9">#REF!</definedName>
    <definedName name="Table1printarea" localSheetId="12">#REF!</definedName>
    <definedName name="Table1printarea" localSheetId="17">#REF!</definedName>
    <definedName name="Table1printarea" localSheetId="20">#REF!</definedName>
    <definedName name="Table1printarea" localSheetId="24">#REF!</definedName>
    <definedName name="Table1printarea" localSheetId="26">#REF!</definedName>
    <definedName name="Table1printarea" localSheetId="28">#REF!</definedName>
    <definedName name="Table1printarea" localSheetId="29">#REF!</definedName>
    <definedName name="Table1printarea" localSheetId="30">#REF!</definedName>
    <definedName name="Table1printarea">#REF!</definedName>
    <definedName name="table30" localSheetId="27">#REF!</definedName>
    <definedName name="table30" localSheetId="34">#REF!</definedName>
    <definedName name="table30" localSheetId="36">#REF!</definedName>
    <definedName name="table30" localSheetId="39">#REF!</definedName>
    <definedName name="table30" localSheetId="40">#REF!</definedName>
    <definedName name="table30" localSheetId="42">#REF!</definedName>
    <definedName name="table30" localSheetId="47">#REF!</definedName>
    <definedName name="table30" localSheetId="1">#REF!</definedName>
    <definedName name="table30" localSheetId="2">#REF!</definedName>
    <definedName name="table30" localSheetId="7">#REF!</definedName>
    <definedName name="table30" localSheetId="9">#REF!</definedName>
    <definedName name="table30" localSheetId="12">#REF!</definedName>
    <definedName name="table30" localSheetId="17">#REF!</definedName>
    <definedName name="table30" localSheetId="20">#REF!</definedName>
    <definedName name="table30" localSheetId="24">#REF!</definedName>
    <definedName name="table30" localSheetId="26">#REF!</definedName>
    <definedName name="table30" localSheetId="28">#REF!</definedName>
    <definedName name="table30" localSheetId="29">#REF!</definedName>
    <definedName name="table30" localSheetId="30">#REF!</definedName>
    <definedName name="table30">#REF!</definedName>
    <definedName name="TABLE31" localSheetId="27">#REF!</definedName>
    <definedName name="TABLE31" localSheetId="34">#REF!</definedName>
    <definedName name="TABLE31" localSheetId="36">#REF!</definedName>
    <definedName name="TABLE31" localSheetId="39">#REF!</definedName>
    <definedName name="TABLE31" localSheetId="40">#REF!</definedName>
    <definedName name="TABLE31" localSheetId="42">#REF!</definedName>
    <definedName name="TABLE31" localSheetId="47">#REF!</definedName>
    <definedName name="TABLE31" localSheetId="1">#REF!</definedName>
    <definedName name="TABLE31" localSheetId="2">#REF!</definedName>
    <definedName name="TABLE31" localSheetId="7">#REF!</definedName>
    <definedName name="TABLE31" localSheetId="9">#REF!</definedName>
    <definedName name="TABLE31" localSheetId="12">#REF!</definedName>
    <definedName name="TABLE31" localSheetId="17">#REF!</definedName>
    <definedName name="TABLE31" localSheetId="20">#REF!</definedName>
    <definedName name="TABLE31" localSheetId="24">#REF!</definedName>
    <definedName name="TABLE31" localSheetId="26">#REF!</definedName>
    <definedName name="TABLE31" localSheetId="28">#REF!</definedName>
    <definedName name="TABLE31" localSheetId="29">#REF!</definedName>
    <definedName name="TABLE31" localSheetId="30">#REF!</definedName>
    <definedName name="TABLE31">#REF!</definedName>
    <definedName name="TABLE32" localSheetId="27">#REF!</definedName>
    <definedName name="TABLE32" localSheetId="34">#REF!</definedName>
    <definedName name="TABLE32" localSheetId="36">#REF!</definedName>
    <definedName name="TABLE32" localSheetId="39">#REF!</definedName>
    <definedName name="TABLE32" localSheetId="40">#REF!</definedName>
    <definedName name="TABLE32" localSheetId="42">#REF!</definedName>
    <definedName name="TABLE32" localSheetId="47">#REF!</definedName>
    <definedName name="TABLE32" localSheetId="1">#REF!</definedName>
    <definedName name="TABLE32" localSheetId="2">#REF!</definedName>
    <definedName name="TABLE32" localSheetId="7">#REF!</definedName>
    <definedName name="TABLE32" localSheetId="9">#REF!</definedName>
    <definedName name="TABLE32" localSheetId="12">#REF!</definedName>
    <definedName name="TABLE32" localSheetId="17">#REF!</definedName>
    <definedName name="TABLE32" localSheetId="20">#REF!</definedName>
    <definedName name="TABLE32" localSheetId="24">#REF!</definedName>
    <definedName name="TABLE32" localSheetId="26">#REF!</definedName>
    <definedName name="TABLE32" localSheetId="28">#REF!</definedName>
    <definedName name="TABLE32" localSheetId="29">#REF!</definedName>
    <definedName name="TABLE32" localSheetId="30">#REF!</definedName>
    <definedName name="TABLE32">#REF!</definedName>
    <definedName name="TABLE33" localSheetId="27">#REF!</definedName>
    <definedName name="TABLE33" localSheetId="34">#REF!</definedName>
    <definedName name="TABLE33" localSheetId="36">#REF!</definedName>
    <definedName name="TABLE33" localSheetId="39">#REF!</definedName>
    <definedName name="TABLE33" localSheetId="40">#REF!</definedName>
    <definedName name="TABLE33" localSheetId="42">#REF!</definedName>
    <definedName name="TABLE33" localSheetId="47">#REF!</definedName>
    <definedName name="TABLE33" localSheetId="1">#REF!</definedName>
    <definedName name="TABLE33" localSheetId="2">#REF!</definedName>
    <definedName name="TABLE33" localSheetId="7">#REF!</definedName>
    <definedName name="TABLE33" localSheetId="9">#REF!</definedName>
    <definedName name="TABLE33" localSheetId="12">#REF!</definedName>
    <definedName name="TABLE33" localSheetId="17">#REF!</definedName>
    <definedName name="TABLE33" localSheetId="20">#REF!</definedName>
    <definedName name="TABLE33" localSheetId="24">#REF!</definedName>
    <definedName name="TABLE33" localSheetId="26">#REF!</definedName>
    <definedName name="TABLE33" localSheetId="28">#REF!</definedName>
    <definedName name="TABLE33" localSheetId="29">#REF!</definedName>
    <definedName name="TABLE33" localSheetId="30">#REF!</definedName>
    <definedName name="TABLE33">#REF!</definedName>
    <definedName name="TABLE4" localSheetId="27">#REF!</definedName>
    <definedName name="TABLE4" localSheetId="34">#REF!</definedName>
    <definedName name="TABLE4" localSheetId="36">#REF!</definedName>
    <definedName name="TABLE4" localSheetId="39">#REF!</definedName>
    <definedName name="TABLE4" localSheetId="40">#REF!</definedName>
    <definedName name="TABLE4" localSheetId="42">#REF!</definedName>
    <definedName name="TABLE4" localSheetId="47">#REF!</definedName>
    <definedName name="TABLE4" localSheetId="1">#REF!</definedName>
    <definedName name="TABLE4" localSheetId="2">#REF!</definedName>
    <definedName name="TABLE4" localSheetId="7">#REF!</definedName>
    <definedName name="TABLE4" localSheetId="9">#REF!</definedName>
    <definedName name="TABLE4" localSheetId="12">#REF!</definedName>
    <definedName name="TABLE4" localSheetId="17">#REF!</definedName>
    <definedName name="TABLE4" localSheetId="20">#REF!</definedName>
    <definedName name="TABLE4" localSheetId="24">#REF!</definedName>
    <definedName name="TABLE4" localSheetId="26">#REF!</definedName>
    <definedName name="TABLE4" localSheetId="28">#REF!</definedName>
    <definedName name="TABLE4" localSheetId="29">#REF!</definedName>
    <definedName name="TABLE4" localSheetId="30">#REF!</definedName>
    <definedName name="TABLE4">#REF!</definedName>
    <definedName name="table6" localSheetId="27">#REF!</definedName>
    <definedName name="table6" localSheetId="34">#REF!</definedName>
    <definedName name="table6" localSheetId="36">#REF!</definedName>
    <definedName name="table6" localSheetId="39">#REF!</definedName>
    <definedName name="table6" localSheetId="40">#REF!</definedName>
    <definedName name="table6" localSheetId="42">#REF!</definedName>
    <definedName name="table6" localSheetId="47">#REF!</definedName>
    <definedName name="table6" localSheetId="1">#REF!</definedName>
    <definedName name="table6" localSheetId="2">#REF!</definedName>
    <definedName name="table6" localSheetId="7">#REF!</definedName>
    <definedName name="table6" localSheetId="9">#REF!</definedName>
    <definedName name="table6" localSheetId="12">#REF!</definedName>
    <definedName name="table6" localSheetId="17">#REF!</definedName>
    <definedName name="table6" localSheetId="20">#REF!</definedName>
    <definedName name="table6" localSheetId="24">#REF!</definedName>
    <definedName name="table6" localSheetId="26">#REF!</definedName>
    <definedName name="table6" localSheetId="28">#REF!</definedName>
    <definedName name="table6" localSheetId="29">#REF!</definedName>
    <definedName name="table6" localSheetId="30">#REF!</definedName>
    <definedName name="table6">#REF!</definedName>
    <definedName name="table9" localSheetId="27">#REF!</definedName>
    <definedName name="table9" localSheetId="34">#REF!</definedName>
    <definedName name="table9" localSheetId="36">#REF!</definedName>
    <definedName name="table9" localSheetId="39">#REF!</definedName>
    <definedName name="table9" localSheetId="40">#REF!</definedName>
    <definedName name="table9" localSheetId="42">#REF!</definedName>
    <definedName name="table9" localSheetId="47">#REF!</definedName>
    <definedName name="table9" localSheetId="1">#REF!</definedName>
    <definedName name="table9" localSheetId="2">#REF!</definedName>
    <definedName name="table9" localSheetId="7">#REF!</definedName>
    <definedName name="table9" localSheetId="9">#REF!</definedName>
    <definedName name="table9" localSheetId="12">#REF!</definedName>
    <definedName name="table9" localSheetId="17">#REF!</definedName>
    <definedName name="table9" localSheetId="20">#REF!</definedName>
    <definedName name="table9" localSheetId="24">#REF!</definedName>
    <definedName name="table9" localSheetId="26">#REF!</definedName>
    <definedName name="table9" localSheetId="28">#REF!</definedName>
    <definedName name="table9" localSheetId="29">#REF!</definedName>
    <definedName name="table9" localSheetId="30">#REF!</definedName>
    <definedName name="table9">#REF!</definedName>
    <definedName name="TAME" localSheetId="27">#REF!</definedName>
    <definedName name="TAME" localSheetId="34">#REF!</definedName>
    <definedName name="TAME" localSheetId="36">#REF!</definedName>
    <definedName name="TAME" localSheetId="39">#REF!</definedName>
    <definedName name="TAME" localSheetId="40">#REF!</definedName>
    <definedName name="TAME" localSheetId="42">#REF!</definedName>
    <definedName name="TAME" localSheetId="47">#REF!</definedName>
    <definedName name="TAME" localSheetId="1">#REF!</definedName>
    <definedName name="TAME" localSheetId="2">#REF!</definedName>
    <definedName name="TAME" localSheetId="7">#REF!</definedName>
    <definedName name="TAME" localSheetId="9">#REF!</definedName>
    <definedName name="TAME" localSheetId="12">#REF!</definedName>
    <definedName name="TAME" localSheetId="17">#REF!</definedName>
    <definedName name="TAME" localSheetId="20">#REF!</definedName>
    <definedName name="TAME" localSheetId="24">#REF!</definedName>
    <definedName name="TAME" localSheetId="26">#REF!</definedName>
    <definedName name="TAME" localSheetId="28">#REF!</definedName>
    <definedName name="TAME" localSheetId="29">#REF!</definedName>
    <definedName name="TAME" localSheetId="30">#REF!</definedName>
    <definedName name="TAME">#REF!</definedName>
    <definedName name="Tbl_GFN">[69]Table_GEF!$B$2:$T$53</definedName>
    <definedName name="tblChecks">[43]ErrCheck!$A$3:$E$5</definedName>
    <definedName name="tblLinks">[43]Links!$A$4:$F$33</definedName>
    <definedName name="TEMP" localSheetId="27">[70]Data!#REF!</definedName>
    <definedName name="TEMP" localSheetId="34">[70]Data!#REF!</definedName>
    <definedName name="TEMP" localSheetId="36">[70]Data!#REF!</definedName>
    <definedName name="TEMP" localSheetId="37">[70]Data!#REF!</definedName>
    <definedName name="TEMP" localSheetId="39">[70]Data!#REF!</definedName>
    <definedName name="TEMP" localSheetId="40">[70]Data!#REF!</definedName>
    <definedName name="TEMP" localSheetId="42">[70]Data!#REF!</definedName>
    <definedName name="TEMP" localSheetId="47">[70]Data!#REF!</definedName>
    <definedName name="TEMP" localSheetId="1">[70]Data!#REF!</definedName>
    <definedName name="TEMP" localSheetId="2">[70]Data!#REF!</definedName>
    <definedName name="TEMP" localSheetId="7">[70]Data!#REF!</definedName>
    <definedName name="TEMP" localSheetId="9">[70]Data!#REF!</definedName>
    <definedName name="TEMP" localSheetId="11">[70]Data!#REF!</definedName>
    <definedName name="TEMP" localSheetId="12">[70]Data!#REF!</definedName>
    <definedName name="TEMP" localSheetId="17">[70]Data!#REF!</definedName>
    <definedName name="TEMP" localSheetId="20">[70]Data!#REF!</definedName>
    <definedName name="TEMP" localSheetId="24">[70]Data!#REF!</definedName>
    <definedName name="TEMP" localSheetId="26">[70]Data!#REF!</definedName>
    <definedName name="TEMP" localSheetId="28">[70]Data!#REF!</definedName>
    <definedName name="TEMP" localSheetId="29">[70]Data!#REF!</definedName>
    <definedName name="TEMP" localSheetId="30">[70]Data!#REF!</definedName>
    <definedName name="TEMP">[70]Data!#REF!</definedName>
    <definedName name="tempo_kles" localSheetId="27">[28]Graf14_Graf15!#REF!</definedName>
    <definedName name="tempo_kles" localSheetId="34">#REF!</definedName>
    <definedName name="tempo_kles" localSheetId="36">#REF!</definedName>
    <definedName name="tempo_kles" localSheetId="37">[28]Graf14_Graf15!#REF!</definedName>
    <definedName name="tempo_kles" localSheetId="38">#REF!</definedName>
    <definedName name="tempo_kles" localSheetId="39">#REF!</definedName>
    <definedName name="tempo_kles" localSheetId="40">#REF!</definedName>
    <definedName name="tempo_kles" localSheetId="42">#REF!</definedName>
    <definedName name="tempo_kles" localSheetId="47">#REF!</definedName>
    <definedName name="tempo_kles" localSheetId="1">[28]Graf14_Graf15!#REF!</definedName>
    <definedName name="tempo_kles" localSheetId="2">#REF!</definedName>
    <definedName name="tempo_kles" localSheetId="7">#REF!</definedName>
    <definedName name="tempo_kles" localSheetId="9">#REF!</definedName>
    <definedName name="tempo_kles" localSheetId="11">#REF!</definedName>
    <definedName name="tempo_kles" localSheetId="12">#REF!</definedName>
    <definedName name="tempo_kles" localSheetId="17">#REF!</definedName>
    <definedName name="tempo_kles" localSheetId="20">#REF!</definedName>
    <definedName name="tempo_kles" localSheetId="24">#REF!</definedName>
    <definedName name="tempo_kles" localSheetId="26">#REF!</definedName>
    <definedName name="tempo_kles" localSheetId="28">[28]Graf14_Graf15!#REF!</definedName>
    <definedName name="tempo_kles" localSheetId="29">[28]Graf14_Graf15!#REF!</definedName>
    <definedName name="tempo_kles" localSheetId="30">[28]Graf14_Graf15!#REF!</definedName>
    <definedName name="tempo_kles">#REF!</definedName>
    <definedName name="tempo_kles_2" localSheetId="27">[28]Graf14_Graf15!#REF!</definedName>
    <definedName name="tempo_kles_2" localSheetId="34">#REF!</definedName>
    <definedName name="tempo_kles_2" localSheetId="36">#REF!</definedName>
    <definedName name="tempo_kles_2" localSheetId="37">[28]Graf14_Graf15!#REF!</definedName>
    <definedName name="tempo_kles_2" localSheetId="38">#REF!</definedName>
    <definedName name="tempo_kles_2" localSheetId="39">#REF!</definedName>
    <definedName name="tempo_kles_2" localSheetId="40">#REF!</definedName>
    <definedName name="tempo_kles_2" localSheetId="42">#REF!</definedName>
    <definedName name="tempo_kles_2" localSheetId="47">#REF!</definedName>
    <definedName name="tempo_kles_2" localSheetId="1">[28]Graf14_Graf15!#REF!</definedName>
    <definedName name="tempo_kles_2" localSheetId="2">#REF!</definedName>
    <definedName name="tempo_kles_2" localSheetId="7">#REF!</definedName>
    <definedName name="tempo_kles_2" localSheetId="9">#REF!</definedName>
    <definedName name="tempo_kles_2" localSheetId="11">#REF!</definedName>
    <definedName name="tempo_kles_2" localSheetId="12">#REF!</definedName>
    <definedName name="tempo_kles_2" localSheetId="17">#REF!</definedName>
    <definedName name="tempo_kles_2" localSheetId="20">#REF!</definedName>
    <definedName name="tempo_kles_2" localSheetId="24">#REF!</definedName>
    <definedName name="tempo_kles_2" localSheetId="26">#REF!</definedName>
    <definedName name="tempo_kles_2" localSheetId="28">[28]Graf14_Graf15!#REF!</definedName>
    <definedName name="tempo_kles_2" localSheetId="29">[28]Graf14_Graf15!#REF!</definedName>
    <definedName name="tempo_kles_2" localSheetId="30">[28]Graf14_Graf15!#REF!</definedName>
    <definedName name="tempo_kles_2">#REF!</definedName>
    <definedName name="test" localSheetId="40" hidden="1">{"'előző év december'!$A$2:$CP$214"}</definedName>
    <definedName name="test" localSheetId="11" hidden="1">{"'előző év december'!$A$2:$CP$214"}</definedName>
    <definedName name="test" hidden="1">{"'előző év december'!$A$2:$CP$214"}</definedName>
    <definedName name="text" localSheetId="27" hidden="1">{#N/A,#N/A,FALSE,"CB";#N/A,#N/A,FALSE,"CMB";#N/A,#N/A,FALSE,"BSYS";#N/A,#N/A,FALSE,"NBFI";#N/A,#N/A,FALSE,"FSYS"}</definedName>
    <definedName name="text" localSheetId="37" hidden="1">{#N/A,#N/A,FALSE,"CB";#N/A,#N/A,FALSE,"CMB";#N/A,#N/A,FALSE,"BSYS";#N/A,#N/A,FALSE,"NBFI";#N/A,#N/A,FALSE,"FSYS"}</definedName>
    <definedName name="text" localSheetId="38" hidden="1">{#N/A,#N/A,FALSE,"CB";#N/A,#N/A,FALSE,"CMB";#N/A,#N/A,FALSE,"BSYS";#N/A,#N/A,FALSE,"NBFI";#N/A,#N/A,FALSE,"FSYS"}</definedName>
    <definedName name="text" localSheetId="39" hidden="1">{#N/A,#N/A,FALSE,"CB";#N/A,#N/A,FALSE,"CMB";#N/A,#N/A,FALSE,"BSYS";#N/A,#N/A,FALSE,"NBFI";#N/A,#N/A,FALSE,"FSYS"}</definedName>
    <definedName name="text" localSheetId="40" hidden="1">{#N/A,#N/A,FALSE,"CB";#N/A,#N/A,FALSE,"CMB";#N/A,#N/A,FALSE,"BSYS";#N/A,#N/A,FALSE,"NBFI";#N/A,#N/A,FALSE,"FSYS"}</definedName>
    <definedName name="text" localSheetId="1" hidden="1">{#N/A,#N/A,FALSE,"CB";#N/A,#N/A,FALSE,"CMB";#N/A,#N/A,FALSE,"BSYS";#N/A,#N/A,FALSE,"NBFI";#N/A,#N/A,FALSE,"FSYS"}</definedName>
    <definedName name="text" localSheetId="7" hidden="1">{#N/A,#N/A,FALSE,"CB";#N/A,#N/A,FALSE,"CMB";#N/A,#N/A,FALSE,"BSYS";#N/A,#N/A,FALSE,"NBFI";#N/A,#N/A,FALSE,"FSYS"}</definedName>
    <definedName name="text" localSheetId="11" hidden="1">{#N/A,#N/A,FALSE,"CB";#N/A,#N/A,FALSE,"CMB";#N/A,#N/A,FALSE,"BSYS";#N/A,#N/A,FALSE,"NBFI";#N/A,#N/A,FALSE,"FSYS"}</definedName>
    <definedName name="text" localSheetId="12" hidden="1">{#N/A,#N/A,FALSE,"CB";#N/A,#N/A,FALSE,"CMB";#N/A,#N/A,FALSE,"BSYS";#N/A,#N/A,FALSE,"NBFI";#N/A,#N/A,FALSE,"FSYS"}</definedName>
    <definedName name="text" localSheetId="28" hidden="1">{#N/A,#N/A,FALSE,"CB";#N/A,#N/A,FALSE,"CMB";#N/A,#N/A,FALSE,"BSYS";#N/A,#N/A,FALSE,"NBFI";#N/A,#N/A,FALSE,"FSYS"}</definedName>
    <definedName name="text" localSheetId="29" hidden="1">{#N/A,#N/A,FALSE,"CB";#N/A,#N/A,FALSE,"CMB";#N/A,#N/A,FALSE,"BSYS";#N/A,#N/A,FALSE,"NBFI";#N/A,#N/A,FALSE,"FSYS"}</definedName>
    <definedName name="text" localSheetId="30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40" hidden="1">{"'előző év december'!$A$2:$CP$214"}</definedName>
    <definedName name="tgz" localSheetId="11" hidden="1">{"'előző év december'!$A$2:$CP$214"}</definedName>
    <definedName name="tgz" hidden="1">{"'előző év december'!$A$2:$CP$214"}</definedName>
    <definedName name="TMG_D">[27]Q5!$E$23:$AH$23</definedName>
    <definedName name="TMGO">#N/A</definedName>
    <definedName name="TOWEO" localSheetId="27">#REF!</definedName>
    <definedName name="TOWEO" localSheetId="34">#REF!</definedName>
    <definedName name="TOWEO" localSheetId="36">#REF!</definedName>
    <definedName name="TOWEO" localSheetId="37">#REF!</definedName>
    <definedName name="TOWEO" localSheetId="38">#REF!</definedName>
    <definedName name="TOWEO" localSheetId="39">#REF!</definedName>
    <definedName name="TOWEO" localSheetId="40">#REF!</definedName>
    <definedName name="TOWEO" localSheetId="42">#REF!</definedName>
    <definedName name="TOWEO" localSheetId="47">#REF!</definedName>
    <definedName name="TOWEO" localSheetId="1">#REF!</definedName>
    <definedName name="TOWEO" localSheetId="2">#REF!</definedName>
    <definedName name="TOWEO" localSheetId="7">#REF!</definedName>
    <definedName name="TOWEO" localSheetId="9">#REF!</definedName>
    <definedName name="TOWEO" localSheetId="12">#REF!</definedName>
    <definedName name="TOWEO" localSheetId="17">#REF!</definedName>
    <definedName name="TOWEO" localSheetId="20">#REF!</definedName>
    <definedName name="TOWEO" localSheetId="24">#REF!</definedName>
    <definedName name="TOWEO" localSheetId="26">#REF!</definedName>
    <definedName name="TOWEO" localSheetId="28">#REF!</definedName>
    <definedName name="TOWEO" localSheetId="29">#REF!</definedName>
    <definedName name="TOWEO" localSheetId="30">#REF!</definedName>
    <definedName name="TOWEO">#REF!</definedName>
    <definedName name="TRADE3" localSheetId="27">[9]Trade!#REF!</definedName>
    <definedName name="TRADE3" localSheetId="34">[9]Trade!#REF!</definedName>
    <definedName name="TRADE3" localSheetId="36">[9]Trade!#REF!</definedName>
    <definedName name="TRADE3" localSheetId="37">[9]Trade!#REF!</definedName>
    <definedName name="TRADE3" localSheetId="38">[9]Trade!#REF!</definedName>
    <definedName name="TRADE3" localSheetId="39">[9]Trade!#REF!</definedName>
    <definedName name="TRADE3" localSheetId="40">[9]Trade!#REF!</definedName>
    <definedName name="TRADE3" localSheetId="42">[9]Trade!#REF!</definedName>
    <definedName name="TRADE3" localSheetId="47">[9]Trade!#REF!</definedName>
    <definedName name="TRADE3" localSheetId="1">[9]Trade!#REF!</definedName>
    <definedName name="TRADE3" localSheetId="2">[9]Trade!#REF!</definedName>
    <definedName name="TRADE3" localSheetId="7">[9]Trade!#REF!</definedName>
    <definedName name="TRADE3" localSheetId="9">[9]Trade!#REF!</definedName>
    <definedName name="TRADE3" localSheetId="12">[9]Trade!#REF!</definedName>
    <definedName name="TRADE3" localSheetId="17">[9]Trade!#REF!</definedName>
    <definedName name="TRADE3" localSheetId="20">[9]Trade!#REF!</definedName>
    <definedName name="TRADE3" localSheetId="24">[9]Trade!#REF!</definedName>
    <definedName name="TRADE3" localSheetId="26">[9]Trade!#REF!</definedName>
    <definedName name="TRADE3" localSheetId="28">[9]Trade!#REF!</definedName>
    <definedName name="TRADE3" localSheetId="29">[9]Trade!#REF!</definedName>
    <definedName name="TRADE3" localSheetId="30">[9]Trade!#REF!</definedName>
    <definedName name="TRADE3">[9]Trade!#REF!</definedName>
    <definedName name="trans" localSheetId="27">#REF!</definedName>
    <definedName name="trans" localSheetId="34">#REF!</definedName>
    <definedName name="trans" localSheetId="36">#REF!</definedName>
    <definedName name="trans" localSheetId="37">#REF!</definedName>
    <definedName name="trans" localSheetId="38">#REF!</definedName>
    <definedName name="trans" localSheetId="39">#REF!</definedName>
    <definedName name="trans" localSheetId="40">#REF!</definedName>
    <definedName name="trans" localSheetId="42">#REF!</definedName>
    <definedName name="trans" localSheetId="47">#REF!</definedName>
    <definedName name="trans" localSheetId="1">#REF!</definedName>
    <definedName name="trans" localSheetId="2">#REF!</definedName>
    <definedName name="trans" localSheetId="7">#REF!</definedName>
    <definedName name="trans" localSheetId="9">#REF!</definedName>
    <definedName name="trans" localSheetId="12">#REF!</definedName>
    <definedName name="trans" localSheetId="17">#REF!</definedName>
    <definedName name="trans" localSheetId="20">#REF!</definedName>
    <definedName name="trans" localSheetId="24">#REF!</definedName>
    <definedName name="trans" localSheetId="26">#REF!</definedName>
    <definedName name="trans" localSheetId="28">#REF!</definedName>
    <definedName name="trans" localSheetId="29">#REF!</definedName>
    <definedName name="trans" localSheetId="30">#REF!</definedName>
    <definedName name="trans">#REF!</definedName>
    <definedName name="Transfer_check" localSheetId="27">#REF!</definedName>
    <definedName name="Transfer_check" localSheetId="34">#REF!</definedName>
    <definedName name="Transfer_check" localSheetId="36">#REF!</definedName>
    <definedName name="Transfer_check" localSheetId="39">#REF!</definedName>
    <definedName name="Transfer_check" localSheetId="40">#REF!</definedName>
    <definedName name="Transfer_check" localSheetId="42">#REF!</definedName>
    <definedName name="Transfer_check" localSheetId="47">#REF!</definedName>
    <definedName name="Transfer_check" localSheetId="1">#REF!</definedName>
    <definedName name="Transfer_check" localSheetId="2">#REF!</definedName>
    <definedName name="Transfer_check" localSheetId="7">#REF!</definedName>
    <definedName name="Transfer_check" localSheetId="9">#REF!</definedName>
    <definedName name="Transfer_check" localSheetId="12">#REF!</definedName>
    <definedName name="Transfer_check" localSheetId="17">#REF!</definedName>
    <definedName name="Transfer_check" localSheetId="20">#REF!</definedName>
    <definedName name="Transfer_check" localSheetId="24">#REF!</definedName>
    <definedName name="Transfer_check" localSheetId="26">#REF!</definedName>
    <definedName name="Transfer_check" localSheetId="28">#REF!</definedName>
    <definedName name="Transfer_check" localSheetId="29">#REF!</definedName>
    <definedName name="Transfer_check" localSheetId="30">#REF!</definedName>
    <definedName name="Transfer_check">#REF!</definedName>
    <definedName name="TRANSNAVE" localSheetId="27">#REF!</definedName>
    <definedName name="TRANSNAVE" localSheetId="34">#REF!</definedName>
    <definedName name="TRANSNAVE" localSheetId="36">#REF!</definedName>
    <definedName name="TRANSNAVE" localSheetId="39">#REF!</definedName>
    <definedName name="TRANSNAVE" localSheetId="40">#REF!</definedName>
    <definedName name="TRANSNAVE" localSheetId="42">#REF!</definedName>
    <definedName name="TRANSNAVE" localSheetId="47">#REF!</definedName>
    <definedName name="TRANSNAVE" localSheetId="1">#REF!</definedName>
    <definedName name="TRANSNAVE" localSheetId="2">#REF!</definedName>
    <definedName name="TRANSNAVE" localSheetId="7">#REF!</definedName>
    <definedName name="TRANSNAVE" localSheetId="9">#REF!</definedName>
    <definedName name="TRANSNAVE" localSheetId="12">#REF!</definedName>
    <definedName name="TRANSNAVE" localSheetId="17">#REF!</definedName>
    <definedName name="TRANSNAVE" localSheetId="20">#REF!</definedName>
    <definedName name="TRANSNAVE" localSheetId="24">#REF!</definedName>
    <definedName name="TRANSNAVE" localSheetId="26">#REF!</definedName>
    <definedName name="TRANSNAVE" localSheetId="28">#REF!</definedName>
    <definedName name="TRANSNAVE" localSheetId="29">#REF!</definedName>
    <definedName name="TRANSNAVE" localSheetId="30">#REF!</definedName>
    <definedName name="TRANSNAVE">#REF!</definedName>
    <definedName name="tre" localSheetId="40" hidden="1">{"'előző év december'!$A$2:$CP$214"}</definedName>
    <definedName name="tre" localSheetId="11" hidden="1">{"'előző év december'!$A$2:$CP$214"}</definedName>
    <definedName name="tre" hidden="1">{"'előző év december'!$A$2:$CP$214"}</definedName>
    <definedName name="tt" localSheetId="27" hidden="1">{"Tab1",#N/A,FALSE,"P";"Tab2",#N/A,FALSE,"P"}</definedName>
    <definedName name="tt" localSheetId="37" hidden="1">{"Tab1",#N/A,FALSE,"P";"Tab2",#N/A,FALSE,"P"}</definedName>
    <definedName name="tt" localSheetId="38" hidden="1">{"Tab1",#N/A,FALSE,"P";"Tab2",#N/A,FALSE,"P"}</definedName>
    <definedName name="tt" localSheetId="39" hidden="1">{"Tab1",#N/A,FALSE,"P";"Tab2",#N/A,FALSE,"P"}</definedName>
    <definedName name="tt" localSheetId="40" hidden="1">{"Tab1",#N/A,FALSE,"P";"Tab2",#N/A,FALSE,"P"}</definedName>
    <definedName name="tt" localSheetId="1" hidden="1">{"Tab1",#N/A,FALSE,"P";"Tab2",#N/A,FALSE,"P"}</definedName>
    <definedName name="tt" localSheetId="7" hidden="1">{"Tab1",#N/A,FALSE,"P";"Tab2",#N/A,FALSE,"P"}</definedName>
    <definedName name="tt" localSheetId="11" hidden="1">{"Tab1",#N/A,FALSE,"P";"Tab2",#N/A,FALSE,"P"}</definedName>
    <definedName name="tt" localSheetId="12" hidden="1">{"Tab1",#N/A,FALSE,"P";"Tab2",#N/A,FALSE,"P"}</definedName>
    <definedName name="tt" localSheetId="28" hidden="1">{"Tab1",#N/A,FALSE,"P";"Tab2",#N/A,FALSE,"P"}</definedName>
    <definedName name="tt" localSheetId="29" hidden="1">{"Tab1",#N/A,FALSE,"P";"Tab2",#N/A,FALSE,"P"}</definedName>
    <definedName name="tt" localSheetId="30" hidden="1">{"Tab1",#N/A,FALSE,"P";"Tab2",#N/A,FALSE,"P"}</definedName>
    <definedName name="tt" hidden="1">{"Tab1",#N/A,FALSE,"P";"Tab2",#N/A,FALSE,"P"}</definedName>
    <definedName name="ttt" localSheetId="27" hidden="1">{"Tab1",#N/A,FALSE,"P";"Tab2",#N/A,FALSE,"P"}</definedName>
    <definedName name="ttt" localSheetId="37" hidden="1">{"Tab1",#N/A,FALSE,"P";"Tab2",#N/A,FALSE,"P"}</definedName>
    <definedName name="ttt" localSheetId="38" hidden="1">{"Tab1",#N/A,FALSE,"P";"Tab2",#N/A,FALSE,"P"}</definedName>
    <definedName name="ttt" localSheetId="39" hidden="1">{"Tab1",#N/A,FALSE,"P";"Tab2",#N/A,FALSE,"P"}</definedName>
    <definedName name="ttt" localSheetId="40" hidden="1">{"Tab1",#N/A,FALSE,"P";"Tab2",#N/A,FALSE,"P"}</definedName>
    <definedName name="ttt" localSheetId="1" hidden="1">{"Tab1",#N/A,FALSE,"P";"Tab2",#N/A,FALSE,"P"}</definedName>
    <definedName name="ttt" localSheetId="7" hidden="1">{"Tab1",#N/A,FALSE,"P";"Tab2",#N/A,FALSE,"P"}</definedName>
    <definedName name="ttt" localSheetId="11" hidden="1">{"Tab1",#N/A,FALSE,"P";"Tab2",#N/A,FALSE,"P"}</definedName>
    <definedName name="ttt" localSheetId="12" hidden="1">{"Tab1",#N/A,FALSE,"P";"Tab2",#N/A,FALSE,"P"}</definedName>
    <definedName name="ttt" localSheetId="28" hidden="1">{"Tab1",#N/A,FALSE,"P";"Tab2",#N/A,FALSE,"P"}</definedName>
    <definedName name="ttt" localSheetId="29" hidden="1">{"Tab1",#N/A,FALSE,"P";"Tab2",#N/A,FALSE,"P"}</definedName>
    <definedName name="ttt" localSheetId="30" hidden="1">{"Tab1",#N/A,FALSE,"P";"Tab2",#N/A,FALSE,"P"}</definedName>
    <definedName name="ttt" hidden="1">{"Tab1",#N/A,FALSE,"P";"Tab2",#N/A,FALSE,"P"}</definedName>
    <definedName name="ttttt" localSheetId="27" hidden="1">[52]M!#REF!</definedName>
    <definedName name="ttttt" localSheetId="34" hidden="1">[52]M!#REF!</definedName>
    <definedName name="ttttt" localSheetId="36" hidden="1">[52]M!#REF!</definedName>
    <definedName name="ttttt" localSheetId="39" hidden="1">[52]M!#REF!</definedName>
    <definedName name="ttttt" localSheetId="40" hidden="1">[52]M!#REF!</definedName>
    <definedName name="ttttt" localSheetId="42" hidden="1">[52]M!#REF!</definedName>
    <definedName name="ttttt" localSheetId="47" hidden="1">[52]M!#REF!</definedName>
    <definedName name="ttttt" localSheetId="1" hidden="1">[52]M!#REF!</definedName>
    <definedName name="ttttt" localSheetId="2" hidden="1">[52]M!#REF!</definedName>
    <definedName name="ttttt" localSheetId="7" hidden="1">[52]M!#REF!</definedName>
    <definedName name="ttttt" localSheetId="9" hidden="1">[52]M!#REF!</definedName>
    <definedName name="ttttt" localSheetId="12" hidden="1">[52]M!#REF!</definedName>
    <definedName name="ttttt" localSheetId="17" hidden="1">[52]M!#REF!</definedName>
    <definedName name="ttttt" localSheetId="20" hidden="1">[52]M!#REF!</definedName>
    <definedName name="ttttt" localSheetId="24" hidden="1">[52]M!#REF!</definedName>
    <definedName name="ttttt" localSheetId="26" hidden="1">[52]M!#REF!</definedName>
    <definedName name="ttttt" localSheetId="28" hidden="1">[52]M!#REF!</definedName>
    <definedName name="ttttt" localSheetId="29" hidden="1">[52]M!#REF!</definedName>
    <definedName name="ttttt" localSheetId="30" hidden="1">[52]M!#REF!</definedName>
    <definedName name="ttttt" hidden="1">[52]M!#REF!</definedName>
    <definedName name="TTTTTTTTTTTT" localSheetId="27">' T26'!TTTTTTTTTTTT</definedName>
    <definedName name="TTTTTTTTTTTT" localSheetId="37">#N/A</definedName>
    <definedName name="TTTTTTTTTTTT" localSheetId="38">'G09'!TTTTTTTTTTTT</definedName>
    <definedName name="TTTTTTTTTTTT" localSheetId="39">'G10'!TTTTTTTTTTTT</definedName>
    <definedName name="TTTTTTTTTTTT" localSheetId="1">'T02'!TTTTTTTTTTTT</definedName>
    <definedName name="TTTTTTTTTTTT" localSheetId="7">'T08'!TTTTTTTTTTTT</definedName>
    <definedName name="TTTTTTTTTTTT" localSheetId="28">'T27,T28'!TTTTTTTTTTTT</definedName>
    <definedName name="TTTTTTTTTTTT" localSheetId="29">'T29'!TTTTTTTTTTTT</definedName>
    <definedName name="TTTTTTTTTTTT" localSheetId="30">'T30'!TTTTTTTTTTTT</definedName>
    <definedName name="TTTTTTTTTTTT">[22]!TTTTTTTTTTTT</definedName>
    <definedName name="TXG_D">#N/A</definedName>
    <definedName name="TXGO">#N/A</definedName>
    <definedName name="u163lnulcm_x_et.m" localSheetId="27">[32]monthly!#REF!</definedName>
    <definedName name="u163lnulcm_x_et.m" localSheetId="34">[33]monthly!#REF!</definedName>
    <definedName name="u163lnulcm_x_et.m" localSheetId="36">[33]monthly!#REF!</definedName>
    <definedName name="u163lnulcm_x_et.m" localSheetId="37">[32]monthly!#REF!</definedName>
    <definedName name="u163lnulcm_x_et.m" localSheetId="38">[32]monthly!#REF!</definedName>
    <definedName name="u163lnulcm_x_et.m" localSheetId="39">[32]monthly!#REF!</definedName>
    <definedName name="u163lnulcm_x_et.m" localSheetId="40">[33]monthly!#REF!</definedName>
    <definedName name="u163lnulcm_x_et.m" localSheetId="42">[33]monthly!#REF!</definedName>
    <definedName name="u163lnulcm_x_et.m" localSheetId="47">[33]monthly!#REF!</definedName>
    <definedName name="u163lnulcm_x_et.m" localSheetId="1">[32]monthly!#REF!</definedName>
    <definedName name="u163lnulcm_x_et.m" localSheetId="2">[33]monthly!#REF!</definedName>
    <definedName name="u163lnulcm_x_et.m" localSheetId="7">[32]monthly!#REF!</definedName>
    <definedName name="u163lnulcm_x_et.m" localSheetId="9">[33]monthly!#REF!</definedName>
    <definedName name="u163lnulcm_x_et.m" localSheetId="12">[33]monthly!#REF!</definedName>
    <definedName name="u163lnulcm_x_et.m" localSheetId="17">[33]monthly!#REF!</definedName>
    <definedName name="u163lnulcm_x_et.m" localSheetId="20">[33]monthly!#REF!</definedName>
    <definedName name="u163lnulcm_x_et.m" localSheetId="24">[33]monthly!#REF!</definedName>
    <definedName name="u163lnulcm_x_et.m" localSheetId="26">[33]monthly!#REF!</definedName>
    <definedName name="u163lnulcm_x_et.m" localSheetId="28">[32]monthly!#REF!</definedName>
    <definedName name="u163lnulcm_x_et.m" localSheetId="29">[32]monthly!#REF!</definedName>
    <definedName name="u163lnulcm_x_et.m" localSheetId="30">[32]monthly!#REF!</definedName>
    <definedName name="u163lnulcm_x_et.m">[33]monthly!#REF!</definedName>
    <definedName name="ULC_CZ" localSheetId="27">[1]REER!$BU$144:$BU$206</definedName>
    <definedName name="ULC_CZ" localSheetId="37">[1]REER!$BU$144:$BU$206</definedName>
    <definedName name="ULC_CZ" localSheetId="38">[1]REER!$BU$144:$BU$206</definedName>
    <definedName name="ULC_CZ" localSheetId="39">[1]REER!$BU$144:$BU$206</definedName>
    <definedName name="ULC_CZ" localSheetId="1">[1]REER!$BU$144:$BU$206</definedName>
    <definedName name="ULC_CZ" localSheetId="7">[1]REER!$BU$144:$BU$206</definedName>
    <definedName name="ULC_CZ" localSheetId="28">[1]REER!$BU$144:$BU$206</definedName>
    <definedName name="ULC_CZ" localSheetId="29">[1]REER!$BU$144:$BU$206</definedName>
    <definedName name="ULC_CZ" localSheetId="30">[1]REER!$BU$144:$BU$206</definedName>
    <definedName name="ULC_CZ">[2]REER!$BU$144:$BU$206</definedName>
    <definedName name="ULC_PART" localSheetId="27">[1]REER!$BR$144:$BR$206</definedName>
    <definedName name="ULC_PART" localSheetId="37">[1]REER!$BR$144:$BR$206</definedName>
    <definedName name="ULC_PART" localSheetId="38">[1]REER!$BR$144:$BR$206</definedName>
    <definedName name="ULC_PART" localSheetId="39">[1]REER!$BR$144:$BR$206</definedName>
    <definedName name="ULC_PART" localSheetId="1">[1]REER!$BR$144:$BR$206</definedName>
    <definedName name="ULC_PART" localSheetId="7">[1]REER!$BR$144:$BR$206</definedName>
    <definedName name="ULC_PART" localSheetId="28">[1]REER!$BR$144:$BR$206</definedName>
    <definedName name="ULC_PART" localSheetId="29">[1]REER!$BR$144:$BR$206</definedName>
    <definedName name="ULC_PART" localSheetId="30">[1]REER!$BR$144:$BR$206</definedName>
    <definedName name="ULC_PART">[2]REER!$BR$144:$BR$206</definedName>
    <definedName name="Universities" localSheetId="27">#REF!</definedName>
    <definedName name="Universities" localSheetId="34">#REF!</definedName>
    <definedName name="Universities" localSheetId="36">#REF!</definedName>
    <definedName name="Universities" localSheetId="37">#REF!</definedName>
    <definedName name="Universities" localSheetId="38">#REF!</definedName>
    <definedName name="Universities" localSheetId="39">#REF!</definedName>
    <definedName name="Universities" localSheetId="40">#REF!</definedName>
    <definedName name="Universities" localSheetId="42">#REF!</definedName>
    <definedName name="Universities" localSheetId="47">#REF!</definedName>
    <definedName name="Universities" localSheetId="1">#REF!</definedName>
    <definedName name="Universities" localSheetId="2">#REF!</definedName>
    <definedName name="Universities" localSheetId="7">#REF!</definedName>
    <definedName name="Universities" localSheetId="9">#REF!</definedName>
    <definedName name="Universities" localSheetId="12">#REF!</definedName>
    <definedName name="Universities" localSheetId="17">#REF!</definedName>
    <definedName name="Universities" localSheetId="20">#REF!</definedName>
    <definedName name="Universities" localSheetId="24">#REF!</definedName>
    <definedName name="Universities" localSheetId="26">#REF!</definedName>
    <definedName name="Universities" localSheetId="28">#REF!</definedName>
    <definedName name="Universities" localSheetId="29">#REF!</definedName>
    <definedName name="Universities" localSheetId="30">#REF!</definedName>
    <definedName name="Universities">#REF!</definedName>
    <definedName name="UPee_2" localSheetId="27">[28]Graf14_Graf15!#REF!</definedName>
    <definedName name="UPee_2" localSheetId="34">#REF!</definedName>
    <definedName name="UPee_2" localSheetId="36">#REF!</definedName>
    <definedName name="UPee_2" localSheetId="37">[28]Graf14_Graf15!#REF!</definedName>
    <definedName name="UPee_2" localSheetId="38">#REF!</definedName>
    <definedName name="UPee_2" localSheetId="39">#REF!</definedName>
    <definedName name="UPee_2" localSheetId="40">#REF!</definedName>
    <definedName name="UPee_2" localSheetId="42">#REF!</definedName>
    <definedName name="UPee_2" localSheetId="47">#REF!</definedName>
    <definedName name="UPee_2" localSheetId="1">[28]Graf14_Graf15!#REF!</definedName>
    <definedName name="UPee_2" localSheetId="2">#REF!</definedName>
    <definedName name="UPee_2" localSheetId="7">#REF!</definedName>
    <definedName name="UPee_2" localSheetId="9">#REF!</definedName>
    <definedName name="UPee_2" localSheetId="11">#REF!</definedName>
    <definedName name="UPee_2" localSheetId="12">#REF!</definedName>
    <definedName name="UPee_2" localSheetId="17">#REF!</definedName>
    <definedName name="UPee_2" localSheetId="20">#REF!</definedName>
    <definedName name="UPee_2" localSheetId="24">#REF!</definedName>
    <definedName name="UPee_2" localSheetId="26">#REF!</definedName>
    <definedName name="UPee_2" localSheetId="28">[28]Graf14_Graf15!#REF!</definedName>
    <definedName name="UPee_2" localSheetId="29">[28]Graf14_Graf15!#REF!</definedName>
    <definedName name="UPee_2" localSheetId="30">[28]Graf14_Graf15!#REF!</definedName>
    <definedName name="UPee_2">#REF!</definedName>
    <definedName name="UPer_2" localSheetId="27">[28]Graf14_Graf15!#REF!</definedName>
    <definedName name="UPer_2" localSheetId="34">#REF!</definedName>
    <definedName name="UPer_2" localSheetId="36">#REF!</definedName>
    <definedName name="UPer_2" localSheetId="37">[28]Graf14_Graf15!#REF!</definedName>
    <definedName name="UPer_2" localSheetId="38">#REF!</definedName>
    <definedName name="UPer_2" localSheetId="39">#REF!</definedName>
    <definedName name="UPer_2" localSheetId="40">#REF!</definedName>
    <definedName name="UPer_2" localSheetId="42">#REF!</definedName>
    <definedName name="UPer_2" localSheetId="47">#REF!</definedName>
    <definedName name="UPer_2" localSheetId="1">[28]Graf14_Graf15!#REF!</definedName>
    <definedName name="UPer_2" localSheetId="2">#REF!</definedName>
    <definedName name="UPer_2" localSheetId="7">#REF!</definedName>
    <definedName name="UPer_2" localSheetId="9">#REF!</definedName>
    <definedName name="UPer_2" localSheetId="11">#REF!</definedName>
    <definedName name="UPer_2" localSheetId="12">#REF!</definedName>
    <definedName name="UPer_2" localSheetId="17">#REF!</definedName>
    <definedName name="UPer_2" localSheetId="20">#REF!</definedName>
    <definedName name="UPer_2" localSheetId="24">#REF!</definedName>
    <definedName name="UPer_2" localSheetId="26">#REF!</definedName>
    <definedName name="UPer_2" localSheetId="28">[28]Graf14_Graf15!#REF!</definedName>
    <definedName name="UPer_2" localSheetId="29">[28]Graf14_Graf15!#REF!</definedName>
    <definedName name="UPer_2" localSheetId="30">[28]Graf14_Graf15!#REF!</definedName>
    <definedName name="UPer_2">#REF!</definedName>
    <definedName name="Uruguay">'[71]PDR vulnerability table'!$A$3:$E$65</definedName>
    <definedName name="USERNAME" localSheetId="27">#REF!</definedName>
    <definedName name="USERNAME" localSheetId="34">#REF!</definedName>
    <definedName name="USERNAME" localSheetId="36">#REF!</definedName>
    <definedName name="USERNAME" localSheetId="37">#REF!</definedName>
    <definedName name="USERNAME" localSheetId="38">#REF!</definedName>
    <definedName name="USERNAME" localSheetId="39">#REF!</definedName>
    <definedName name="USERNAME" localSheetId="40">#REF!</definedName>
    <definedName name="USERNAME" localSheetId="42">#REF!</definedName>
    <definedName name="USERNAME" localSheetId="47">#REF!</definedName>
    <definedName name="USERNAME" localSheetId="1">#REF!</definedName>
    <definedName name="USERNAME" localSheetId="2">#REF!</definedName>
    <definedName name="USERNAME" localSheetId="7">#REF!</definedName>
    <definedName name="USERNAME" localSheetId="9">#REF!</definedName>
    <definedName name="USERNAME" localSheetId="12">#REF!</definedName>
    <definedName name="USERNAME" localSheetId="17">#REF!</definedName>
    <definedName name="USERNAME" localSheetId="20">#REF!</definedName>
    <definedName name="USERNAME" localSheetId="24">#REF!</definedName>
    <definedName name="USERNAME" localSheetId="26">#REF!</definedName>
    <definedName name="USERNAME" localSheetId="28">#REF!</definedName>
    <definedName name="USERNAME" localSheetId="29">#REF!</definedName>
    <definedName name="USERNAME" localSheetId="30">#REF!</definedName>
    <definedName name="USERNAME">#REF!</definedName>
    <definedName name="uu" localSheetId="27" hidden="1">{"Riqfin97",#N/A,FALSE,"Tran";"Riqfinpro",#N/A,FALSE,"Tran"}</definedName>
    <definedName name="uu" localSheetId="37" hidden="1">{"Riqfin97",#N/A,FALSE,"Tran";"Riqfinpro",#N/A,FALSE,"Tran"}</definedName>
    <definedName name="uu" localSheetId="38" hidden="1">{"Riqfin97",#N/A,FALSE,"Tran";"Riqfinpro",#N/A,FALSE,"Tran"}</definedName>
    <definedName name="uu" localSheetId="39" hidden="1">{"Riqfin97",#N/A,FALSE,"Tran";"Riqfinpro",#N/A,FALSE,"Tran"}</definedName>
    <definedName name="uu" localSheetId="40" hidden="1">{"Riqfin97",#N/A,FALSE,"Tran";"Riqfinpro",#N/A,FALSE,"Tran"}</definedName>
    <definedName name="uu" localSheetId="1" hidden="1">{"Riqfin97",#N/A,FALSE,"Tran";"Riqfinpro",#N/A,FALSE,"Tran"}</definedName>
    <definedName name="uu" localSheetId="7" hidden="1">{"Riqfin97",#N/A,FALSE,"Tran";"Riqfinpro",#N/A,FALSE,"Tran"}</definedName>
    <definedName name="uu" localSheetId="11" hidden="1">{"Riqfin97",#N/A,FALSE,"Tran";"Riqfinpro",#N/A,FALSE,"Tran"}</definedName>
    <definedName name="uu" localSheetId="12" hidden="1">{"Riqfin97",#N/A,FALSE,"Tran";"Riqfinpro",#N/A,FALSE,"Tran"}</definedName>
    <definedName name="uu" localSheetId="28" hidden="1">{"Riqfin97",#N/A,FALSE,"Tran";"Riqfinpro",#N/A,FALSE,"Tran"}</definedName>
    <definedName name="uu" localSheetId="29" hidden="1">{"Riqfin97",#N/A,FALSE,"Tran";"Riqfinpro",#N/A,FALSE,"Tran"}</definedName>
    <definedName name="uu" localSheetId="30" hidden="1">{"Riqfin97",#N/A,FALSE,"Tran";"Riqfinpro",#N/A,FALSE,"Tran"}</definedName>
    <definedName name="uu" hidden="1">{"Riqfin97",#N/A,FALSE,"Tran";"Riqfinpro",#N/A,FALSE,"Tran"}</definedName>
    <definedName name="uuu" localSheetId="27" hidden="1">{"Riqfin97",#N/A,FALSE,"Tran";"Riqfinpro",#N/A,FALSE,"Tran"}</definedName>
    <definedName name="uuu" localSheetId="37" hidden="1">{"Riqfin97",#N/A,FALSE,"Tran";"Riqfinpro",#N/A,FALSE,"Tran"}</definedName>
    <definedName name="uuu" localSheetId="38" hidden="1">{"Riqfin97",#N/A,FALSE,"Tran";"Riqfinpro",#N/A,FALSE,"Tran"}</definedName>
    <definedName name="uuu" localSheetId="39" hidden="1">{"Riqfin97",#N/A,FALSE,"Tran";"Riqfinpro",#N/A,FALSE,"Tran"}</definedName>
    <definedName name="uuu" localSheetId="40" hidden="1">{"Riqfin97",#N/A,FALSE,"Tran";"Riqfinpro",#N/A,FALSE,"Tran"}</definedName>
    <definedName name="uuu" localSheetId="1" hidden="1">{"Riqfin97",#N/A,FALSE,"Tran";"Riqfinpro",#N/A,FALSE,"Tran"}</definedName>
    <definedName name="uuu" localSheetId="7" hidden="1">{"Riqfin97",#N/A,FALSE,"Tran";"Riqfinpro",#N/A,FALSE,"Tran"}</definedName>
    <definedName name="uuu" localSheetId="11" hidden="1">{"Riqfin97",#N/A,FALSE,"Tran";"Riqfinpro",#N/A,FALSE,"Tran"}</definedName>
    <definedName name="uuu" localSheetId="12" hidden="1">{"Riqfin97",#N/A,FALSE,"Tran";"Riqfinpro",#N/A,FALSE,"Tran"}</definedName>
    <definedName name="uuu" localSheetId="28" hidden="1">{"Riqfin97",#N/A,FALSE,"Tran";"Riqfinpro",#N/A,FALSE,"Tran"}</definedName>
    <definedName name="uuu" localSheetId="29" hidden="1">{"Riqfin97",#N/A,FALSE,"Tran";"Riqfinpro",#N/A,FALSE,"Tran"}</definedName>
    <definedName name="uuu" localSheetId="30" hidden="1">{"Riqfin97",#N/A,FALSE,"Tran";"Riqfinpro",#N/A,FALSE,"Tran"}</definedName>
    <definedName name="uuu" hidden="1">{"Riqfin97",#N/A,FALSE,"Tran";"Riqfinpro",#N/A,FALSE,"Tran"}</definedName>
    <definedName name="UUUUUUUUUUU" localSheetId="27">' T26'!UUUUUUUUUUU</definedName>
    <definedName name="UUUUUUUUUUU" localSheetId="37">#N/A</definedName>
    <definedName name="UUUUUUUUUUU" localSheetId="38">'G09'!UUUUUUUUUUU</definedName>
    <definedName name="UUUUUUUUUUU" localSheetId="39">'G10'!UUUUUUUUUUU</definedName>
    <definedName name="UUUUUUUUUUU" localSheetId="1">'T02'!UUUUUUUUUUU</definedName>
    <definedName name="UUUUUUUUUUU" localSheetId="7">'T08'!UUUUUUUUUUU</definedName>
    <definedName name="UUUUUUUUUUU" localSheetId="28">'T27,T28'!UUUUUUUUUUU</definedName>
    <definedName name="UUUUUUUUUUU" localSheetId="29">'T29'!UUUUUUUUUUU</definedName>
    <definedName name="UUUUUUUUUUU" localSheetId="30">'T30'!UUUUUUUUUUU</definedName>
    <definedName name="UUUUUUUUUUU">[22]!UUUUUUUUUUU</definedName>
    <definedName name="ValidationList" localSheetId="27">#REF!</definedName>
    <definedName name="ValidationList" localSheetId="34">#REF!</definedName>
    <definedName name="ValidationList" localSheetId="36">#REF!</definedName>
    <definedName name="ValidationList" localSheetId="37">#REF!</definedName>
    <definedName name="ValidationList" localSheetId="38">#REF!</definedName>
    <definedName name="ValidationList" localSheetId="39">#REF!</definedName>
    <definedName name="ValidationList" localSheetId="40">#REF!</definedName>
    <definedName name="ValidationList" localSheetId="42">#REF!</definedName>
    <definedName name="ValidationList" localSheetId="47">#REF!</definedName>
    <definedName name="ValidationList" localSheetId="1">#REF!</definedName>
    <definedName name="ValidationList" localSheetId="2">#REF!</definedName>
    <definedName name="ValidationList" localSheetId="7">#REF!</definedName>
    <definedName name="ValidationList" localSheetId="9">#REF!</definedName>
    <definedName name="ValidationList" localSheetId="12">#REF!</definedName>
    <definedName name="ValidationList" localSheetId="17">#REF!</definedName>
    <definedName name="ValidationList" localSheetId="20">#REF!</definedName>
    <definedName name="ValidationList" localSheetId="24">#REF!</definedName>
    <definedName name="ValidationList" localSheetId="26">#REF!</definedName>
    <definedName name="ValidationList" localSheetId="28">#REF!</definedName>
    <definedName name="ValidationList" localSheetId="29">#REF!</definedName>
    <definedName name="ValidationList" localSheetId="30">#REF!</definedName>
    <definedName name="ValidationList">#REF!</definedName>
    <definedName name="vb" localSheetId="40" hidden="1">{"'előző év december'!$A$2:$CP$214"}</definedName>
    <definedName name="vb" localSheetId="11" hidden="1">{"'előző év december'!$A$2:$CP$214"}</definedName>
    <definedName name="vb" hidden="1">{"'előző év december'!$A$2:$CP$214"}</definedName>
    <definedName name="vc" localSheetId="40" hidden="1">{"'előző év december'!$A$2:$CP$214"}</definedName>
    <definedName name="vc" localSheetId="11" hidden="1">{"'előző év december'!$A$2:$CP$214"}</definedName>
    <definedName name="vc" hidden="1">{"'előző év december'!$A$2:$CP$214"}</definedName>
    <definedName name="VeljavniProracun" localSheetId="27">#REF!</definedName>
    <definedName name="VeljavniProracun" localSheetId="34">#REF!</definedName>
    <definedName name="VeljavniProracun" localSheetId="36">#REF!</definedName>
    <definedName name="VeljavniProracun" localSheetId="39">#REF!</definedName>
    <definedName name="VeljavniProracun" localSheetId="40">#REF!</definedName>
    <definedName name="VeljavniProracun" localSheetId="42">#REF!</definedName>
    <definedName name="VeljavniProracun" localSheetId="47">#REF!</definedName>
    <definedName name="VeljavniProracun" localSheetId="1">#REF!</definedName>
    <definedName name="VeljavniProracun" localSheetId="2">#REF!</definedName>
    <definedName name="VeljavniProracun" localSheetId="7">#REF!</definedName>
    <definedName name="VeljavniProracun" localSheetId="9">#REF!</definedName>
    <definedName name="VeljavniProracun" localSheetId="12">#REF!</definedName>
    <definedName name="VeljavniProracun" localSheetId="17">#REF!</definedName>
    <definedName name="VeljavniProracun" localSheetId="20">#REF!</definedName>
    <definedName name="VeljavniProracun" localSheetId="24">#REF!</definedName>
    <definedName name="VeljavniProracun" localSheetId="26">#REF!</definedName>
    <definedName name="VeljavniProracun" localSheetId="28">#REF!</definedName>
    <definedName name="VeljavniProracun" localSheetId="29">#REF!</definedName>
    <definedName name="VeljavniProracun" localSheetId="30">#REF!</definedName>
    <definedName name="VeljavniProracun">#REF!</definedName>
    <definedName name="Venezuela" localSheetId="27">#REF!</definedName>
    <definedName name="Venezuela" localSheetId="34">#REF!</definedName>
    <definedName name="Venezuela" localSheetId="36">#REF!</definedName>
    <definedName name="Venezuela" localSheetId="39">#REF!</definedName>
    <definedName name="Venezuela" localSheetId="40">#REF!</definedName>
    <definedName name="Venezuela" localSheetId="42">#REF!</definedName>
    <definedName name="Venezuela" localSheetId="47">#REF!</definedName>
    <definedName name="Venezuela" localSheetId="1">#REF!</definedName>
    <definedName name="Venezuela" localSheetId="2">#REF!</definedName>
    <definedName name="Venezuela" localSheetId="7">#REF!</definedName>
    <definedName name="Venezuela" localSheetId="9">#REF!</definedName>
    <definedName name="Venezuela" localSheetId="12">#REF!</definedName>
    <definedName name="Venezuela" localSheetId="17">#REF!</definedName>
    <definedName name="Venezuela" localSheetId="20">#REF!</definedName>
    <definedName name="Venezuela" localSheetId="24">#REF!</definedName>
    <definedName name="Venezuela" localSheetId="26">#REF!</definedName>
    <definedName name="Venezuela" localSheetId="28">#REF!</definedName>
    <definedName name="Venezuela" localSheetId="29">#REF!</definedName>
    <definedName name="Venezuela" localSheetId="30">#REF!</definedName>
    <definedName name="Venezuela">#REF!</definedName>
    <definedName name="VUC" localSheetId="12">'[56]NOVA legislativa'!$M$3</definedName>
    <definedName name="VUC">'[57]NOVA legislativa'!$M$3</definedName>
    <definedName name="vv" localSheetId="27" hidden="1">{"Tab1",#N/A,FALSE,"P";"Tab2",#N/A,FALSE,"P"}</definedName>
    <definedName name="vv" localSheetId="37" hidden="1">{"Tab1",#N/A,FALSE,"P";"Tab2",#N/A,FALSE,"P"}</definedName>
    <definedName name="vv" localSheetId="38" hidden="1">{"Tab1",#N/A,FALSE,"P";"Tab2",#N/A,FALSE,"P"}</definedName>
    <definedName name="vv" localSheetId="39" hidden="1">{"Tab1",#N/A,FALSE,"P";"Tab2",#N/A,FALSE,"P"}</definedName>
    <definedName name="vv" localSheetId="40" hidden="1">{"Tab1",#N/A,FALSE,"P";"Tab2",#N/A,FALSE,"P"}</definedName>
    <definedName name="vv" localSheetId="1" hidden="1">{"Tab1",#N/A,FALSE,"P";"Tab2",#N/A,FALSE,"P"}</definedName>
    <definedName name="vv" localSheetId="7" hidden="1">{"Tab1",#N/A,FALSE,"P";"Tab2",#N/A,FALSE,"P"}</definedName>
    <definedName name="vv" localSheetId="11" hidden="1">{"Tab1",#N/A,FALSE,"P";"Tab2",#N/A,FALSE,"P"}</definedName>
    <definedName name="vv" localSheetId="12" hidden="1">{"Tab1",#N/A,FALSE,"P";"Tab2",#N/A,FALSE,"P"}</definedName>
    <definedName name="vv" localSheetId="28" hidden="1">{"Tab1",#N/A,FALSE,"P";"Tab2",#N/A,FALSE,"P"}</definedName>
    <definedName name="vv" localSheetId="29" hidden="1">{"Tab1",#N/A,FALSE,"P";"Tab2",#N/A,FALSE,"P"}</definedName>
    <definedName name="vv" localSheetId="30" hidden="1">{"Tab1",#N/A,FALSE,"P";"Tab2",#N/A,FALSE,"P"}</definedName>
    <definedName name="vv" hidden="1">{"Tab1",#N/A,FALSE,"P";"Tab2",#N/A,FALSE,"P"}</definedName>
    <definedName name="vvv" localSheetId="27" hidden="1">{"Tab1",#N/A,FALSE,"P";"Tab2",#N/A,FALSE,"P"}</definedName>
    <definedName name="vvv" localSheetId="37" hidden="1">{"Tab1",#N/A,FALSE,"P";"Tab2",#N/A,FALSE,"P"}</definedName>
    <definedName name="vvv" localSheetId="38" hidden="1">{"Tab1",#N/A,FALSE,"P";"Tab2",#N/A,FALSE,"P"}</definedName>
    <definedName name="vvv" localSheetId="39" hidden="1">{"Tab1",#N/A,FALSE,"P";"Tab2",#N/A,FALSE,"P"}</definedName>
    <definedName name="vvv" localSheetId="40" hidden="1">{"Tab1",#N/A,FALSE,"P";"Tab2",#N/A,FALSE,"P"}</definedName>
    <definedName name="vvv" localSheetId="1" hidden="1">{"Tab1",#N/A,FALSE,"P";"Tab2",#N/A,FALSE,"P"}</definedName>
    <definedName name="vvv" localSheetId="7" hidden="1">{"Tab1",#N/A,FALSE,"P";"Tab2",#N/A,FALSE,"P"}</definedName>
    <definedName name="vvv" localSheetId="11" hidden="1">{"Tab1",#N/A,FALSE,"P";"Tab2",#N/A,FALSE,"P"}</definedName>
    <definedName name="vvv" localSheetId="12" hidden="1">{"Tab1",#N/A,FALSE,"P";"Tab2",#N/A,FALSE,"P"}</definedName>
    <definedName name="vvv" localSheetId="28" hidden="1">{"Tab1",#N/A,FALSE,"P";"Tab2",#N/A,FALSE,"P"}</definedName>
    <definedName name="vvv" localSheetId="29" hidden="1">{"Tab1",#N/A,FALSE,"P";"Tab2",#N/A,FALSE,"P"}</definedName>
    <definedName name="vvv" localSheetId="30" hidden="1">{"Tab1",#N/A,FALSE,"P";"Tab2",#N/A,FALSE,"P"}</definedName>
    <definedName name="vvv" hidden="1">{"Tab1",#N/A,FALSE,"P";"Tab2",#N/A,FALSE,"P"}</definedName>
    <definedName name="we" localSheetId="40" hidden="1">{"'előző év december'!$A$2:$CP$214"}</definedName>
    <definedName name="we" localSheetId="11" hidden="1">{"'előző év december'!$A$2:$CP$214"}</definedName>
    <definedName name="we" hidden="1">{"'előző év december'!$A$2:$CP$214"}</definedName>
    <definedName name="we11pcpi.m" localSheetId="27">[32]monthly!#REF!</definedName>
    <definedName name="we11pcpi.m" localSheetId="34">[33]monthly!#REF!</definedName>
    <definedName name="we11pcpi.m" localSheetId="36">[33]monthly!#REF!</definedName>
    <definedName name="we11pcpi.m" localSheetId="37">[32]monthly!#REF!</definedName>
    <definedName name="we11pcpi.m" localSheetId="38">[32]monthly!#REF!</definedName>
    <definedName name="we11pcpi.m" localSheetId="39">[32]monthly!#REF!</definedName>
    <definedName name="we11pcpi.m" localSheetId="40">[33]monthly!#REF!</definedName>
    <definedName name="we11pcpi.m" localSheetId="42">[33]monthly!#REF!</definedName>
    <definedName name="we11pcpi.m" localSheetId="47">[33]monthly!#REF!</definedName>
    <definedName name="we11pcpi.m" localSheetId="1">[32]monthly!#REF!</definedName>
    <definedName name="we11pcpi.m" localSheetId="2">[33]monthly!#REF!</definedName>
    <definedName name="we11pcpi.m" localSheetId="7">[32]monthly!#REF!</definedName>
    <definedName name="we11pcpi.m" localSheetId="9">[33]monthly!#REF!</definedName>
    <definedName name="we11pcpi.m" localSheetId="12">[33]monthly!#REF!</definedName>
    <definedName name="we11pcpi.m" localSheetId="17">[33]monthly!#REF!</definedName>
    <definedName name="we11pcpi.m" localSheetId="20">[33]monthly!#REF!</definedName>
    <definedName name="we11pcpi.m" localSheetId="24">[33]monthly!#REF!</definedName>
    <definedName name="we11pcpi.m" localSheetId="26">[33]monthly!#REF!</definedName>
    <definedName name="we11pcpi.m" localSheetId="28">[32]monthly!#REF!</definedName>
    <definedName name="we11pcpi.m" localSheetId="29">[32]monthly!#REF!</definedName>
    <definedName name="we11pcpi.m" localSheetId="30">[32]monthly!#REF!</definedName>
    <definedName name="we11pcpi.m">[33]monthly!#REF!</definedName>
    <definedName name="wee" localSheetId="40" hidden="1">{"'előző év december'!$A$2:$CP$214"}</definedName>
    <definedName name="wee" localSheetId="11" hidden="1">{"'előző év december'!$A$2:$CP$214"}</definedName>
    <definedName name="wee" hidden="1">{"'előző év december'!$A$2:$CP$214"}</definedName>
    <definedName name="werwer" localSheetId="40" hidden="1">{"'előző év december'!$A$2:$CP$214"}</definedName>
    <definedName name="werwer" localSheetId="11" hidden="1">{"'előző év december'!$A$2:$CP$214"}</definedName>
    <definedName name="werwer" hidden="1">{"'előző év december'!$A$2:$CP$214"}</definedName>
    <definedName name="WMENU" localSheetId="27">#REF!</definedName>
    <definedName name="WMENU" localSheetId="34">#REF!</definedName>
    <definedName name="WMENU" localSheetId="36">#REF!</definedName>
    <definedName name="WMENU" localSheetId="37">#REF!</definedName>
    <definedName name="WMENU" localSheetId="40">#REF!</definedName>
    <definedName name="WMENU" localSheetId="42">#REF!</definedName>
    <definedName name="WMENU" localSheetId="47">#REF!</definedName>
    <definedName name="WMENU" localSheetId="1">#REF!</definedName>
    <definedName name="WMENU" localSheetId="2">#REF!</definedName>
    <definedName name="WMENU" localSheetId="9">#REF!</definedName>
    <definedName name="WMENU" localSheetId="17">#REF!</definedName>
    <definedName name="WMENU" localSheetId="20">#REF!</definedName>
    <definedName name="WMENU" localSheetId="24">#REF!</definedName>
    <definedName name="WMENU" localSheetId="26">#REF!</definedName>
    <definedName name="WMENU" localSheetId="28">#REF!</definedName>
    <definedName name="WMENU" localSheetId="29">#REF!</definedName>
    <definedName name="WMENU" localSheetId="30">#REF!</definedName>
    <definedName name="WMENU">#REF!</definedName>
    <definedName name="wrn.1993_2002." localSheetId="27" hidden="1">{"1993_2002",#N/A,FALSE,"UnderlyingData"}</definedName>
    <definedName name="wrn.1993_2002." localSheetId="37" hidden="1">{"1993_2002",#N/A,FALSE,"UnderlyingData"}</definedName>
    <definedName name="wrn.1993_2002." localSheetId="38" hidden="1">{"1993_2002",#N/A,FALSE,"UnderlyingData"}</definedName>
    <definedName name="wrn.1993_2002." localSheetId="39" hidden="1">{"1993_2002",#N/A,FALSE,"UnderlyingData"}</definedName>
    <definedName name="wrn.1993_2002." localSheetId="40" hidden="1">{"1993_2002",#N/A,FALSE,"UnderlyingData"}</definedName>
    <definedName name="wrn.1993_2002." localSheetId="1" hidden="1">{"1993_2002",#N/A,FALSE,"UnderlyingData"}</definedName>
    <definedName name="wrn.1993_2002." localSheetId="7" hidden="1">{"1993_2002",#N/A,FALSE,"UnderlyingData"}</definedName>
    <definedName name="wrn.1993_2002." localSheetId="11" hidden="1">{"1993_2002",#N/A,FALSE,"UnderlyingData"}</definedName>
    <definedName name="wrn.1993_2002." localSheetId="12" hidden="1">{"1993_2002",#N/A,FALSE,"UnderlyingData"}</definedName>
    <definedName name="wrn.1993_2002." localSheetId="28" hidden="1">{"1993_2002",#N/A,FALSE,"UnderlyingData"}</definedName>
    <definedName name="wrn.1993_2002." localSheetId="29" hidden="1">{"1993_2002",#N/A,FALSE,"UnderlyingData"}</definedName>
    <definedName name="wrn.1993_2002." localSheetId="30" hidden="1">{"1993_2002",#N/A,FALSE,"UnderlyingData"}</definedName>
    <definedName name="wrn.1993_2002." hidden="1">{"1993_2002",#N/A,FALSE,"UnderlyingData"}</definedName>
    <definedName name="wrn.a11._.general._.government." localSheetId="27" hidden="1">{"a11 general government",#N/A,FALSE,"RED Tables"}</definedName>
    <definedName name="wrn.a11._.general._.government." localSheetId="37" hidden="1">{"a11 general government",#N/A,FALSE,"RED Tables"}</definedName>
    <definedName name="wrn.a11._.general._.government." localSheetId="38" hidden="1">{"a11 general government",#N/A,FALSE,"RED Tables"}</definedName>
    <definedName name="wrn.a11._.general._.government." localSheetId="39" hidden="1">{"a11 general government",#N/A,FALSE,"RED Tables"}</definedName>
    <definedName name="wrn.a11._.general._.government." localSheetId="40" hidden="1">{"a11 general government",#N/A,FALSE,"RED Tables"}</definedName>
    <definedName name="wrn.a11._.general._.government." localSheetId="1" hidden="1">{"a11 general government",#N/A,FALSE,"RED Tables"}</definedName>
    <definedName name="wrn.a11._.general._.government." localSheetId="7" hidden="1">{"a11 general government",#N/A,FALSE,"RED Tables"}</definedName>
    <definedName name="wrn.a11._.general._.government." localSheetId="11" hidden="1">{"a11 general government",#N/A,FALSE,"RED Tables"}</definedName>
    <definedName name="wrn.a11._.general._.government." localSheetId="12" hidden="1">{"a11 general government",#N/A,FALSE,"RED Tables"}</definedName>
    <definedName name="wrn.a11._.general._.government." localSheetId="28" hidden="1">{"a11 general government",#N/A,FALSE,"RED Tables"}</definedName>
    <definedName name="wrn.a11._.general._.government." localSheetId="29" hidden="1">{"a11 general government",#N/A,FALSE,"RED Tables"}</definedName>
    <definedName name="wrn.a11._.general._.government." localSheetId="30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27" hidden="1">{"a12 Federal Government",#N/A,FALSE,"RED Tables"}</definedName>
    <definedName name="wrn.a12._.Federal._.Government." localSheetId="37" hidden="1">{"a12 Federal Government",#N/A,FALSE,"RED Tables"}</definedName>
    <definedName name="wrn.a12._.Federal._.Government." localSheetId="38" hidden="1">{"a12 Federal Government",#N/A,FALSE,"RED Tables"}</definedName>
    <definedName name="wrn.a12._.Federal._.Government." localSheetId="39" hidden="1">{"a12 Federal Government",#N/A,FALSE,"RED Tables"}</definedName>
    <definedName name="wrn.a12._.Federal._.Government." localSheetId="40" hidden="1">{"a12 Federal Government",#N/A,FALSE,"RED Tables"}</definedName>
    <definedName name="wrn.a12._.Federal._.Government." localSheetId="1" hidden="1">{"a12 Federal Government",#N/A,FALSE,"RED Tables"}</definedName>
    <definedName name="wrn.a12._.Federal._.Government." localSheetId="7" hidden="1">{"a12 Federal Government",#N/A,FALSE,"RED Tables"}</definedName>
    <definedName name="wrn.a12._.Federal._.Government." localSheetId="11" hidden="1">{"a12 Federal Government",#N/A,FALSE,"RED Tables"}</definedName>
    <definedName name="wrn.a12._.Federal._.Government." localSheetId="12" hidden="1">{"a12 Federal Government",#N/A,FALSE,"RED Tables"}</definedName>
    <definedName name="wrn.a12._.Federal._.Government." localSheetId="28" hidden="1">{"a12 Federal Government",#N/A,FALSE,"RED Tables"}</definedName>
    <definedName name="wrn.a12._.Federal._.Government." localSheetId="29" hidden="1">{"a12 Federal Government",#N/A,FALSE,"RED Tables"}</definedName>
    <definedName name="wrn.a12._.Federal._.Government." localSheetId="30" hidden="1">{"a12 Federal Government",#N/A,FALSE,"RED Tables"}</definedName>
    <definedName name="wrn.a12._.Federal._.Government." hidden="1">{"a12 Federal Government",#N/A,FALSE,"RED Tables"}</definedName>
    <definedName name="wrn.a13._.social._.security." localSheetId="27" hidden="1">{"a13 social security",#N/A,FALSE,"RED Tables"}</definedName>
    <definedName name="wrn.a13._.social._.security." localSheetId="37" hidden="1">{"a13 social security",#N/A,FALSE,"RED Tables"}</definedName>
    <definedName name="wrn.a13._.social._.security." localSheetId="38" hidden="1">{"a13 social security",#N/A,FALSE,"RED Tables"}</definedName>
    <definedName name="wrn.a13._.social._.security." localSheetId="39" hidden="1">{"a13 social security",#N/A,FALSE,"RED Tables"}</definedName>
    <definedName name="wrn.a13._.social._.security." localSheetId="40" hidden="1">{"a13 social security",#N/A,FALSE,"RED Tables"}</definedName>
    <definedName name="wrn.a13._.social._.security." localSheetId="1" hidden="1">{"a13 social security",#N/A,FALSE,"RED Tables"}</definedName>
    <definedName name="wrn.a13._.social._.security." localSheetId="7" hidden="1">{"a13 social security",#N/A,FALSE,"RED Tables"}</definedName>
    <definedName name="wrn.a13._.social._.security." localSheetId="11" hidden="1">{"a13 social security",#N/A,FALSE,"RED Tables"}</definedName>
    <definedName name="wrn.a13._.social._.security." localSheetId="12" hidden="1">{"a13 social security",#N/A,FALSE,"RED Tables"}</definedName>
    <definedName name="wrn.a13._.social._.security." localSheetId="28" hidden="1">{"a13 social security",#N/A,FALSE,"RED Tables"}</definedName>
    <definedName name="wrn.a13._.social._.security." localSheetId="29" hidden="1">{"a13 social security",#N/A,FALSE,"RED Tables"}</definedName>
    <definedName name="wrn.a13._.social._.security." localSheetId="30" hidden="1">{"a13 social security",#N/A,FALSE,"RED Tables"}</definedName>
    <definedName name="wrn.a13._.social._.security." hidden="1">{"a13 social security",#N/A,FALSE,"RED Tables"}</definedName>
    <definedName name="wrn.a14._.regions._.and._.communities." localSheetId="27" hidden="1">{"a14 regions and communities",#N/A,FALSE,"RED Tables"}</definedName>
    <definedName name="wrn.a14._.regions._.and._.communities." localSheetId="37" hidden="1">{"a14 regions and communities",#N/A,FALSE,"RED Tables"}</definedName>
    <definedName name="wrn.a14._.regions._.and._.communities." localSheetId="38" hidden="1">{"a14 regions and communities",#N/A,FALSE,"RED Tables"}</definedName>
    <definedName name="wrn.a14._.regions._.and._.communities." localSheetId="39" hidden="1">{"a14 regions and communities",#N/A,FALSE,"RED Tables"}</definedName>
    <definedName name="wrn.a14._.regions._.and._.communities." localSheetId="40" hidden="1">{"a14 regions and communities",#N/A,FALSE,"RED Tables"}</definedName>
    <definedName name="wrn.a14._.regions._.and._.communities." localSheetId="1" hidden="1">{"a14 regions and communities",#N/A,FALSE,"RED Tables"}</definedName>
    <definedName name="wrn.a14._.regions._.and._.communities." localSheetId="7" hidden="1">{"a14 regions and communities",#N/A,FALSE,"RED Tables"}</definedName>
    <definedName name="wrn.a14._.regions._.and._.communities." localSheetId="11" hidden="1">{"a14 regions and communities",#N/A,FALSE,"RED Tables"}</definedName>
    <definedName name="wrn.a14._.regions._.and._.communities." localSheetId="12" hidden="1">{"a14 regions and communities",#N/A,FALSE,"RED Tables"}</definedName>
    <definedName name="wrn.a14._.regions._.and._.communities." localSheetId="28" hidden="1">{"a14 regions and communities",#N/A,FALSE,"RED Tables"}</definedName>
    <definedName name="wrn.a14._.regions._.and._.communities." localSheetId="29" hidden="1">{"a14 regions and communities",#N/A,FALSE,"RED Tables"}</definedName>
    <definedName name="wrn.a14._.regions._.and._.communities." localSheetId="30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27" hidden="1">{"a15 local governments",#N/A,FALSE,"RED Tables"}</definedName>
    <definedName name="wrn.a15._.local._.governments." localSheetId="37" hidden="1">{"a15 local governments",#N/A,FALSE,"RED Tables"}</definedName>
    <definedName name="wrn.a15._.local._.governments." localSheetId="38" hidden="1">{"a15 local governments",#N/A,FALSE,"RED Tables"}</definedName>
    <definedName name="wrn.a15._.local._.governments." localSheetId="39" hidden="1">{"a15 local governments",#N/A,FALSE,"RED Tables"}</definedName>
    <definedName name="wrn.a15._.local._.governments." localSheetId="40" hidden="1">{"a15 local governments",#N/A,FALSE,"RED Tables"}</definedName>
    <definedName name="wrn.a15._.local._.governments." localSheetId="1" hidden="1">{"a15 local governments",#N/A,FALSE,"RED Tables"}</definedName>
    <definedName name="wrn.a15._.local._.governments." localSheetId="7" hidden="1">{"a15 local governments",#N/A,FALSE,"RED Tables"}</definedName>
    <definedName name="wrn.a15._.local._.governments." localSheetId="11" hidden="1">{"a15 local governments",#N/A,FALSE,"RED Tables"}</definedName>
    <definedName name="wrn.a15._.local._.governments." localSheetId="12" hidden="1">{"a15 local governments",#N/A,FALSE,"RED Tables"}</definedName>
    <definedName name="wrn.a15._.local._.governments." localSheetId="28" hidden="1">{"a15 local governments",#N/A,FALSE,"RED Tables"}</definedName>
    <definedName name="wrn.a15._.local._.governments." localSheetId="29" hidden="1">{"a15 local governments",#N/A,FALSE,"RED Tables"}</definedName>
    <definedName name="wrn.a15._.local._.governments." localSheetId="30" hidden="1">{"a15 local governments",#N/A,FALSE,"RED Tables"}</definedName>
    <definedName name="wrn.a15._.local._.governments." hidden="1">{"a15 local governments",#N/A,FALSE,"RED Tables"}</definedName>
    <definedName name="wrn.BOP_MIDTERM." localSheetId="27" hidden="1">{"BOP_TAB",#N/A,FALSE,"N";"MIDTERM_TAB",#N/A,FALSE,"O"}</definedName>
    <definedName name="wrn.BOP_MIDTERM." localSheetId="37" hidden="1">{"BOP_TAB",#N/A,FALSE,"N";"MIDTERM_TAB",#N/A,FALSE,"O"}</definedName>
    <definedName name="wrn.BOP_MIDTERM." localSheetId="38" hidden="1">{"BOP_TAB",#N/A,FALSE,"N";"MIDTERM_TAB",#N/A,FALSE,"O"}</definedName>
    <definedName name="wrn.BOP_MIDTERM." localSheetId="39" hidden="1">{"BOP_TAB",#N/A,FALSE,"N";"MIDTERM_TAB",#N/A,FALSE,"O"}</definedName>
    <definedName name="wrn.BOP_MIDTERM." localSheetId="40" hidden="1">{"BOP_TAB",#N/A,FALSE,"N";"MIDTERM_TAB",#N/A,FALSE,"O"}</definedName>
    <definedName name="wrn.BOP_MIDTERM." localSheetId="1" hidden="1">{"BOP_TAB",#N/A,FALSE,"N";"MIDTERM_TAB",#N/A,FALSE,"O"}</definedName>
    <definedName name="wrn.BOP_MIDTERM." localSheetId="7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hidden="1">{"BOP_TAB",#N/A,FALSE,"N";"MIDTERM_TAB",#N/A,FALSE,"O"}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27" hidden="1">{#N/A,#N/A,FALSE,"CB";#N/A,#N/A,FALSE,"CMB";#N/A,#N/A,FALSE,"BSYS";#N/A,#N/A,FALSE,"NBFI";#N/A,#N/A,FALSE,"FSYS"}</definedName>
    <definedName name="wrn.MAIN." localSheetId="37" hidden="1">{#N/A,#N/A,FALSE,"CB";#N/A,#N/A,FALSE,"CMB";#N/A,#N/A,FALSE,"BSYS";#N/A,#N/A,FALSE,"NBFI";#N/A,#N/A,FALSE,"FSYS"}</definedName>
    <definedName name="wrn.MAIN." localSheetId="38" hidden="1">{#N/A,#N/A,FALSE,"CB";#N/A,#N/A,FALSE,"CMB";#N/A,#N/A,FALSE,"BSYS";#N/A,#N/A,FALSE,"NBFI";#N/A,#N/A,FALSE,"FSYS"}</definedName>
    <definedName name="wrn.MAIN." localSheetId="39" hidden="1">{#N/A,#N/A,FALSE,"CB";#N/A,#N/A,FALSE,"CMB";#N/A,#N/A,FALSE,"BSYS";#N/A,#N/A,FALSE,"NBFI";#N/A,#N/A,FALSE,"FSYS"}</definedName>
    <definedName name="wrn.MAIN." localSheetId="4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28" hidden="1">{#N/A,#N/A,FALSE,"CB";#N/A,#N/A,FALSE,"CMB";#N/A,#N/A,FALSE,"BSYS";#N/A,#N/A,FALSE,"NBFI";#N/A,#N/A,FALSE,"FSYS"}</definedName>
    <definedName name="wrn.MAIN." localSheetId="29" hidden="1">{#N/A,#N/A,FALSE,"CB";#N/A,#N/A,FALSE,"CMB";#N/A,#N/A,FALSE,"BSYS";#N/A,#N/A,FALSE,"NBFI";#N/A,#N/A,FALSE,"FSYS"}</definedName>
    <definedName name="wrn.MAIN." localSheetId="30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27" hidden="1">{#N/A,#N/A,FALSE,"CB";#N/A,#N/A,FALSE,"CMB";#N/A,#N/A,FALSE,"NBFI"}</definedName>
    <definedName name="wrn.MIT." localSheetId="37" hidden="1">{#N/A,#N/A,FALSE,"CB";#N/A,#N/A,FALSE,"CMB";#N/A,#N/A,FALSE,"NBFI"}</definedName>
    <definedName name="wrn.MIT." localSheetId="38" hidden="1">{#N/A,#N/A,FALSE,"CB";#N/A,#N/A,FALSE,"CMB";#N/A,#N/A,FALSE,"NBFI"}</definedName>
    <definedName name="wrn.MIT." localSheetId="39" hidden="1">{#N/A,#N/A,FALSE,"CB";#N/A,#N/A,FALSE,"CMB";#N/A,#N/A,FALSE,"NBFI"}</definedName>
    <definedName name="wrn.MIT." localSheetId="40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28" hidden="1">{#N/A,#N/A,FALSE,"CB";#N/A,#N/A,FALSE,"CMB";#N/A,#N/A,FALSE,"NBFI"}</definedName>
    <definedName name="wrn.MIT." localSheetId="29" hidden="1">{#N/A,#N/A,FALSE,"CB";#N/A,#N/A,FALSE,"CMB";#N/A,#N/A,FALSE,"NBFI"}</definedName>
    <definedName name="wrn.MIT." localSheetId="30" hidden="1">{#N/A,#N/A,FALSE,"CB";#N/A,#N/A,FALSE,"CMB";#N/A,#N/A,FALSE,"NBFI"}</definedName>
    <definedName name="wrn.MIT." hidden="1">{#N/A,#N/A,FALSE,"CB";#N/A,#N/A,FALSE,"CMB";#N/A,#N/A,FALSE,"NBFI"}</definedName>
    <definedName name="wrn.MONA." localSheetId="27" hidden="1">{"MONA",#N/A,FALSE,"S"}</definedName>
    <definedName name="wrn.MONA." localSheetId="37" hidden="1">{"MONA",#N/A,FALSE,"S"}</definedName>
    <definedName name="wrn.MONA." localSheetId="38" hidden="1">{"MONA",#N/A,FALSE,"S"}</definedName>
    <definedName name="wrn.MONA." localSheetId="39" hidden="1">{"MONA",#N/A,FALSE,"S"}</definedName>
    <definedName name="wrn.MONA." localSheetId="40" hidden="1">{"MONA",#N/A,FALSE,"S"}</definedName>
    <definedName name="wrn.MONA." localSheetId="1" hidden="1">{"MONA",#N/A,FALSE,"S"}</definedName>
    <definedName name="wrn.MONA." localSheetId="7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hidden="1">{"MONA",#N/A,FALSE,"S"}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37" hidden="1">{#N/A,#N/A,FALSE,"I";#N/A,#N/A,FALSE,"J";#N/A,#N/A,FALSE,"K";#N/A,#N/A,FALSE,"L";#N/A,#N/A,FALSE,"M";#N/A,#N/A,FALSE,"N";#N/A,#N/A,FALSE,"O"}</definedName>
    <definedName name="wrn.Output._.tables." localSheetId="38" hidden="1">{#N/A,#N/A,FALSE,"I";#N/A,#N/A,FALSE,"J";#N/A,#N/A,FALSE,"K";#N/A,#N/A,FALSE,"L";#N/A,#N/A,FALSE,"M";#N/A,#N/A,FALSE,"N";#N/A,#N/A,FALSE,"O"}</definedName>
    <definedName name="wrn.Output._.tables." localSheetId="39" hidden="1">{#N/A,#N/A,FALSE,"I";#N/A,#N/A,FALSE,"J";#N/A,#N/A,FALSE,"K";#N/A,#N/A,FALSE,"L";#N/A,#N/A,FALSE,"M";#N/A,#N/A,FALSE,"N";#N/A,#N/A,FALSE,"O"}</definedName>
    <definedName name="wrn.Output._.tables." localSheetId="4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27" hidden="1">{"Tab1",#N/A,FALSE,"P";"Tab2",#N/A,FALSE,"P"}</definedName>
    <definedName name="wrn.Program." localSheetId="37" hidden="1">{"Tab1",#N/A,FALSE,"P";"Tab2",#N/A,FALSE,"P"}</definedName>
    <definedName name="wrn.Program." localSheetId="38" hidden="1">{"Tab1",#N/A,FALSE,"P";"Tab2",#N/A,FALSE,"P"}</definedName>
    <definedName name="wrn.Program." localSheetId="39" hidden="1">{"Tab1",#N/A,FALSE,"P";"Tab2",#N/A,FALSE,"P"}</definedName>
    <definedName name="wrn.Program." localSheetId="40" hidden="1">{"Tab1",#N/A,FALSE,"P";"Tab2",#N/A,FALSE,"P"}</definedName>
    <definedName name="wrn.Program." localSheetId="1" hidden="1">{"Tab1",#N/A,FALSE,"P";"Tab2",#N/A,FALSE,"P"}</definedName>
    <definedName name="wrn.Program." localSheetId="7" hidden="1">{"Tab1",#N/A,FALSE,"P";"Tab2",#N/A,FALSE,"P"}</definedName>
    <definedName name="wrn.Program." localSheetId="11" hidden="1">{"Tab1",#N/A,FALSE,"P";"Tab2",#N/A,FALSE,"P"}</definedName>
    <definedName name="wrn.Program." localSheetId="12" hidden="1">{"Tab1",#N/A,FALSE,"P";"Tab2",#N/A,FALSE,"P"}</definedName>
    <definedName name="wrn.Program." localSheetId="28" hidden="1">{"Tab1",#N/A,FALSE,"P";"Tab2",#N/A,FALSE,"P"}</definedName>
    <definedName name="wrn.Program." localSheetId="29" hidden="1">{"Tab1",#N/A,FALSE,"P";"Tab2",#N/A,FALSE,"P"}</definedName>
    <definedName name="wrn.Program." localSheetId="30" hidden="1">{"Tab1",#N/A,FALSE,"P";"Tab2",#N/A,FALSE,"P"}</definedName>
    <definedName name="wrn.Program." hidden="1">{"Tab1",#N/A,FALSE,"P";"Tab2",#N/A,FALSE,"P"}</definedName>
    <definedName name="wrn.Ques._.1." localSheetId="27" hidden="1">{"Ques 1",#N/A,FALSE,"NWEO138"}</definedName>
    <definedName name="wrn.Ques._.1." localSheetId="37" hidden="1">{"Ques 1",#N/A,FALSE,"NWEO138"}</definedName>
    <definedName name="wrn.Ques._.1." localSheetId="38" hidden="1">{"Ques 1",#N/A,FALSE,"NWEO138"}</definedName>
    <definedName name="wrn.Ques._.1." localSheetId="39" hidden="1">{"Ques 1",#N/A,FALSE,"NWEO138"}</definedName>
    <definedName name="wrn.Ques._.1." localSheetId="40" hidden="1">{"Ques 1",#N/A,FALSE,"NWEO138"}</definedName>
    <definedName name="wrn.Ques._.1." localSheetId="1" hidden="1">{"Ques 1",#N/A,FALSE,"NWEO138"}</definedName>
    <definedName name="wrn.Ques._.1." localSheetId="7" hidden="1">{"Ques 1",#N/A,FALSE,"NWEO138"}</definedName>
    <definedName name="wrn.Ques._.1." localSheetId="11" hidden="1">{"Ques 1",#N/A,FALSE,"NWEO138"}</definedName>
    <definedName name="wrn.Ques._.1." localSheetId="12" hidden="1">{"Ques 1",#N/A,FALSE,"NWEO138"}</definedName>
    <definedName name="wrn.Ques._.1." localSheetId="28" hidden="1">{"Ques 1",#N/A,FALSE,"NWEO138"}</definedName>
    <definedName name="wrn.Ques._.1." localSheetId="29" hidden="1">{"Ques 1",#N/A,FALSE,"NWEO138"}</definedName>
    <definedName name="wrn.Ques._.1." localSheetId="30" hidden="1">{"Ques 1",#N/A,FALSE,"NWEO138"}</definedName>
    <definedName name="wrn.Ques._.1." hidden="1">{"Ques 1",#N/A,FALSE,"NWEO138"}</definedName>
    <definedName name="wrn.Riqfin." localSheetId="27" hidden="1">{"Riqfin97",#N/A,FALSE,"Tran";"Riqfinpro",#N/A,FALSE,"Tran"}</definedName>
    <definedName name="wrn.Riqfin." localSheetId="37" hidden="1">{"Riqfin97",#N/A,FALSE,"Tran";"Riqfinpro",#N/A,FALSE,"Tran"}</definedName>
    <definedName name="wrn.Riqfin." localSheetId="38" hidden="1">{"Riqfin97",#N/A,FALSE,"Tran";"Riqfinpro",#N/A,FALSE,"Tran"}</definedName>
    <definedName name="wrn.Riqfin." localSheetId="39" hidden="1">{"Riqfin97",#N/A,FALSE,"Tran";"Riqfinpro",#N/A,FALSE,"Tran"}</definedName>
    <definedName name="wrn.Riqfin." localSheetId="40" hidden="1">{"Riqfin97",#N/A,FALSE,"Tran";"Riqfinpro",#N/A,FALSE,"Tran"}</definedName>
    <definedName name="wrn.Riqfin." localSheetId="1" hidden="1">{"Riqfin97",#N/A,FALSE,"Tran";"Riqfinpro",#N/A,FALSE,"Tran"}</definedName>
    <definedName name="wrn.Riqfin." localSheetId="7" hidden="1">{"Riqfin97",#N/A,FALSE,"Tran";"Riqfinpro",#N/A,FALSE,"Tran"}</definedName>
    <definedName name="wrn.Riqfin." localSheetId="11" hidden="1">{"Riqfin97",#N/A,FALSE,"Tran";"Riqfinpro",#N/A,FALSE,"Tran"}</definedName>
    <definedName name="wrn.Riqfin." localSheetId="12" hidden="1">{"Riqfin97",#N/A,FALSE,"Tran";"Riqfinpro",#N/A,FALSE,"Tran"}</definedName>
    <definedName name="wrn.Riqfin." localSheetId="28" hidden="1">{"Riqfin97",#N/A,FALSE,"Tran";"Riqfinpro",#N/A,FALSE,"Tran"}</definedName>
    <definedName name="wrn.Riqfin." localSheetId="29" hidden="1">{"Riqfin97",#N/A,FALSE,"Tran";"Riqfinpro",#N/A,FALSE,"Tran"}</definedName>
    <definedName name="wrn.Riqfin." localSheetId="30" hidden="1">{"Riqfin97",#N/A,FALSE,"Tran";"Riqfinpro",#N/A,FALSE,"Tran"}</definedName>
    <definedName name="wrn.Riqfin." hidden="1">{"Riqfin97",#N/A,FALSE,"Tran";"Riqfinpro",#N/A,FALSE,"Tran"}</definedName>
    <definedName name="wrn.Staff._.Report._.Tables." localSheetId="27" hidden="1">{#N/A,#N/A,FALSE,"SRFSYS";#N/A,#N/A,FALSE,"SRBSYS"}</definedName>
    <definedName name="wrn.Staff._.Report._.Tables." localSheetId="37" hidden="1">{#N/A,#N/A,FALSE,"SRFSYS";#N/A,#N/A,FALSE,"SRBSYS"}</definedName>
    <definedName name="wrn.Staff._.Report._.Tables." localSheetId="38" hidden="1">{#N/A,#N/A,FALSE,"SRFSYS";#N/A,#N/A,FALSE,"SRBSYS"}</definedName>
    <definedName name="wrn.Staff._.Report._.Tables." localSheetId="39" hidden="1">{#N/A,#N/A,FALSE,"SRFSYS";#N/A,#N/A,FALSE,"SRBSYS"}</definedName>
    <definedName name="wrn.Staff._.Report._.Tables." localSheetId="4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28" hidden="1">{#N/A,#N/A,FALSE,"SRFSYS";#N/A,#N/A,FALSE,"SRBSYS"}</definedName>
    <definedName name="wrn.Staff._.Report._.Tables." localSheetId="29" hidden="1">{#N/A,#N/A,FALSE,"SRFSYS";#N/A,#N/A,FALSE,"SRBSYS"}</definedName>
    <definedName name="wrn.Staff._.Report._.Tables." localSheetId="30" hidden="1">{#N/A,#N/A,FALSE,"SRFSYS";#N/A,#N/A,FALSE,"SRBSYS"}</definedName>
    <definedName name="wrn.Staff._.Report._.Tables." hidden="1">{#N/A,#N/A,FALSE,"SRFSYS";#N/A,#N/A,FALSE,"SRBSYS"}</definedName>
    <definedName name="wrn.WEO." localSheetId="27" hidden="1">{"WEO",#N/A,FALSE,"T"}</definedName>
    <definedName name="wrn.WEO." localSheetId="37" hidden="1">{"WEO",#N/A,FALSE,"T"}</definedName>
    <definedName name="wrn.WEO." localSheetId="38" hidden="1">{"WEO",#N/A,FALSE,"T"}</definedName>
    <definedName name="wrn.WEO." localSheetId="39" hidden="1">{"WEO",#N/A,FALSE,"T"}</definedName>
    <definedName name="wrn.WEO." localSheetId="40" hidden="1">{"WEO",#N/A,FALSE,"T"}</definedName>
    <definedName name="wrn.WEO." localSheetId="1" hidden="1">{"WEO",#N/A,FALSE,"T"}</definedName>
    <definedName name="wrn.WEO." localSheetId="7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hidden="1">{"WEO",#N/A,FALSE,"T"}</definedName>
    <definedName name="ww" localSheetId="27" hidden="1">[52]M!#REF!</definedName>
    <definedName name="ww" localSheetId="34" hidden="1">[52]M!#REF!</definedName>
    <definedName name="ww" localSheetId="36" hidden="1">[52]M!#REF!</definedName>
    <definedName name="ww" localSheetId="39" hidden="1">[52]M!#REF!</definedName>
    <definedName name="ww" localSheetId="40" hidden="1">[52]M!#REF!</definedName>
    <definedName name="ww" localSheetId="42" hidden="1">[52]M!#REF!</definedName>
    <definedName name="ww" localSheetId="47" hidden="1">[52]M!#REF!</definedName>
    <definedName name="ww" localSheetId="1" hidden="1">[52]M!#REF!</definedName>
    <definedName name="ww" localSheetId="2" hidden="1">[52]M!#REF!</definedName>
    <definedName name="ww" localSheetId="7" hidden="1">[52]M!#REF!</definedName>
    <definedName name="ww" localSheetId="9" hidden="1">[52]M!#REF!</definedName>
    <definedName name="ww" localSheetId="12" hidden="1">[52]M!#REF!</definedName>
    <definedName name="ww" localSheetId="17" hidden="1">[52]M!#REF!</definedName>
    <definedName name="ww" localSheetId="20" hidden="1">[52]M!#REF!</definedName>
    <definedName name="ww" localSheetId="24" hidden="1">[52]M!#REF!</definedName>
    <definedName name="ww" localSheetId="26" hidden="1">[52]M!#REF!</definedName>
    <definedName name="ww" localSheetId="28" hidden="1">[52]M!#REF!</definedName>
    <definedName name="ww" localSheetId="29" hidden="1">[52]M!#REF!</definedName>
    <definedName name="ww" localSheetId="30" hidden="1">[52]M!#REF!</definedName>
    <definedName name="ww" hidden="1">[52]M!#REF!</definedName>
    <definedName name="www" localSheetId="27" hidden="1">{"Riqfin97",#N/A,FALSE,"Tran";"Riqfinpro",#N/A,FALSE,"Tran"}</definedName>
    <definedName name="www" localSheetId="37" hidden="1">{"Riqfin97",#N/A,FALSE,"Tran";"Riqfinpro",#N/A,FALSE,"Tran"}</definedName>
    <definedName name="www" localSheetId="38" hidden="1">{"Riqfin97",#N/A,FALSE,"Tran";"Riqfinpro",#N/A,FALSE,"Tran"}</definedName>
    <definedName name="www" localSheetId="39" hidden="1">{"Riqfin97",#N/A,FALSE,"Tran";"Riqfinpro",#N/A,FALSE,"Tran"}</definedName>
    <definedName name="www" localSheetId="40" hidden="1">{"Riqfin97",#N/A,FALSE,"Tran";"Riqfinpro",#N/A,FALSE,"Tran"}</definedName>
    <definedName name="www" localSheetId="1" hidden="1">{"Riqfin97",#N/A,FALSE,"Tran";"Riqfinpro",#N/A,FALSE,"Tran"}</definedName>
    <definedName name="www" localSheetId="7" hidden="1">{"Riqfin97",#N/A,FALSE,"Tran";"Riqfinpro",#N/A,FALSE,"Tran"}</definedName>
    <definedName name="www" localSheetId="11" hidden="1">{"Riqfin97",#N/A,FALSE,"Tran";"Riqfinpro",#N/A,FALSE,"Tran"}</definedName>
    <definedName name="www" localSheetId="12" hidden="1">{"Riqfin97",#N/A,FALSE,"Tran";"Riqfinpro",#N/A,FALSE,"Tran"}</definedName>
    <definedName name="www" localSheetId="28" hidden="1">{"Riqfin97",#N/A,FALSE,"Tran";"Riqfinpro",#N/A,FALSE,"Tran"}</definedName>
    <definedName name="www" localSheetId="29" hidden="1">{"Riqfin97",#N/A,FALSE,"Tran";"Riqfinpro",#N/A,FALSE,"Tran"}</definedName>
    <definedName name="www" localSheetId="30" hidden="1">{"Riqfin97",#N/A,FALSE,"Tran";"Riqfinpro",#N/A,FALSE,"Tran"}</definedName>
    <definedName name="www" hidden="1">{"Riqfin97",#N/A,FALSE,"Tran";"Riqfinpro",#N/A,FALSE,"Tran"}</definedName>
    <definedName name="XR" localSheetId="27">[1]REER!$AT$140:$BA$199</definedName>
    <definedName name="XR" localSheetId="37">[1]REER!$AT$140:$BA$199</definedName>
    <definedName name="XR" localSheetId="38">[1]REER!$AT$140:$BA$199</definedName>
    <definedName name="XR" localSheetId="39">[1]REER!$AT$140:$BA$199</definedName>
    <definedName name="XR" localSheetId="1">[1]REER!$AT$140:$BA$199</definedName>
    <definedName name="XR" localSheetId="7">[1]REER!$AT$140:$BA$199</definedName>
    <definedName name="XR" localSheetId="28">[1]REER!$AT$140:$BA$199</definedName>
    <definedName name="XR" localSheetId="29">[1]REER!$AT$140:$BA$199</definedName>
    <definedName name="XR" localSheetId="30">[1]REER!$AT$140:$BA$199</definedName>
    <definedName name="XR">[2]REER!$AT$140:$BA$199</definedName>
    <definedName name="xx" localSheetId="27" hidden="1">{"Riqfin97",#N/A,FALSE,"Tran";"Riqfinpro",#N/A,FALSE,"Tran"}</definedName>
    <definedName name="xx" localSheetId="37" hidden="1">{"Riqfin97",#N/A,FALSE,"Tran";"Riqfinpro",#N/A,FALSE,"Tran"}</definedName>
    <definedName name="xx" localSheetId="38" hidden="1">{"Riqfin97",#N/A,FALSE,"Tran";"Riqfinpro",#N/A,FALSE,"Tran"}</definedName>
    <definedName name="xx" localSheetId="39" hidden="1">{"Riqfin97",#N/A,FALSE,"Tran";"Riqfinpro",#N/A,FALSE,"Tran"}</definedName>
    <definedName name="xx" localSheetId="40" hidden="1">{"Riqfin97",#N/A,FALSE,"Tran";"Riqfinpro",#N/A,FALSE,"Tran"}</definedName>
    <definedName name="xx" localSheetId="1" hidden="1">{"Riqfin97",#N/A,FALSE,"Tran";"Riqfinpro",#N/A,FALSE,"Tran"}</definedName>
    <definedName name="xx" localSheetId="7" hidden="1">{"Riqfin97",#N/A,FALSE,"Tran";"Riqfinpro",#N/A,FALSE,"Tran"}</definedName>
    <definedName name="xx" localSheetId="11" hidden="1">{"Riqfin97",#N/A,FALSE,"Tran";"Riqfinpro",#N/A,FALSE,"Tran"}</definedName>
    <definedName name="xx" localSheetId="12" hidden="1">{"Riqfin97",#N/A,FALSE,"Tran";"Riqfinpro",#N/A,FALSE,"Tran"}</definedName>
    <definedName name="xx" localSheetId="28" hidden="1">{"Riqfin97",#N/A,FALSE,"Tran";"Riqfinpro",#N/A,FALSE,"Tran"}</definedName>
    <definedName name="xx" localSheetId="29" hidden="1">{"Riqfin97",#N/A,FALSE,"Tran";"Riqfinpro",#N/A,FALSE,"Tran"}</definedName>
    <definedName name="xx" localSheetId="30" hidden="1">{"Riqfin97",#N/A,FALSE,"Tran";"Riqfinpro",#N/A,FALSE,"Tran"}</definedName>
    <definedName name="xx" hidden="1">{"Riqfin97",#N/A,FALSE,"Tran";"Riqfinpro",#N/A,FALSE,"Tran"}</definedName>
    <definedName name="xxWRS_1" localSheetId="27">#REF!</definedName>
    <definedName name="xxWRS_1" localSheetId="34">#REF!</definedName>
    <definedName name="xxWRS_1" localSheetId="36">#REF!</definedName>
    <definedName name="xxWRS_1" localSheetId="37">#REF!</definedName>
    <definedName name="xxWRS_1" localSheetId="38">#REF!</definedName>
    <definedName name="xxWRS_1" localSheetId="39">#REF!</definedName>
    <definedName name="xxWRS_1" localSheetId="40">#REF!</definedName>
    <definedName name="xxWRS_1" localSheetId="42">#REF!</definedName>
    <definedName name="xxWRS_1" localSheetId="47">#REF!</definedName>
    <definedName name="xxWRS_1" localSheetId="1">#REF!</definedName>
    <definedName name="xxWRS_1" localSheetId="2">#REF!</definedName>
    <definedName name="xxWRS_1" localSheetId="7">#REF!</definedName>
    <definedName name="xxWRS_1" localSheetId="9">#REF!</definedName>
    <definedName name="xxWRS_1" localSheetId="12">#REF!</definedName>
    <definedName name="xxWRS_1" localSheetId="17">#REF!</definedName>
    <definedName name="xxWRS_1" localSheetId="20">#REF!</definedName>
    <definedName name="xxWRS_1" localSheetId="24">#REF!</definedName>
    <definedName name="xxWRS_1" localSheetId="26">#REF!</definedName>
    <definedName name="xxWRS_1" localSheetId="28">#REF!</definedName>
    <definedName name="xxWRS_1" localSheetId="29">#REF!</definedName>
    <definedName name="xxWRS_1" localSheetId="30">#REF!</definedName>
    <definedName name="xxWRS_1">#REF!</definedName>
    <definedName name="xxWRS_10" localSheetId="27">#REF!</definedName>
    <definedName name="xxWRS_10" localSheetId="34">#REF!</definedName>
    <definedName name="xxWRS_10" localSheetId="36">#REF!</definedName>
    <definedName name="xxWRS_10" localSheetId="39">#REF!</definedName>
    <definedName name="xxWRS_10" localSheetId="40">#REF!</definedName>
    <definedName name="xxWRS_10" localSheetId="42">#REF!</definedName>
    <definedName name="xxWRS_10" localSheetId="47">#REF!</definedName>
    <definedName name="xxWRS_10" localSheetId="1">#REF!</definedName>
    <definedName name="xxWRS_10" localSheetId="2">#REF!</definedName>
    <definedName name="xxWRS_10" localSheetId="7">#REF!</definedName>
    <definedName name="xxWRS_10" localSheetId="9">#REF!</definedName>
    <definedName name="xxWRS_10" localSheetId="12">#REF!</definedName>
    <definedName name="xxWRS_10" localSheetId="17">#REF!</definedName>
    <definedName name="xxWRS_10" localSheetId="20">#REF!</definedName>
    <definedName name="xxWRS_10" localSheetId="24">#REF!</definedName>
    <definedName name="xxWRS_10" localSheetId="26">#REF!</definedName>
    <definedName name="xxWRS_10" localSheetId="28">#REF!</definedName>
    <definedName name="xxWRS_10" localSheetId="29">#REF!</definedName>
    <definedName name="xxWRS_10" localSheetId="30">#REF!</definedName>
    <definedName name="xxWRS_10">#REF!</definedName>
    <definedName name="xxWRS_11" localSheetId="27">#REF!</definedName>
    <definedName name="xxWRS_11" localSheetId="34">#REF!</definedName>
    <definedName name="xxWRS_11" localSheetId="36">#REF!</definedName>
    <definedName name="xxWRS_11" localSheetId="39">#REF!</definedName>
    <definedName name="xxWRS_11" localSheetId="40">#REF!</definedName>
    <definedName name="xxWRS_11" localSheetId="42">#REF!</definedName>
    <definedName name="xxWRS_11" localSheetId="47">#REF!</definedName>
    <definedName name="xxWRS_11" localSheetId="1">#REF!</definedName>
    <definedName name="xxWRS_11" localSheetId="2">#REF!</definedName>
    <definedName name="xxWRS_11" localSheetId="7">#REF!</definedName>
    <definedName name="xxWRS_11" localSheetId="9">#REF!</definedName>
    <definedName name="xxWRS_11" localSheetId="12">#REF!</definedName>
    <definedName name="xxWRS_11" localSheetId="17">#REF!</definedName>
    <definedName name="xxWRS_11" localSheetId="20">#REF!</definedName>
    <definedName name="xxWRS_11" localSheetId="24">#REF!</definedName>
    <definedName name="xxWRS_11" localSheetId="26">#REF!</definedName>
    <definedName name="xxWRS_11" localSheetId="28">#REF!</definedName>
    <definedName name="xxWRS_11" localSheetId="29">#REF!</definedName>
    <definedName name="xxWRS_11" localSheetId="30">#REF!</definedName>
    <definedName name="xxWRS_11">#REF!</definedName>
    <definedName name="xxWRS_12" localSheetId="27">#REF!</definedName>
    <definedName name="xxWRS_12" localSheetId="34">#REF!</definedName>
    <definedName name="xxWRS_12" localSheetId="36">#REF!</definedName>
    <definedName name="xxWRS_12" localSheetId="39">#REF!</definedName>
    <definedName name="xxWRS_12" localSheetId="40">#REF!</definedName>
    <definedName name="xxWRS_12" localSheetId="42">#REF!</definedName>
    <definedName name="xxWRS_12" localSheetId="47">#REF!</definedName>
    <definedName name="xxWRS_12" localSheetId="1">#REF!</definedName>
    <definedName name="xxWRS_12" localSheetId="2">#REF!</definedName>
    <definedName name="xxWRS_12" localSheetId="7">#REF!</definedName>
    <definedName name="xxWRS_12" localSheetId="9">#REF!</definedName>
    <definedName name="xxWRS_12" localSheetId="12">#REF!</definedName>
    <definedName name="xxWRS_12" localSheetId="17">#REF!</definedName>
    <definedName name="xxWRS_12" localSheetId="20">#REF!</definedName>
    <definedName name="xxWRS_12" localSheetId="24">#REF!</definedName>
    <definedName name="xxWRS_12" localSheetId="26">#REF!</definedName>
    <definedName name="xxWRS_12" localSheetId="28">#REF!</definedName>
    <definedName name="xxWRS_12" localSheetId="29">#REF!</definedName>
    <definedName name="xxWRS_12" localSheetId="30">#REF!</definedName>
    <definedName name="xxWRS_12">#REF!</definedName>
    <definedName name="xxWRS_2" localSheetId="27">#REF!</definedName>
    <definedName name="xxWRS_2" localSheetId="34">#REF!</definedName>
    <definedName name="xxWRS_2" localSheetId="36">#REF!</definedName>
    <definedName name="xxWRS_2" localSheetId="39">#REF!</definedName>
    <definedName name="xxWRS_2" localSheetId="40">#REF!</definedName>
    <definedName name="xxWRS_2" localSheetId="42">#REF!</definedName>
    <definedName name="xxWRS_2" localSheetId="47">#REF!</definedName>
    <definedName name="xxWRS_2" localSheetId="1">#REF!</definedName>
    <definedName name="xxWRS_2" localSheetId="2">#REF!</definedName>
    <definedName name="xxWRS_2" localSheetId="7">#REF!</definedName>
    <definedName name="xxWRS_2" localSheetId="9">#REF!</definedName>
    <definedName name="xxWRS_2" localSheetId="12">#REF!</definedName>
    <definedName name="xxWRS_2" localSheetId="17">#REF!</definedName>
    <definedName name="xxWRS_2" localSheetId="20">#REF!</definedName>
    <definedName name="xxWRS_2" localSheetId="24">#REF!</definedName>
    <definedName name="xxWRS_2" localSheetId="26">#REF!</definedName>
    <definedName name="xxWRS_2" localSheetId="28">#REF!</definedName>
    <definedName name="xxWRS_2" localSheetId="29">#REF!</definedName>
    <definedName name="xxWRS_2" localSheetId="30">#REF!</definedName>
    <definedName name="xxWRS_2">#REF!</definedName>
    <definedName name="xxWRS_6" localSheetId="27">#REF!</definedName>
    <definedName name="xxWRS_6" localSheetId="34">#REF!</definedName>
    <definedName name="xxWRS_6" localSheetId="36">#REF!</definedName>
    <definedName name="xxWRS_6" localSheetId="39">#REF!</definedName>
    <definedName name="xxWRS_6" localSheetId="40">#REF!</definedName>
    <definedName name="xxWRS_6" localSheetId="42">#REF!</definedName>
    <definedName name="xxWRS_6" localSheetId="47">#REF!</definedName>
    <definedName name="xxWRS_6" localSheetId="1">#REF!</definedName>
    <definedName name="xxWRS_6" localSheetId="2">#REF!</definedName>
    <definedName name="xxWRS_6" localSheetId="7">#REF!</definedName>
    <definedName name="xxWRS_6" localSheetId="9">#REF!</definedName>
    <definedName name="xxWRS_6" localSheetId="12">#REF!</definedName>
    <definedName name="xxWRS_6" localSheetId="17">#REF!</definedName>
    <definedName name="xxWRS_6" localSheetId="20">#REF!</definedName>
    <definedName name="xxWRS_6" localSheetId="24">#REF!</definedName>
    <definedName name="xxWRS_6" localSheetId="26">#REF!</definedName>
    <definedName name="xxWRS_6" localSheetId="28">#REF!</definedName>
    <definedName name="xxWRS_6" localSheetId="29">#REF!</definedName>
    <definedName name="xxWRS_6" localSheetId="30">#REF!</definedName>
    <definedName name="xxWRS_6">#REF!</definedName>
    <definedName name="xxWRS_7" localSheetId="27">#REF!</definedName>
    <definedName name="xxWRS_7" localSheetId="34">#REF!</definedName>
    <definedName name="xxWRS_7" localSheetId="36">#REF!</definedName>
    <definedName name="xxWRS_7" localSheetId="39">#REF!</definedName>
    <definedName name="xxWRS_7" localSheetId="40">#REF!</definedName>
    <definedName name="xxWRS_7" localSheetId="42">#REF!</definedName>
    <definedName name="xxWRS_7" localSheetId="47">#REF!</definedName>
    <definedName name="xxWRS_7" localSheetId="1">#REF!</definedName>
    <definedName name="xxWRS_7" localSheetId="2">#REF!</definedName>
    <definedName name="xxWRS_7" localSheetId="7">#REF!</definedName>
    <definedName name="xxWRS_7" localSheetId="9">#REF!</definedName>
    <definedName name="xxWRS_7" localSheetId="12">#REF!</definedName>
    <definedName name="xxWRS_7" localSheetId="17">#REF!</definedName>
    <definedName name="xxWRS_7" localSheetId="20">#REF!</definedName>
    <definedName name="xxWRS_7" localSheetId="24">#REF!</definedName>
    <definedName name="xxWRS_7" localSheetId="26">#REF!</definedName>
    <definedName name="xxWRS_7" localSheetId="28">#REF!</definedName>
    <definedName name="xxWRS_7" localSheetId="29">#REF!</definedName>
    <definedName name="xxWRS_7" localSheetId="30">#REF!</definedName>
    <definedName name="xxWRS_7">#REF!</definedName>
    <definedName name="xxWRS_8" localSheetId="27">#REF!</definedName>
    <definedName name="xxWRS_8" localSheetId="34">#REF!</definedName>
    <definedName name="xxWRS_8" localSheetId="36">#REF!</definedName>
    <definedName name="xxWRS_8" localSheetId="39">#REF!</definedName>
    <definedName name="xxWRS_8" localSheetId="40">#REF!</definedName>
    <definedName name="xxWRS_8" localSheetId="42">#REF!</definedName>
    <definedName name="xxWRS_8" localSheetId="47">#REF!</definedName>
    <definedName name="xxWRS_8" localSheetId="1">#REF!</definedName>
    <definedName name="xxWRS_8" localSheetId="2">#REF!</definedName>
    <definedName name="xxWRS_8" localSheetId="7">#REF!</definedName>
    <definedName name="xxWRS_8" localSheetId="9">#REF!</definedName>
    <definedName name="xxWRS_8" localSheetId="12">#REF!</definedName>
    <definedName name="xxWRS_8" localSheetId="17">#REF!</definedName>
    <definedName name="xxWRS_8" localSheetId="20">#REF!</definedName>
    <definedName name="xxWRS_8" localSheetId="24">#REF!</definedName>
    <definedName name="xxWRS_8" localSheetId="26">#REF!</definedName>
    <definedName name="xxWRS_8" localSheetId="28">#REF!</definedName>
    <definedName name="xxWRS_8" localSheetId="29">#REF!</definedName>
    <definedName name="xxWRS_8" localSheetId="30">#REF!</definedName>
    <definedName name="xxWRS_8">#REF!</definedName>
    <definedName name="xxWRS_9" localSheetId="27">#REF!</definedName>
    <definedName name="xxWRS_9" localSheetId="34">#REF!</definedName>
    <definedName name="xxWRS_9" localSheetId="36">#REF!</definedName>
    <definedName name="xxWRS_9" localSheetId="39">#REF!</definedName>
    <definedName name="xxWRS_9" localSheetId="40">#REF!</definedName>
    <definedName name="xxWRS_9" localSheetId="42">#REF!</definedName>
    <definedName name="xxWRS_9" localSheetId="47">#REF!</definedName>
    <definedName name="xxWRS_9" localSheetId="1">#REF!</definedName>
    <definedName name="xxWRS_9" localSheetId="2">#REF!</definedName>
    <definedName name="xxWRS_9" localSheetId="7">#REF!</definedName>
    <definedName name="xxWRS_9" localSheetId="9">#REF!</definedName>
    <definedName name="xxWRS_9" localSheetId="12">#REF!</definedName>
    <definedName name="xxWRS_9" localSheetId="17">#REF!</definedName>
    <definedName name="xxWRS_9" localSheetId="20">#REF!</definedName>
    <definedName name="xxWRS_9" localSheetId="24">#REF!</definedName>
    <definedName name="xxWRS_9" localSheetId="26">#REF!</definedName>
    <definedName name="xxWRS_9" localSheetId="28">#REF!</definedName>
    <definedName name="xxWRS_9" localSheetId="29">#REF!</definedName>
    <definedName name="xxWRS_9" localSheetId="30">#REF!</definedName>
    <definedName name="xxWRS_9">#REF!</definedName>
    <definedName name="xxx" localSheetId="40" hidden="1">{"'előző év december'!$A$2:$CP$214"}</definedName>
    <definedName name="xxx" localSheetId="11" hidden="1">{"'előző év december'!$A$2:$CP$214"}</definedName>
    <definedName name="xxx" hidden="1">{"'előző év december'!$A$2:$CP$214"}</definedName>
    <definedName name="xxxx" localSheetId="27" hidden="1">{"Riqfin97",#N/A,FALSE,"Tran";"Riqfinpro",#N/A,FALSE,"Tran"}</definedName>
    <definedName name="xxxx" localSheetId="37" hidden="1">{"Riqfin97",#N/A,FALSE,"Tran";"Riqfinpro",#N/A,FALSE,"Tran"}</definedName>
    <definedName name="xxxx" localSheetId="38" hidden="1">{"Riqfin97",#N/A,FALSE,"Tran";"Riqfinpro",#N/A,FALSE,"Tran"}</definedName>
    <definedName name="xxxx" localSheetId="39" hidden="1">{"Riqfin97",#N/A,FALSE,"Tran";"Riqfinpro",#N/A,FALSE,"Tran"}</definedName>
    <definedName name="xxxx" localSheetId="40" hidden="1">{"Riqfin97",#N/A,FALSE,"Tran";"Riqfinpro",#N/A,FALSE,"Tran"}</definedName>
    <definedName name="xxxx" localSheetId="1" hidden="1">{"Riqfin97",#N/A,FALSE,"Tran";"Riqfinpro",#N/A,FALSE,"Tran"}</definedName>
    <definedName name="xxxx" localSheetId="7" hidden="1">{"Riqfin97",#N/A,FALSE,"Tran";"Riqfinpro",#N/A,FALSE,"Tran"}</definedName>
    <definedName name="xxxx" localSheetId="11" hidden="1">{"Riqfin97",#N/A,FALSE,"Tran";"Riqfinpro",#N/A,FALSE,"Tran"}</definedName>
    <definedName name="xxxx" localSheetId="12" hidden="1">{"Riqfin97",#N/A,FALSE,"Tran";"Riqfinpro",#N/A,FALSE,"Tran"}</definedName>
    <definedName name="xxxx" localSheetId="28" hidden="1">{"Riqfin97",#N/A,FALSE,"Tran";"Riqfinpro",#N/A,FALSE,"Tran"}</definedName>
    <definedName name="xxxx" localSheetId="29" hidden="1">{"Riqfin97",#N/A,FALSE,"Tran";"Riqfinpro",#N/A,FALSE,"Tran"}</definedName>
    <definedName name="xxxx" localSheetId="30" hidden="1">{"Riqfin97",#N/A,FALSE,"Tran";"Riqfinpro",#N/A,FALSE,"Tran"}</definedName>
    <definedName name="xxxx" hidden="1">{"Riqfin97",#N/A,FALSE,"Tran";"Riqfinpro",#N/A,FALSE,"Tran"}</definedName>
    <definedName name="year" localSheetId="27">[28]Graf14_Graf15!#REF!</definedName>
    <definedName name="year" localSheetId="34">#REF!</definedName>
    <definedName name="year" localSheetId="36">#REF!</definedName>
    <definedName name="year" localSheetId="37">[28]Graf14_Graf15!#REF!</definedName>
    <definedName name="year" localSheetId="38">#REF!</definedName>
    <definedName name="year" localSheetId="39">#REF!</definedName>
    <definedName name="year" localSheetId="40">#REF!</definedName>
    <definedName name="year" localSheetId="42">#REF!</definedName>
    <definedName name="year" localSheetId="47">#REF!</definedName>
    <definedName name="year" localSheetId="1">[28]Graf14_Graf15!#REF!</definedName>
    <definedName name="year" localSheetId="2">#REF!</definedName>
    <definedName name="year" localSheetId="7">#REF!</definedName>
    <definedName name="year" localSheetId="9">#REF!</definedName>
    <definedName name="year" localSheetId="11">#REF!</definedName>
    <definedName name="year" localSheetId="12">#REF!</definedName>
    <definedName name="year" localSheetId="17">#REF!</definedName>
    <definedName name="year" localSheetId="20">#REF!</definedName>
    <definedName name="year" localSheetId="24">#REF!</definedName>
    <definedName name="year" localSheetId="26">#REF!</definedName>
    <definedName name="year" localSheetId="28">[28]Graf14_Graf15!#REF!</definedName>
    <definedName name="year" localSheetId="29">[28]Graf14_Graf15!#REF!</definedName>
    <definedName name="year" localSheetId="30">[28]Graf14_Graf15!#REF!</definedName>
    <definedName name="year">#REF!</definedName>
    <definedName name="yy" localSheetId="27" hidden="1">{"Tab1",#N/A,FALSE,"P";"Tab2",#N/A,FALSE,"P"}</definedName>
    <definedName name="yy" localSheetId="37" hidden="1">{"Tab1",#N/A,FALSE,"P";"Tab2",#N/A,FALSE,"P"}</definedName>
    <definedName name="yy" localSheetId="38" hidden="1">{"Tab1",#N/A,FALSE,"P";"Tab2",#N/A,FALSE,"P"}</definedName>
    <definedName name="yy" localSheetId="39" hidden="1">{"Tab1",#N/A,FALSE,"P";"Tab2",#N/A,FALSE,"P"}</definedName>
    <definedName name="yy" localSheetId="40" hidden="1">{"Tab1",#N/A,FALSE,"P";"Tab2",#N/A,FALSE,"P"}</definedName>
    <definedName name="yy" localSheetId="1" hidden="1">{"Tab1",#N/A,FALSE,"P";"Tab2",#N/A,FALSE,"P"}</definedName>
    <definedName name="yy" localSheetId="7" hidden="1">{"Tab1",#N/A,FALSE,"P";"Tab2",#N/A,FALSE,"P"}</definedName>
    <definedName name="yy" localSheetId="11" hidden="1">{"Tab1",#N/A,FALSE,"P";"Tab2",#N/A,FALSE,"P"}</definedName>
    <definedName name="yy" localSheetId="12" hidden="1">{"Tab1",#N/A,FALSE,"P";"Tab2",#N/A,FALSE,"P"}</definedName>
    <definedName name="yy" localSheetId="28" hidden="1">{"Tab1",#N/A,FALSE,"P";"Tab2",#N/A,FALSE,"P"}</definedName>
    <definedName name="yy" localSheetId="29" hidden="1">{"Tab1",#N/A,FALSE,"P";"Tab2",#N/A,FALSE,"P"}</definedName>
    <definedName name="yy" localSheetId="30" hidden="1">{"Tab1",#N/A,FALSE,"P";"Tab2",#N/A,FALSE,"P"}</definedName>
    <definedName name="yy" hidden="1">{"Tab1",#N/A,FALSE,"P";"Tab2",#N/A,FALSE,"P"}</definedName>
    <definedName name="yyy" localSheetId="27" hidden="1">{"Tab1",#N/A,FALSE,"P";"Tab2",#N/A,FALSE,"P"}</definedName>
    <definedName name="yyy" localSheetId="37" hidden="1">{"Tab1",#N/A,FALSE,"P";"Tab2",#N/A,FALSE,"P"}</definedName>
    <definedName name="yyy" localSheetId="38" hidden="1">{"Tab1",#N/A,FALSE,"P";"Tab2",#N/A,FALSE,"P"}</definedName>
    <definedName name="yyy" localSheetId="39" hidden="1">{"Tab1",#N/A,FALSE,"P";"Tab2",#N/A,FALSE,"P"}</definedName>
    <definedName name="yyy" localSheetId="40" hidden="1">{"Tab1",#N/A,FALSE,"P";"Tab2",#N/A,FALSE,"P"}</definedName>
    <definedName name="yyy" localSheetId="1" hidden="1">{"Tab1",#N/A,FALSE,"P";"Tab2",#N/A,FALSE,"P"}</definedName>
    <definedName name="yyy" localSheetId="7" hidden="1">{"Tab1",#N/A,FALSE,"P";"Tab2",#N/A,FALSE,"P"}</definedName>
    <definedName name="yyy" localSheetId="11" hidden="1">{"Tab1",#N/A,FALSE,"P";"Tab2",#N/A,FALSE,"P"}</definedName>
    <definedName name="yyy" localSheetId="12" hidden="1">{"Tab1",#N/A,FALSE,"P";"Tab2",#N/A,FALSE,"P"}</definedName>
    <definedName name="yyy" localSheetId="28" hidden="1">{"Tab1",#N/A,FALSE,"P";"Tab2",#N/A,FALSE,"P"}</definedName>
    <definedName name="yyy" localSheetId="29" hidden="1">{"Tab1",#N/A,FALSE,"P";"Tab2",#N/A,FALSE,"P"}</definedName>
    <definedName name="yyy" localSheetId="30" hidden="1">{"Tab1",#N/A,FALSE,"P";"Tab2",#N/A,FALSE,"P"}</definedName>
    <definedName name="yyy" hidden="1">{"Tab1",#N/A,FALSE,"P";"Tab2",#N/A,FALSE,"P"}</definedName>
    <definedName name="yyyy" localSheetId="27" hidden="1">{"Riqfin97",#N/A,FALSE,"Tran";"Riqfinpro",#N/A,FALSE,"Tran"}</definedName>
    <definedName name="yyyy" localSheetId="37" hidden="1">{"Riqfin97",#N/A,FALSE,"Tran";"Riqfinpro",#N/A,FALSE,"Tran"}</definedName>
    <definedName name="yyyy" localSheetId="38" hidden="1">{"Riqfin97",#N/A,FALSE,"Tran";"Riqfinpro",#N/A,FALSE,"Tran"}</definedName>
    <definedName name="yyyy" localSheetId="39" hidden="1">{"Riqfin97",#N/A,FALSE,"Tran";"Riqfinpro",#N/A,FALSE,"Tran"}</definedName>
    <definedName name="yyyy" localSheetId="40" hidden="1">{"Riqfin97",#N/A,FALSE,"Tran";"Riqfinpro",#N/A,FALSE,"Tran"}</definedName>
    <definedName name="yyyy" localSheetId="1" hidden="1">{"Riqfin97",#N/A,FALSE,"Tran";"Riqfinpro",#N/A,FALSE,"Tran"}</definedName>
    <definedName name="yyyy" localSheetId="7" hidden="1">{"Riqfin97",#N/A,FALSE,"Tran";"Riqfinpro",#N/A,FALSE,"Tran"}</definedName>
    <definedName name="yyyy" localSheetId="11" hidden="1">{"Riqfin97",#N/A,FALSE,"Tran";"Riqfinpro",#N/A,FALSE,"Tran"}</definedName>
    <definedName name="yyyy" localSheetId="12" hidden="1">{"Riqfin97",#N/A,FALSE,"Tran";"Riqfinpro",#N/A,FALSE,"Tran"}</definedName>
    <definedName name="yyyy" localSheetId="28" hidden="1">{"Riqfin97",#N/A,FALSE,"Tran";"Riqfinpro",#N/A,FALSE,"Tran"}</definedName>
    <definedName name="yyyy" localSheetId="29" hidden="1">{"Riqfin97",#N/A,FALSE,"Tran";"Riqfinpro",#N/A,FALSE,"Tran"}</definedName>
    <definedName name="yyyy" localSheetId="30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27" hidden="1">#REF!</definedName>
    <definedName name="Z_95224721_0485_11D4_BFD1_00508B5F4DA4_.wvu.Cols" localSheetId="34" hidden="1">#REF!</definedName>
    <definedName name="Z_95224721_0485_11D4_BFD1_00508B5F4DA4_.wvu.Cols" localSheetId="36" hidden="1">#REF!</definedName>
    <definedName name="Z_95224721_0485_11D4_BFD1_00508B5F4DA4_.wvu.Cols" localSheetId="37" hidden="1">#REF!</definedName>
    <definedName name="Z_95224721_0485_11D4_BFD1_00508B5F4DA4_.wvu.Cols" localSheetId="38" hidden="1">#REF!</definedName>
    <definedName name="Z_95224721_0485_11D4_BFD1_00508B5F4DA4_.wvu.Cols" localSheetId="39" hidden="1">#REF!</definedName>
    <definedName name="Z_95224721_0485_11D4_BFD1_00508B5F4DA4_.wvu.Cols" localSheetId="40" hidden="1">#REF!</definedName>
    <definedName name="Z_95224721_0485_11D4_BFD1_00508B5F4DA4_.wvu.Cols" localSheetId="42" hidden="1">#REF!</definedName>
    <definedName name="Z_95224721_0485_11D4_BFD1_00508B5F4DA4_.wvu.Cols" localSheetId="47" hidden="1">#REF!</definedName>
    <definedName name="Z_95224721_0485_11D4_BFD1_00508B5F4DA4_.wvu.Cols" localSheetId="1" hidden="1">#REF!</definedName>
    <definedName name="Z_95224721_0485_11D4_BFD1_00508B5F4DA4_.wvu.Cols" localSheetId="2" hidden="1">#REF!</definedName>
    <definedName name="Z_95224721_0485_11D4_BFD1_00508B5F4DA4_.wvu.Cols" localSheetId="7" hidden="1">#REF!</definedName>
    <definedName name="Z_95224721_0485_11D4_BFD1_00508B5F4DA4_.wvu.Cols" localSheetId="9" hidden="1">#REF!</definedName>
    <definedName name="Z_95224721_0485_11D4_BFD1_00508B5F4DA4_.wvu.Cols" localSheetId="12" hidden="1">#REF!</definedName>
    <definedName name="Z_95224721_0485_11D4_BFD1_00508B5F4DA4_.wvu.Cols" localSheetId="17" hidden="1">#REF!</definedName>
    <definedName name="Z_95224721_0485_11D4_BFD1_00508B5F4DA4_.wvu.Cols" localSheetId="20" hidden="1">#REF!</definedName>
    <definedName name="Z_95224721_0485_11D4_BFD1_00508B5F4DA4_.wvu.Cols" localSheetId="24" hidden="1">#REF!</definedName>
    <definedName name="Z_95224721_0485_11D4_BFD1_00508B5F4DA4_.wvu.Cols" localSheetId="26" hidden="1">#REF!</definedName>
    <definedName name="Z_95224721_0485_11D4_BFD1_00508B5F4DA4_.wvu.Cols" localSheetId="28" hidden="1">#REF!</definedName>
    <definedName name="Z_95224721_0485_11D4_BFD1_00508B5F4DA4_.wvu.Cols" localSheetId="29" hidden="1">#REF!</definedName>
    <definedName name="Z_95224721_0485_11D4_BFD1_00508B5F4DA4_.wvu.Cols" localSheetId="30" hidden="1">#REF!</definedName>
    <definedName name="Z_95224721_0485_11D4_BFD1_00508B5F4DA4_.wvu.Cols" hidden="1">#REF!</definedName>
    <definedName name="zac_kles" localSheetId="27">[28]Graf14_Graf15!#REF!</definedName>
    <definedName name="zac_kles" localSheetId="34">#REF!</definedName>
    <definedName name="zac_kles" localSheetId="36">#REF!</definedName>
    <definedName name="zac_kles" localSheetId="37">[28]Graf14_Graf15!#REF!</definedName>
    <definedName name="zac_kles" localSheetId="38">#REF!</definedName>
    <definedName name="zac_kles" localSheetId="39">#REF!</definedName>
    <definedName name="zac_kles" localSheetId="40">#REF!</definedName>
    <definedName name="zac_kles" localSheetId="42">#REF!</definedName>
    <definedName name="zac_kles" localSheetId="47">#REF!</definedName>
    <definedName name="zac_kles" localSheetId="1">[28]Graf14_Graf15!#REF!</definedName>
    <definedName name="zac_kles" localSheetId="2">#REF!</definedName>
    <definedName name="zac_kles" localSheetId="7">#REF!</definedName>
    <definedName name="zac_kles" localSheetId="9">#REF!</definedName>
    <definedName name="zac_kles" localSheetId="11">#REF!</definedName>
    <definedName name="zac_kles" localSheetId="12">#REF!</definedName>
    <definedName name="zac_kles" localSheetId="17">#REF!</definedName>
    <definedName name="zac_kles" localSheetId="20">#REF!</definedName>
    <definedName name="zac_kles" localSheetId="24">#REF!</definedName>
    <definedName name="zac_kles" localSheetId="26">#REF!</definedName>
    <definedName name="zac_kles" localSheetId="28">[28]Graf14_Graf15!#REF!</definedName>
    <definedName name="zac_kles" localSheetId="29">[28]Graf14_Graf15!#REF!</definedName>
    <definedName name="zac_kles" localSheetId="30">[28]Graf14_Graf15!#REF!</definedName>
    <definedName name="zac_kles">#REF!</definedName>
    <definedName name="zac_kles_2" localSheetId="27">[28]Graf14_Graf15!#REF!</definedName>
    <definedName name="zac_kles_2" localSheetId="34">#REF!</definedName>
    <definedName name="zac_kles_2" localSheetId="36">#REF!</definedName>
    <definedName name="zac_kles_2" localSheetId="37">[28]Graf14_Graf15!#REF!</definedName>
    <definedName name="zac_kles_2" localSheetId="38">#REF!</definedName>
    <definedName name="zac_kles_2" localSheetId="39">#REF!</definedName>
    <definedName name="zac_kles_2" localSheetId="40">#REF!</definedName>
    <definedName name="zac_kles_2" localSheetId="42">#REF!</definedName>
    <definedName name="zac_kles_2" localSheetId="47">#REF!</definedName>
    <definedName name="zac_kles_2" localSheetId="1">[28]Graf14_Graf15!#REF!</definedName>
    <definedName name="zac_kles_2" localSheetId="2">#REF!</definedName>
    <definedName name="zac_kles_2" localSheetId="7">#REF!</definedName>
    <definedName name="zac_kles_2" localSheetId="9">#REF!</definedName>
    <definedName name="zac_kles_2" localSheetId="11">#REF!</definedName>
    <definedName name="zac_kles_2" localSheetId="12">#REF!</definedName>
    <definedName name="zac_kles_2" localSheetId="17">#REF!</definedName>
    <definedName name="zac_kles_2" localSheetId="20">#REF!</definedName>
    <definedName name="zac_kles_2" localSheetId="24">#REF!</definedName>
    <definedName name="zac_kles_2" localSheetId="26">#REF!</definedName>
    <definedName name="zac_kles_2" localSheetId="28">[28]Graf14_Graf15!#REF!</definedName>
    <definedName name="zac_kles_2" localSheetId="29">[28]Graf14_Graf15!#REF!</definedName>
    <definedName name="zac_kles_2" localSheetId="30">[28]Graf14_Graf15!#REF!</definedName>
    <definedName name="zac_kles_2">#REF!</definedName>
    <definedName name="ZPee_2" localSheetId="27">[28]Graf14_Graf15!#REF!</definedName>
    <definedName name="ZPee_2" localSheetId="34">#REF!</definedName>
    <definedName name="ZPee_2" localSheetId="36">#REF!</definedName>
    <definedName name="ZPee_2" localSheetId="37">[28]Graf14_Graf15!#REF!</definedName>
    <definedName name="ZPee_2" localSheetId="38">#REF!</definedName>
    <definedName name="ZPee_2" localSheetId="39">#REF!</definedName>
    <definedName name="ZPee_2" localSheetId="40">#REF!</definedName>
    <definedName name="ZPee_2" localSheetId="42">#REF!</definedName>
    <definedName name="ZPee_2" localSheetId="47">#REF!</definedName>
    <definedName name="ZPee_2" localSheetId="1">[28]Graf14_Graf15!#REF!</definedName>
    <definedName name="ZPee_2" localSheetId="2">#REF!</definedName>
    <definedName name="ZPee_2" localSheetId="7">#REF!</definedName>
    <definedName name="ZPee_2" localSheetId="9">#REF!</definedName>
    <definedName name="ZPee_2" localSheetId="11">#REF!</definedName>
    <definedName name="ZPee_2" localSheetId="12">#REF!</definedName>
    <definedName name="ZPee_2" localSheetId="17">#REF!</definedName>
    <definedName name="ZPee_2" localSheetId="20">#REF!</definedName>
    <definedName name="ZPee_2" localSheetId="24">#REF!</definedName>
    <definedName name="ZPee_2" localSheetId="26">#REF!</definedName>
    <definedName name="ZPee_2" localSheetId="28">[28]Graf14_Graf15!#REF!</definedName>
    <definedName name="ZPee_2" localSheetId="29">[28]Graf14_Graf15!#REF!</definedName>
    <definedName name="ZPee_2" localSheetId="30">[28]Graf14_Graf15!#REF!</definedName>
    <definedName name="ZPee_2">#REF!</definedName>
    <definedName name="ZPer_2" localSheetId="27">[28]Graf14_Graf15!#REF!</definedName>
    <definedName name="ZPer_2" localSheetId="34">#REF!</definedName>
    <definedName name="ZPer_2" localSheetId="36">#REF!</definedName>
    <definedName name="ZPer_2" localSheetId="37">[28]Graf14_Graf15!#REF!</definedName>
    <definedName name="ZPer_2" localSheetId="38">#REF!</definedName>
    <definedName name="ZPer_2" localSheetId="39">#REF!</definedName>
    <definedName name="ZPer_2" localSheetId="40">#REF!</definedName>
    <definedName name="ZPer_2" localSheetId="42">#REF!</definedName>
    <definedName name="ZPer_2" localSheetId="47">#REF!</definedName>
    <definedName name="ZPer_2" localSheetId="1">[28]Graf14_Graf15!#REF!</definedName>
    <definedName name="ZPer_2" localSheetId="2">#REF!</definedName>
    <definedName name="ZPer_2" localSheetId="7">#REF!</definedName>
    <definedName name="ZPer_2" localSheetId="9">#REF!</definedName>
    <definedName name="ZPer_2" localSheetId="11">#REF!</definedName>
    <definedName name="ZPer_2" localSheetId="12">#REF!</definedName>
    <definedName name="ZPer_2" localSheetId="17">#REF!</definedName>
    <definedName name="ZPer_2" localSheetId="20">#REF!</definedName>
    <definedName name="ZPer_2" localSheetId="24">#REF!</definedName>
    <definedName name="ZPer_2" localSheetId="26">#REF!</definedName>
    <definedName name="ZPer_2" localSheetId="28">[28]Graf14_Graf15!#REF!</definedName>
    <definedName name="ZPer_2" localSheetId="29">[28]Graf14_Graf15!#REF!</definedName>
    <definedName name="ZPer_2" localSheetId="30">[28]Graf14_Graf15!#REF!</definedName>
    <definedName name="ZPer_2">#REF!</definedName>
    <definedName name="zpiz">[41]ZPIZ!$A$1:$F$65536</definedName>
    <definedName name="ztr" localSheetId="40" hidden="1">{"'előző év december'!$A$2:$CP$214"}</definedName>
    <definedName name="ztr" localSheetId="11" hidden="1">{"'előző év december'!$A$2:$CP$214"}</definedName>
    <definedName name="ztr" hidden="1">{"'előző év december'!$A$2:$CP$214"}</definedName>
    <definedName name="zz" localSheetId="27" hidden="1">{"Tab1",#N/A,FALSE,"P";"Tab2",#N/A,FALSE,"P"}</definedName>
    <definedName name="zz" localSheetId="37" hidden="1">{"Tab1",#N/A,FALSE,"P";"Tab2",#N/A,FALSE,"P"}</definedName>
    <definedName name="zz" localSheetId="38" hidden="1">{"Tab1",#N/A,FALSE,"P";"Tab2",#N/A,FALSE,"P"}</definedName>
    <definedName name="zz" localSheetId="39" hidden="1">{"Tab1",#N/A,FALSE,"P";"Tab2",#N/A,FALSE,"P"}</definedName>
    <definedName name="zz" localSheetId="40" hidden="1">{"Tab1",#N/A,FALSE,"P";"Tab2",#N/A,FALSE,"P"}</definedName>
    <definedName name="zz" localSheetId="1" hidden="1">{"Tab1",#N/A,FALSE,"P";"Tab2",#N/A,FALSE,"P"}</definedName>
    <definedName name="zz" localSheetId="7" hidden="1">{"Tab1",#N/A,FALSE,"P";"Tab2",#N/A,FALSE,"P"}</definedName>
    <definedName name="zz" localSheetId="11" hidden="1">{"Tab1",#N/A,FALSE,"P";"Tab2",#N/A,FALSE,"P"}</definedName>
    <definedName name="zz" localSheetId="12" hidden="1">{"Tab1",#N/A,FALSE,"P";"Tab2",#N/A,FALSE,"P"}</definedName>
    <definedName name="zz" localSheetId="28" hidden="1">{"Tab1",#N/A,FALSE,"P";"Tab2",#N/A,FALSE,"P"}</definedName>
    <definedName name="zz" localSheetId="29" hidden="1">{"Tab1",#N/A,FALSE,"P";"Tab2",#N/A,FALSE,"P"}</definedName>
    <definedName name="zz" localSheetId="30" hidden="1">{"Tab1",#N/A,FALSE,"P";"Tab2",#N/A,FALSE,"P"}</definedName>
    <definedName name="zz" hidden="1">{"Tab1",#N/A,FALSE,"P";"Tab2",#N/A,FALSE,"P"}</definedName>
    <definedName name="zzz" localSheetId="40" hidden="1">{"'előző év december'!$A$2:$CP$214"}</definedName>
    <definedName name="zzz" localSheetId="11" hidden="1">{"'előző év december'!$A$2:$CP$214"}</definedName>
    <definedName name="zzz" hidden="1">{"'előző év december'!$A$2:$CP$214"}</definedName>
    <definedName name="zzzs">[41]ZZZS!$A$1:$E$65536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65" l="1"/>
  <c r="B5" i="65"/>
  <c r="C5" i="65"/>
  <c r="D11" i="67" l="1"/>
  <c r="B11" i="67"/>
  <c r="E10" i="67"/>
  <c r="E9" i="67"/>
  <c r="E8" i="67"/>
  <c r="C7" i="67"/>
  <c r="C11" i="67" s="1"/>
  <c r="D6" i="67"/>
  <c r="E6" i="67" s="1"/>
  <c r="C6" i="67"/>
  <c r="E5" i="67"/>
  <c r="E4" i="67"/>
  <c r="E3" i="67"/>
  <c r="D5" i="66"/>
  <c r="D11" i="66" s="1"/>
  <c r="C5" i="66"/>
  <c r="C11" i="66" s="1"/>
  <c r="B5" i="66"/>
  <c r="B11" i="66" s="1"/>
  <c r="D4" i="66"/>
  <c r="C4" i="66"/>
  <c r="B4" i="66"/>
  <c r="E7" i="67" l="1"/>
  <c r="E11" i="67" s="1"/>
  <c r="D4" i="65" l="1"/>
  <c r="E4" i="65"/>
  <c r="F4" i="65"/>
  <c r="C4" i="65"/>
  <c r="F30" i="65" l="1"/>
  <c r="E30" i="65"/>
  <c r="E26" i="65" s="1"/>
  <c r="D30" i="65"/>
  <c r="D26" i="65" s="1"/>
  <c r="C30" i="65"/>
  <c r="C26" i="65" s="1"/>
  <c r="B30" i="65"/>
  <c r="B26" i="65" s="1"/>
  <c r="B29" i="65"/>
  <c r="F26" i="65"/>
  <c r="F15" i="65"/>
  <c r="E15" i="65"/>
  <c r="D15" i="65"/>
  <c r="C15" i="65"/>
  <c r="B15" i="65"/>
  <c r="F10" i="65"/>
  <c r="E10" i="65"/>
  <c r="D10" i="65"/>
  <c r="C10" i="65"/>
  <c r="B10" i="65"/>
  <c r="F6" i="65"/>
  <c r="F5" i="65" s="1"/>
  <c r="E6" i="65"/>
  <c r="E5" i="65" s="1"/>
  <c r="E36" i="65" s="1"/>
  <c r="E37" i="65" s="1"/>
  <c r="D6" i="65"/>
  <c r="C6" i="65"/>
  <c r="B6" i="65"/>
  <c r="F35" i="65" l="1"/>
  <c r="F36" i="65"/>
  <c r="F37" i="65" s="1"/>
  <c r="B35" i="65"/>
  <c r="B36" i="65"/>
  <c r="B37" i="65" s="1"/>
  <c r="E35" i="65"/>
  <c r="D5" i="65"/>
  <c r="D36" i="65" s="1"/>
  <c r="D37" i="65" s="1"/>
  <c r="D35" i="65"/>
  <c r="F33" i="62"/>
  <c r="F34" i="62" s="1"/>
  <c r="E33" i="62"/>
  <c r="E34" i="62" s="1"/>
  <c r="D33" i="62"/>
  <c r="D34" i="62" s="1"/>
  <c r="F4" i="62"/>
  <c r="E4" i="62"/>
  <c r="D4" i="62"/>
  <c r="C4" i="62"/>
  <c r="C33" i="62" s="1"/>
  <c r="C34" i="62" s="1"/>
  <c r="B4" i="62"/>
  <c r="B33" i="62" s="1"/>
  <c r="B34" i="62" s="1"/>
  <c r="M48" i="60"/>
  <c r="L48" i="60"/>
  <c r="K48" i="60"/>
  <c r="J48" i="60"/>
  <c r="I48" i="60"/>
  <c r="M47" i="60"/>
  <c r="L47" i="60"/>
  <c r="K47" i="60"/>
  <c r="J47" i="60"/>
  <c r="I47" i="60"/>
  <c r="M46" i="60"/>
  <c r="L46" i="60"/>
  <c r="K46" i="60"/>
  <c r="J46" i="60"/>
  <c r="F46" i="60"/>
  <c r="E46" i="60"/>
  <c r="D46" i="60"/>
  <c r="C46" i="60"/>
  <c r="C27" i="60" s="1"/>
  <c r="J27" i="60" s="1"/>
  <c r="B46" i="60"/>
  <c r="I46" i="60" s="1"/>
  <c r="M45" i="60"/>
  <c r="L45" i="60"/>
  <c r="K45" i="60"/>
  <c r="J45" i="60"/>
  <c r="I45" i="60"/>
  <c r="M44" i="60"/>
  <c r="L44" i="60"/>
  <c r="K44" i="60"/>
  <c r="J44" i="60"/>
  <c r="I44" i="60"/>
  <c r="M43" i="60"/>
  <c r="L43" i="60"/>
  <c r="K43" i="60"/>
  <c r="J43" i="60"/>
  <c r="I43" i="60"/>
  <c r="M42" i="60"/>
  <c r="L42" i="60"/>
  <c r="K42" i="60"/>
  <c r="J42" i="60"/>
  <c r="I42" i="60"/>
  <c r="M41" i="60"/>
  <c r="L41" i="60"/>
  <c r="K41" i="60"/>
  <c r="J41" i="60"/>
  <c r="I41" i="60"/>
  <c r="M40" i="60"/>
  <c r="L40" i="60"/>
  <c r="K40" i="60"/>
  <c r="J40" i="60"/>
  <c r="I40" i="60"/>
  <c r="M39" i="60"/>
  <c r="L39" i="60"/>
  <c r="K39" i="60"/>
  <c r="J39" i="60"/>
  <c r="I39" i="60"/>
  <c r="M38" i="60"/>
  <c r="L38" i="60"/>
  <c r="K38" i="60"/>
  <c r="J38" i="60"/>
  <c r="I38" i="60"/>
  <c r="M37" i="60"/>
  <c r="L37" i="60"/>
  <c r="K37" i="60"/>
  <c r="J37" i="60"/>
  <c r="I37" i="60"/>
  <c r="M36" i="60"/>
  <c r="L36" i="60"/>
  <c r="K36" i="60"/>
  <c r="J36" i="60"/>
  <c r="I36" i="60"/>
  <c r="J35" i="60"/>
  <c r="I35" i="60"/>
  <c r="F35" i="60"/>
  <c r="M35" i="60" s="1"/>
  <c r="E35" i="60"/>
  <c r="E27" i="60" s="1"/>
  <c r="D35" i="60"/>
  <c r="D27" i="60" s="1"/>
  <c r="C35" i="60"/>
  <c r="B35" i="60"/>
  <c r="M34" i="60"/>
  <c r="L34" i="60"/>
  <c r="K34" i="60"/>
  <c r="J34" i="60"/>
  <c r="I34" i="60"/>
  <c r="M33" i="60"/>
  <c r="L33" i="60"/>
  <c r="K33" i="60"/>
  <c r="J33" i="60"/>
  <c r="I33" i="60"/>
  <c r="M32" i="60"/>
  <c r="L32" i="60"/>
  <c r="K32" i="60"/>
  <c r="J32" i="60"/>
  <c r="I32" i="60"/>
  <c r="M31" i="60"/>
  <c r="L31" i="60"/>
  <c r="K31" i="60"/>
  <c r="J31" i="60"/>
  <c r="I31" i="60"/>
  <c r="M30" i="60"/>
  <c r="L30" i="60"/>
  <c r="K30" i="60"/>
  <c r="J30" i="60"/>
  <c r="I30" i="60"/>
  <c r="M29" i="60"/>
  <c r="L29" i="60"/>
  <c r="K29" i="60"/>
  <c r="J29" i="60"/>
  <c r="I29" i="60"/>
  <c r="J28" i="60"/>
  <c r="I28" i="60"/>
  <c r="F28" i="60"/>
  <c r="M28" i="60" s="1"/>
  <c r="E28" i="60"/>
  <c r="L28" i="60" s="1"/>
  <c r="D28" i="60"/>
  <c r="K28" i="60" s="1"/>
  <c r="C28" i="60"/>
  <c r="B28" i="60"/>
  <c r="F27" i="60"/>
  <c r="M27" i="60" s="1"/>
  <c r="M26" i="60"/>
  <c r="L26" i="60"/>
  <c r="K26" i="60"/>
  <c r="J26" i="60"/>
  <c r="I26" i="60"/>
  <c r="M25" i="60"/>
  <c r="L25" i="60"/>
  <c r="K25" i="60"/>
  <c r="J25" i="60"/>
  <c r="I25" i="60"/>
  <c r="M24" i="60"/>
  <c r="L24" i="60"/>
  <c r="K24" i="60"/>
  <c r="J24" i="60"/>
  <c r="I24" i="60"/>
  <c r="M23" i="60"/>
  <c r="L23" i="60"/>
  <c r="K23" i="60"/>
  <c r="J23" i="60"/>
  <c r="I23" i="60"/>
  <c r="M22" i="60"/>
  <c r="L22" i="60"/>
  <c r="K22" i="60"/>
  <c r="J22" i="60"/>
  <c r="I22" i="60"/>
  <c r="M21" i="60"/>
  <c r="L21" i="60"/>
  <c r="K21" i="60"/>
  <c r="J21" i="60"/>
  <c r="I21" i="60"/>
  <c r="L20" i="60"/>
  <c r="K20" i="60"/>
  <c r="J20" i="60"/>
  <c r="I20" i="60"/>
  <c r="F20" i="60"/>
  <c r="F3" i="60" s="1"/>
  <c r="E20" i="60"/>
  <c r="D20" i="60"/>
  <c r="C20" i="60"/>
  <c r="B20" i="60"/>
  <c r="M19" i="60"/>
  <c r="L19" i="60"/>
  <c r="K19" i="60"/>
  <c r="J19" i="60"/>
  <c r="I19" i="60"/>
  <c r="M18" i="60"/>
  <c r="L18" i="60"/>
  <c r="K18" i="60"/>
  <c r="J18" i="60"/>
  <c r="I18" i="60"/>
  <c r="M17" i="60"/>
  <c r="L17" i="60"/>
  <c r="F17" i="60"/>
  <c r="E17" i="60"/>
  <c r="D17" i="60"/>
  <c r="K17" i="60" s="1"/>
  <c r="C17" i="60"/>
  <c r="J17" i="60" s="1"/>
  <c r="B17" i="60"/>
  <c r="I17" i="60" s="1"/>
  <c r="M16" i="60"/>
  <c r="L16" i="60"/>
  <c r="K16" i="60"/>
  <c r="J16" i="60"/>
  <c r="I16" i="60"/>
  <c r="M15" i="60"/>
  <c r="L15" i="60"/>
  <c r="K15" i="60"/>
  <c r="J15" i="60"/>
  <c r="I15" i="60"/>
  <c r="M14" i="60"/>
  <c r="L14" i="60"/>
  <c r="K14" i="60"/>
  <c r="J14" i="60"/>
  <c r="I14" i="60"/>
  <c r="M13" i="60"/>
  <c r="L13" i="60"/>
  <c r="K13" i="60"/>
  <c r="J13" i="60"/>
  <c r="I13" i="60"/>
  <c r="M12" i="60"/>
  <c r="L12" i="60"/>
  <c r="K12" i="60"/>
  <c r="J12" i="60"/>
  <c r="I12" i="60"/>
  <c r="M11" i="60"/>
  <c r="L11" i="60"/>
  <c r="K11" i="60"/>
  <c r="J11" i="60"/>
  <c r="I11" i="60"/>
  <c r="M10" i="60"/>
  <c r="L10" i="60"/>
  <c r="K10" i="60"/>
  <c r="J10" i="60"/>
  <c r="I10" i="60"/>
  <c r="M9" i="60"/>
  <c r="L9" i="60"/>
  <c r="K9" i="60"/>
  <c r="J9" i="60"/>
  <c r="I9" i="60"/>
  <c r="M8" i="60"/>
  <c r="L8" i="60"/>
  <c r="K8" i="60"/>
  <c r="J8" i="60"/>
  <c r="I8" i="60"/>
  <c r="M7" i="60"/>
  <c r="L7" i="60"/>
  <c r="K7" i="60"/>
  <c r="J7" i="60"/>
  <c r="I7" i="60"/>
  <c r="M6" i="60"/>
  <c r="L6" i="60"/>
  <c r="K6" i="60"/>
  <c r="J6" i="60"/>
  <c r="I6" i="60"/>
  <c r="M5" i="60"/>
  <c r="L5" i="60"/>
  <c r="K5" i="60"/>
  <c r="J5" i="60"/>
  <c r="I5" i="60"/>
  <c r="M4" i="60"/>
  <c r="L4" i="60"/>
  <c r="K4" i="60"/>
  <c r="J4" i="60"/>
  <c r="F4" i="60"/>
  <c r="E4" i="60"/>
  <c r="D4" i="60"/>
  <c r="C4" i="60"/>
  <c r="B4" i="60"/>
  <c r="I4" i="60" s="1"/>
  <c r="L3" i="60"/>
  <c r="E3" i="60"/>
  <c r="D3" i="60"/>
  <c r="K3" i="60" s="1"/>
  <c r="C3" i="60"/>
  <c r="C49" i="60" s="1"/>
  <c r="J49" i="60" s="1"/>
  <c r="B3" i="60"/>
  <c r="F7" i="59"/>
  <c r="E7" i="59"/>
  <c r="D7" i="59"/>
  <c r="C7" i="59"/>
  <c r="B7" i="59"/>
  <c r="F7" i="55"/>
  <c r="E7" i="55"/>
  <c r="D7" i="55"/>
  <c r="C7" i="55"/>
  <c r="C36" i="65" l="1"/>
  <c r="C37" i="65" s="1"/>
  <c r="F49" i="60"/>
  <c r="M49" i="60" s="1"/>
  <c r="M3" i="60"/>
  <c r="B49" i="60"/>
  <c r="I49" i="60" s="1"/>
  <c r="K27" i="60"/>
  <c r="D49" i="60"/>
  <c r="K49" i="60" s="1"/>
  <c r="L27" i="60"/>
  <c r="E49" i="60"/>
  <c r="L49" i="60" s="1"/>
  <c r="B27" i="60"/>
  <c r="I27" i="60" s="1"/>
  <c r="I3" i="60"/>
  <c r="M20" i="60"/>
  <c r="K35" i="60"/>
  <c r="J3" i="60"/>
  <c r="L35" i="60"/>
  <c r="C2" i="54"/>
  <c r="D2" i="54" s="1"/>
  <c r="E2" i="54" s="1"/>
  <c r="F2" i="54" s="1"/>
  <c r="C8" i="41"/>
  <c r="B8" i="41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C7" i="35"/>
  <c r="D7" i="35"/>
  <c r="E7" i="35"/>
  <c r="F7" i="35"/>
  <c r="G7" i="35"/>
  <c r="H7" i="35"/>
  <c r="I7" i="35"/>
  <c r="J7" i="35"/>
  <c r="K7" i="35"/>
  <c r="L7" i="35"/>
  <c r="M7" i="35"/>
  <c r="N7" i="35"/>
  <c r="O7" i="35"/>
  <c r="C8" i="35"/>
  <c r="D8" i="35"/>
  <c r="E8" i="35"/>
  <c r="F8" i="35"/>
  <c r="G8" i="35"/>
  <c r="H8" i="35"/>
  <c r="I8" i="35"/>
  <c r="J8" i="35"/>
  <c r="K8" i="35"/>
  <c r="L8" i="35"/>
  <c r="M8" i="35"/>
  <c r="N8" i="35"/>
  <c r="O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B7" i="35"/>
  <c r="B8" i="35"/>
  <c r="B9" i="35"/>
  <c r="B6" i="35"/>
  <c r="J4" i="38"/>
  <c r="I5" i="38"/>
  <c r="J5" i="38"/>
  <c r="K5" i="38"/>
  <c r="I4" i="38"/>
  <c r="C4" i="38"/>
  <c r="E5" i="52"/>
  <c r="D5" i="52"/>
  <c r="C5" i="52"/>
  <c r="B5" i="52"/>
  <c r="I5" i="51"/>
  <c r="I4" i="51"/>
  <c r="I3" i="51"/>
  <c r="S123" i="31"/>
  <c r="R123" i="31"/>
  <c r="Q123" i="31"/>
  <c r="P123" i="31"/>
  <c r="S122" i="31"/>
  <c r="R122" i="31"/>
  <c r="Q122" i="31"/>
  <c r="P122" i="31"/>
  <c r="S121" i="31"/>
  <c r="R121" i="31"/>
  <c r="Q121" i="31"/>
  <c r="P121" i="31"/>
  <c r="S120" i="31"/>
  <c r="R120" i="31"/>
  <c r="Q120" i="31"/>
  <c r="P120" i="31"/>
  <c r="S119" i="31"/>
  <c r="R119" i="31"/>
  <c r="Q119" i="31"/>
  <c r="P119" i="31"/>
  <c r="S118" i="31"/>
  <c r="R118" i="31"/>
  <c r="Q118" i="31"/>
  <c r="P118" i="31"/>
  <c r="S117" i="31"/>
  <c r="R117" i="31"/>
  <c r="Q117" i="31"/>
  <c r="P117" i="31"/>
  <c r="S116" i="31"/>
  <c r="R116" i="31"/>
  <c r="Q116" i="31"/>
  <c r="P116" i="31"/>
  <c r="S112" i="31"/>
  <c r="R112" i="31"/>
  <c r="Q112" i="31"/>
  <c r="P112" i="31"/>
  <c r="S111" i="31"/>
  <c r="R111" i="31"/>
  <c r="Q111" i="31"/>
  <c r="P111" i="31"/>
  <c r="S110" i="31"/>
  <c r="R110" i="31"/>
  <c r="Q110" i="31"/>
  <c r="P110" i="31"/>
  <c r="S109" i="31"/>
  <c r="R109" i="31"/>
  <c r="Q109" i="31"/>
  <c r="P109" i="31"/>
  <c r="S108" i="31"/>
  <c r="R108" i="31"/>
  <c r="Q108" i="31"/>
  <c r="P108" i="31"/>
  <c r="S107" i="31"/>
  <c r="R107" i="31"/>
  <c r="Q107" i="31"/>
  <c r="P107" i="31"/>
  <c r="S106" i="31"/>
  <c r="R106" i="31"/>
  <c r="Q106" i="31"/>
  <c r="P106" i="31"/>
  <c r="S105" i="31"/>
  <c r="R105" i="31"/>
  <c r="Q105" i="31"/>
  <c r="P105" i="31"/>
  <c r="S74" i="31"/>
  <c r="R74" i="31"/>
  <c r="Q74" i="31"/>
  <c r="P74" i="31"/>
  <c r="S73" i="31"/>
  <c r="R73" i="31"/>
  <c r="Q73" i="31"/>
  <c r="P73" i="31"/>
  <c r="S72" i="31"/>
  <c r="R72" i="31"/>
  <c r="Q72" i="31"/>
  <c r="P72" i="31"/>
  <c r="S71" i="31"/>
  <c r="R71" i="31"/>
  <c r="Q71" i="31"/>
  <c r="P71" i="31"/>
  <c r="S70" i="31"/>
  <c r="R70" i="31"/>
  <c r="Q70" i="31"/>
  <c r="P70" i="31"/>
  <c r="S69" i="31"/>
  <c r="R69" i="31"/>
  <c r="Q69" i="31"/>
  <c r="P69" i="31"/>
  <c r="S68" i="31"/>
  <c r="R68" i="31"/>
  <c r="Q68" i="31"/>
  <c r="P68" i="31"/>
  <c r="S67" i="31"/>
  <c r="R67" i="31"/>
  <c r="Q67" i="31"/>
  <c r="P67" i="31"/>
  <c r="S66" i="31"/>
  <c r="R66" i="31"/>
  <c r="Q66" i="31"/>
  <c r="P66" i="31"/>
  <c r="S63" i="31"/>
  <c r="R63" i="31"/>
  <c r="Q63" i="31"/>
  <c r="P63" i="31"/>
  <c r="S62" i="31"/>
  <c r="R62" i="31"/>
  <c r="Q62" i="31"/>
  <c r="P62" i="31"/>
  <c r="S61" i="31"/>
  <c r="R61" i="31"/>
  <c r="Q61" i="31"/>
  <c r="P61" i="31"/>
  <c r="S60" i="31"/>
  <c r="R60" i="31"/>
  <c r="Q60" i="31"/>
  <c r="P60" i="31"/>
  <c r="S59" i="31"/>
  <c r="R59" i="31"/>
  <c r="Q59" i="31"/>
  <c r="P59" i="31"/>
  <c r="S58" i="31"/>
  <c r="R58" i="31"/>
  <c r="Q58" i="31"/>
  <c r="P58" i="31"/>
  <c r="S57" i="31"/>
  <c r="R57" i="31"/>
  <c r="Q57" i="31"/>
  <c r="P57" i="31"/>
  <c r="S56" i="31"/>
  <c r="R56" i="31"/>
  <c r="Q56" i="31"/>
  <c r="P56" i="31"/>
  <c r="S55" i="31"/>
  <c r="R55" i="31"/>
  <c r="Q55" i="31"/>
  <c r="P55" i="31"/>
  <c r="O74" i="31"/>
  <c r="N74" i="31"/>
  <c r="M74" i="31"/>
  <c r="L74" i="31"/>
  <c r="O63" i="31"/>
  <c r="N63" i="31"/>
  <c r="M63" i="31"/>
  <c r="L63" i="31"/>
  <c r="S49" i="31"/>
  <c r="R49" i="31"/>
  <c r="Q49" i="31"/>
  <c r="P49" i="31"/>
  <c r="S48" i="31"/>
  <c r="R48" i="31"/>
  <c r="Q48" i="31"/>
  <c r="P48" i="31"/>
  <c r="S47" i="31"/>
  <c r="R47" i="31"/>
  <c r="Q47" i="31"/>
  <c r="P47" i="31"/>
  <c r="S46" i="31"/>
  <c r="R46" i="31"/>
  <c r="Q46" i="31"/>
  <c r="P46" i="31"/>
  <c r="S45" i="31"/>
  <c r="R45" i="31"/>
  <c r="Q45" i="31"/>
  <c r="P45" i="31"/>
  <c r="S44" i="31"/>
  <c r="R44" i="31"/>
  <c r="Q44" i="31"/>
  <c r="P44" i="31"/>
  <c r="S43" i="31"/>
  <c r="R43" i="31"/>
  <c r="Q43" i="31"/>
  <c r="P43" i="31"/>
  <c r="S42" i="31"/>
  <c r="R42" i="31"/>
  <c r="Q42" i="31"/>
  <c r="P42" i="31"/>
  <c r="S41" i="31"/>
  <c r="R41" i="31"/>
  <c r="Q41" i="31"/>
  <c r="P41" i="31"/>
  <c r="S38" i="31"/>
  <c r="R38" i="31"/>
  <c r="Q38" i="31"/>
  <c r="P38" i="31"/>
  <c r="S37" i="31"/>
  <c r="R37" i="31"/>
  <c r="Q37" i="31"/>
  <c r="P37" i="31"/>
  <c r="S36" i="31"/>
  <c r="R36" i="31"/>
  <c r="Q36" i="31"/>
  <c r="P36" i="31"/>
  <c r="S35" i="31"/>
  <c r="R35" i="31"/>
  <c r="Q35" i="31"/>
  <c r="P35" i="31"/>
  <c r="S34" i="31"/>
  <c r="R34" i="31"/>
  <c r="Q34" i="31"/>
  <c r="P34" i="31"/>
  <c r="S33" i="31"/>
  <c r="R33" i="31"/>
  <c r="Q33" i="31"/>
  <c r="P33" i="31"/>
  <c r="S32" i="31"/>
  <c r="R32" i="31"/>
  <c r="Q32" i="31"/>
  <c r="P32" i="31"/>
  <c r="S31" i="31"/>
  <c r="R31" i="31"/>
  <c r="Q31" i="31"/>
  <c r="P31" i="31"/>
  <c r="S30" i="31"/>
  <c r="R30" i="31"/>
  <c r="Q30" i="31"/>
  <c r="P30" i="31"/>
  <c r="O49" i="31"/>
  <c r="N49" i="31"/>
  <c r="M49" i="31"/>
  <c r="L49" i="31"/>
  <c r="O38" i="31"/>
  <c r="N38" i="31"/>
  <c r="M38" i="31"/>
  <c r="L38" i="31"/>
  <c r="B92" i="31"/>
  <c r="C92" i="31"/>
  <c r="D92" i="31"/>
  <c r="E92" i="31"/>
  <c r="F92" i="31"/>
  <c r="G92" i="31"/>
  <c r="H92" i="31"/>
  <c r="I92" i="31"/>
  <c r="J92" i="31"/>
  <c r="K92" i="31"/>
  <c r="B93" i="31"/>
  <c r="C93" i="31"/>
  <c r="D93" i="31"/>
  <c r="E93" i="31"/>
  <c r="F93" i="31"/>
  <c r="G93" i="31"/>
  <c r="H93" i="31"/>
  <c r="I93" i="31"/>
  <c r="J93" i="31"/>
  <c r="K93" i="31"/>
  <c r="B94" i="31"/>
  <c r="C94" i="31"/>
  <c r="D94" i="31"/>
  <c r="E94" i="31"/>
  <c r="F94" i="31"/>
  <c r="G94" i="31"/>
  <c r="H94" i="31"/>
  <c r="I94" i="31"/>
  <c r="J94" i="31"/>
  <c r="K94" i="31"/>
  <c r="B95" i="31"/>
  <c r="C95" i="31"/>
  <c r="D95" i="31"/>
  <c r="E95" i="31"/>
  <c r="F95" i="31"/>
  <c r="G95" i="31"/>
  <c r="H95" i="31"/>
  <c r="I95" i="31"/>
  <c r="J95" i="31"/>
  <c r="K95" i="31"/>
  <c r="B96" i="31"/>
  <c r="C96" i="31"/>
  <c r="D96" i="31"/>
  <c r="E96" i="31"/>
  <c r="F96" i="31"/>
  <c r="G96" i="31"/>
  <c r="H96" i="31"/>
  <c r="I96" i="31"/>
  <c r="J96" i="31"/>
  <c r="K96" i="31"/>
  <c r="B97" i="31"/>
  <c r="C97" i="31"/>
  <c r="D97" i="31"/>
  <c r="E97" i="31"/>
  <c r="F97" i="31"/>
  <c r="G97" i="31"/>
  <c r="H97" i="31"/>
  <c r="I97" i="31"/>
  <c r="J97" i="31"/>
  <c r="K97" i="31"/>
  <c r="B98" i="31"/>
  <c r="C98" i="31"/>
  <c r="D98" i="31"/>
  <c r="E98" i="31"/>
  <c r="F98" i="31"/>
  <c r="G98" i="31"/>
  <c r="H98" i="31"/>
  <c r="I98" i="31"/>
  <c r="J98" i="31"/>
  <c r="K98" i="31"/>
  <c r="C91" i="31"/>
  <c r="D91" i="31"/>
  <c r="E91" i="31"/>
  <c r="F91" i="31"/>
  <c r="G91" i="31"/>
  <c r="H91" i="31"/>
  <c r="I91" i="31"/>
  <c r="J91" i="31"/>
  <c r="K91" i="31"/>
  <c r="B91" i="31"/>
  <c r="B81" i="31"/>
  <c r="C81" i="31"/>
  <c r="D81" i="31"/>
  <c r="E81" i="31"/>
  <c r="F81" i="31"/>
  <c r="G81" i="31"/>
  <c r="H81" i="31"/>
  <c r="I81" i="31"/>
  <c r="J81" i="31"/>
  <c r="K81" i="31"/>
  <c r="B82" i="31"/>
  <c r="C82" i="31"/>
  <c r="D82" i="31"/>
  <c r="E82" i="31"/>
  <c r="F82" i="31"/>
  <c r="G82" i="31"/>
  <c r="H82" i="31"/>
  <c r="I82" i="31"/>
  <c r="J82" i="31"/>
  <c r="K82" i="31"/>
  <c r="B83" i="31"/>
  <c r="C83" i="31"/>
  <c r="D83" i="31"/>
  <c r="E83" i="31"/>
  <c r="F83" i="31"/>
  <c r="G83" i="31"/>
  <c r="H83" i="31"/>
  <c r="I83" i="31"/>
  <c r="J83" i="31"/>
  <c r="K83" i="31"/>
  <c r="B84" i="31"/>
  <c r="C84" i="31"/>
  <c r="D84" i="31"/>
  <c r="E84" i="31"/>
  <c r="F84" i="31"/>
  <c r="G84" i="31"/>
  <c r="H84" i="31"/>
  <c r="I84" i="31"/>
  <c r="J84" i="31"/>
  <c r="K84" i="31"/>
  <c r="B85" i="31"/>
  <c r="C85" i="31"/>
  <c r="D85" i="31"/>
  <c r="E85" i="31"/>
  <c r="F85" i="31"/>
  <c r="G85" i="31"/>
  <c r="H85" i="31"/>
  <c r="I85" i="31"/>
  <c r="J85" i="31"/>
  <c r="K85" i="31"/>
  <c r="B86" i="31"/>
  <c r="C86" i="31"/>
  <c r="D86" i="31"/>
  <c r="E86" i="31"/>
  <c r="F86" i="31"/>
  <c r="G86" i="31"/>
  <c r="H86" i="31"/>
  <c r="I86" i="31"/>
  <c r="J86" i="31"/>
  <c r="K86" i="31"/>
  <c r="B87" i="31"/>
  <c r="C87" i="31"/>
  <c r="D87" i="31"/>
  <c r="E87" i="31"/>
  <c r="F87" i="31"/>
  <c r="G87" i="31"/>
  <c r="H87" i="31"/>
  <c r="I87" i="31"/>
  <c r="J87" i="31"/>
  <c r="K87" i="31"/>
  <c r="C80" i="31"/>
  <c r="D80" i="31"/>
  <c r="E80" i="31"/>
  <c r="F80" i="31"/>
  <c r="G80" i="31"/>
  <c r="H80" i="31"/>
  <c r="I80" i="31"/>
  <c r="J80" i="31"/>
  <c r="K80" i="31"/>
  <c r="B80" i="31"/>
  <c r="F6" i="50"/>
  <c r="E6" i="50"/>
  <c r="D6" i="50"/>
  <c r="C6" i="50"/>
  <c r="L5" i="38" l="1"/>
  <c r="K4" i="38"/>
  <c r="L4" i="38"/>
  <c r="D14" i="49"/>
  <c r="E14" i="49" s="1"/>
  <c r="F14" i="49" s="1"/>
  <c r="D13" i="49"/>
  <c r="E13" i="49" s="1"/>
  <c r="F18" i="49"/>
  <c r="F4" i="49" s="1"/>
  <c r="E18" i="49"/>
  <c r="E4" i="49" s="1"/>
  <c r="D18" i="49"/>
  <c r="D4" i="49" s="1"/>
  <c r="C18" i="49"/>
  <c r="C4" i="49" s="1"/>
  <c r="B11" i="49"/>
  <c r="B12" i="49" s="1"/>
  <c r="B4" i="49"/>
  <c r="B4" i="34"/>
  <c r="F13" i="49" l="1"/>
  <c r="B6" i="49"/>
  <c r="B7" i="49"/>
  <c r="B8" i="49" s="1"/>
  <c r="B9" i="49"/>
  <c r="B10" i="49" s="1"/>
  <c r="C11" i="49" l="1"/>
  <c r="C12" i="49" s="1"/>
  <c r="C9" i="49"/>
  <c r="C10" i="49" s="1"/>
  <c r="C7" i="49"/>
  <c r="C8" i="49" s="1"/>
  <c r="C6" i="49"/>
  <c r="D9" i="49" l="1"/>
  <c r="D10" i="49" s="1"/>
  <c r="D7" i="49"/>
  <c r="D8" i="49" s="1"/>
  <c r="D6" i="49"/>
  <c r="D11" i="49"/>
  <c r="D12" i="49" s="1"/>
  <c r="E9" i="49" l="1"/>
  <c r="E10" i="49" s="1"/>
  <c r="E7" i="49"/>
  <c r="E8" i="49" s="1"/>
  <c r="E6" i="49"/>
  <c r="E11" i="49"/>
  <c r="E12" i="49" s="1"/>
  <c r="F7" i="49" l="1"/>
  <c r="F8" i="49" s="1"/>
  <c r="F6" i="49"/>
  <c r="F11" i="49"/>
  <c r="F12" i="49" s="1"/>
  <c r="F9" i="49"/>
  <c r="F10" i="49" s="1"/>
  <c r="C8" i="47" l="1"/>
  <c r="D8" i="47"/>
  <c r="E8" i="47"/>
  <c r="B8" i="47"/>
  <c r="E5" i="47"/>
  <c r="D5" i="47"/>
  <c r="D13" i="2" l="1"/>
  <c r="E13" i="2"/>
  <c r="F13" i="2"/>
  <c r="C13" i="2"/>
  <c r="E5" i="23" l="1"/>
  <c r="D5" i="23"/>
  <c r="C5" i="23"/>
  <c r="F5" i="46" l="1"/>
  <c r="B5" i="46"/>
  <c r="C5" i="46"/>
  <c r="D5" i="46" l="1"/>
  <c r="E5" i="46"/>
  <c r="J45" i="43"/>
  <c r="K51" i="43" l="1"/>
  <c r="K35" i="43"/>
  <c r="K39" i="43"/>
  <c r="K43" i="43"/>
  <c r="K47" i="43"/>
  <c r="K41" i="43"/>
  <c r="K54" i="43"/>
  <c r="K52" i="43"/>
  <c r="K45" i="43"/>
  <c r="K50" i="43"/>
  <c r="K32" i="43"/>
  <c r="K36" i="43"/>
  <c r="K44" i="43"/>
  <c r="K48" i="43"/>
  <c r="K33" i="43"/>
  <c r="K53" i="43"/>
  <c r="B3" i="54" s="1"/>
  <c r="B6" i="54" s="1"/>
  <c r="K37" i="43"/>
  <c r="K34" i="43"/>
  <c r="K38" i="43"/>
  <c r="K42" i="43"/>
  <c r="K46" i="43"/>
  <c r="K49" i="43"/>
  <c r="L49" i="43"/>
  <c r="L34" i="43"/>
  <c r="L38" i="43"/>
  <c r="L42" i="43"/>
  <c r="L46" i="43"/>
  <c r="L53" i="43"/>
  <c r="L41" i="43"/>
  <c r="L51" i="43"/>
  <c r="L35" i="43"/>
  <c r="L39" i="43"/>
  <c r="L43" i="43"/>
  <c r="L47" i="43"/>
  <c r="L52" i="43"/>
  <c r="L33" i="43"/>
  <c r="L32" i="43"/>
  <c r="L36" i="43"/>
  <c r="L44" i="43"/>
  <c r="L48" i="43"/>
  <c r="L45" i="43"/>
  <c r="L50" i="43"/>
  <c r="L54" i="43"/>
  <c r="L37" i="43"/>
  <c r="J47" i="43"/>
  <c r="J46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C30" i="43"/>
  <c r="K30" i="43" s="1"/>
  <c r="H27" i="43"/>
  <c r="G27" i="43"/>
  <c r="F27" i="43"/>
  <c r="E27" i="43"/>
  <c r="D27" i="43"/>
  <c r="C27" i="43"/>
  <c r="L30" i="43" l="1"/>
  <c r="C40" i="43"/>
  <c r="K40" i="43" s="1"/>
  <c r="D40" i="43"/>
  <c r="L40" i="43" s="1"/>
  <c r="C31" i="43"/>
  <c r="K31" i="43" s="1"/>
  <c r="D31" i="43"/>
  <c r="L31" i="43" s="1"/>
  <c r="E30" i="43"/>
  <c r="M30" i="43" l="1"/>
  <c r="F30" i="43"/>
  <c r="N30" i="43" l="1"/>
  <c r="G30" i="43"/>
  <c r="D55" i="43"/>
  <c r="L55" i="43" s="1"/>
  <c r="C55" i="43"/>
  <c r="K55" i="43" s="1"/>
  <c r="O30" i="43" l="1"/>
  <c r="H30" i="43"/>
  <c r="P30" i="43" s="1"/>
  <c r="E31" i="43" l="1"/>
  <c r="F31" i="43" l="1"/>
  <c r="G31" i="43" l="1"/>
  <c r="H31" i="43" l="1"/>
  <c r="I5" i="42" l="1"/>
  <c r="C5" i="42"/>
  <c r="D5" i="42"/>
  <c r="G5" i="42"/>
  <c r="H5" i="42"/>
  <c r="B5" i="42"/>
  <c r="F5" i="42" l="1"/>
  <c r="E5" i="42"/>
  <c r="M11" i="35" l="1"/>
  <c r="N11" i="35"/>
  <c r="O11" i="35"/>
  <c r="L11" i="35"/>
  <c r="O127" i="31" l="1"/>
  <c r="N127" i="31"/>
  <c r="M127" i="31"/>
  <c r="L127" i="31"/>
  <c r="O109" i="31"/>
  <c r="O119" i="31"/>
  <c r="N119" i="31"/>
  <c r="M119" i="31"/>
  <c r="L119" i="31"/>
  <c r="O108" i="31"/>
  <c r="N108" i="31"/>
  <c r="M108" i="31"/>
  <c r="L108" i="31"/>
  <c r="D4" i="38" l="1"/>
  <c r="E4" i="38"/>
  <c r="F4" i="38"/>
  <c r="G4" i="38"/>
  <c r="H4" i="38"/>
  <c r="D6" i="38"/>
  <c r="E6" i="38"/>
  <c r="F6" i="38"/>
  <c r="G6" i="38"/>
  <c r="I6" i="38"/>
  <c r="J6" i="38"/>
  <c r="K6" i="38"/>
  <c r="C6" i="38"/>
  <c r="D5" i="38"/>
  <c r="E5" i="38"/>
  <c r="F5" i="38"/>
  <c r="G5" i="38"/>
  <c r="C5" i="38"/>
  <c r="H5" i="38" l="1"/>
  <c r="L6" i="38"/>
  <c r="H6" i="38"/>
  <c r="B4" i="41" l="1"/>
  <c r="C4" i="41"/>
  <c r="B6" i="41"/>
  <c r="C6" i="41" l="1"/>
  <c r="N123" i="31" l="1"/>
  <c r="C6" i="37"/>
  <c r="D6" i="37"/>
  <c r="E6" i="37"/>
  <c r="F6" i="37"/>
  <c r="B6" i="37"/>
  <c r="B8" i="34" l="1"/>
  <c r="B9" i="34" s="1"/>
  <c r="D13" i="34"/>
  <c r="E13" i="34"/>
  <c r="F13" i="34"/>
  <c r="C13" i="34"/>
  <c r="F4" i="34" l="1"/>
  <c r="P58" i="43"/>
  <c r="D4" i="34"/>
  <c r="N58" i="43"/>
  <c r="C4" i="34"/>
  <c r="M58" i="43"/>
  <c r="E4" i="34"/>
  <c r="O58" i="43"/>
  <c r="O51" i="43" l="1"/>
  <c r="O47" i="43"/>
  <c r="O42" i="43"/>
  <c r="O37" i="43"/>
  <c r="O33" i="43"/>
  <c r="O52" i="43"/>
  <c r="O48" i="43"/>
  <c r="O43" i="43"/>
  <c r="O38" i="43"/>
  <c r="O34" i="43"/>
  <c r="O53" i="43"/>
  <c r="E3" i="54" s="1"/>
  <c r="E6" i="54" s="1"/>
  <c r="O49" i="43"/>
  <c r="O44" i="43"/>
  <c r="O39" i="43"/>
  <c r="O35" i="43"/>
  <c r="O31" i="43"/>
  <c r="O54" i="43"/>
  <c r="O50" i="43"/>
  <c r="O46" i="43"/>
  <c r="O41" i="43"/>
  <c r="O36" i="43"/>
  <c r="O32" i="43"/>
  <c r="O45" i="43"/>
  <c r="M54" i="43"/>
  <c r="M50" i="43"/>
  <c r="M46" i="43"/>
  <c r="M41" i="43"/>
  <c r="M36" i="43"/>
  <c r="M32" i="43"/>
  <c r="M51" i="43"/>
  <c r="M47" i="43"/>
  <c r="M42" i="43"/>
  <c r="M37" i="43"/>
  <c r="M33" i="43"/>
  <c r="M52" i="43"/>
  <c r="M48" i="43"/>
  <c r="M43" i="43"/>
  <c r="M38" i="43"/>
  <c r="M34" i="43"/>
  <c r="M53" i="43"/>
  <c r="M49" i="43"/>
  <c r="M44" i="43"/>
  <c r="M39" i="43"/>
  <c r="M35" i="43"/>
  <c r="M31" i="43"/>
  <c r="M45" i="43"/>
  <c r="P52" i="43"/>
  <c r="P48" i="43"/>
  <c r="P43" i="43"/>
  <c r="P38" i="43"/>
  <c r="P34" i="43"/>
  <c r="P53" i="43"/>
  <c r="F3" i="54" s="1"/>
  <c r="F6" i="54" s="1"/>
  <c r="F7" i="54" s="1"/>
  <c r="P49" i="43"/>
  <c r="P44" i="43"/>
  <c r="P39" i="43"/>
  <c r="P35" i="43"/>
  <c r="P31" i="43"/>
  <c r="P54" i="43"/>
  <c r="P50" i="43"/>
  <c r="P46" i="43"/>
  <c r="P41" i="43"/>
  <c r="P36" i="43"/>
  <c r="P32" i="43"/>
  <c r="P51" i="43"/>
  <c r="P47" i="43"/>
  <c r="P42" i="43"/>
  <c r="P37" i="43"/>
  <c r="P33" i="43"/>
  <c r="P45" i="43"/>
  <c r="N51" i="43"/>
  <c r="N47" i="43"/>
  <c r="N42" i="43"/>
  <c r="N37" i="43"/>
  <c r="N33" i="43"/>
  <c r="N52" i="43"/>
  <c r="N48" i="43"/>
  <c r="N43" i="43"/>
  <c r="N38" i="43"/>
  <c r="N34" i="43"/>
  <c r="N53" i="43"/>
  <c r="D3" i="54" s="1"/>
  <c r="D6" i="54" s="1"/>
  <c r="N49" i="43"/>
  <c r="N44" i="43"/>
  <c r="N39" i="43"/>
  <c r="N35" i="43"/>
  <c r="N31" i="43"/>
  <c r="N54" i="43"/>
  <c r="N50" i="43"/>
  <c r="N46" i="43"/>
  <c r="N41" i="43"/>
  <c r="N36" i="43"/>
  <c r="N32" i="43"/>
  <c r="N45" i="43"/>
  <c r="C5" i="33"/>
  <c r="D5" i="33"/>
  <c r="E5" i="33"/>
  <c r="B5" i="33"/>
  <c r="E7" i="54" l="1"/>
  <c r="C6" i="44"/>
  <c r="C3" i="54"/>
  <c r="C6" i="54" s="1"/>
  <c r="D6" i="44"/>
  <c r="F6" i="44"/>
  <c r="E6" i="44"/>
  <c r="B4" i="32"/>
  <c r="C4" i="32"/>
  <c r="D4" i="32"/>
  <c r="E4" i="32"/>
  <c r="D7" i="54" l="1"/>
  <c r="C7" i="54"/>
  <c r="K74" i="31"/>
  <c r="K63" i="31"/>
  <c r="K38" i="31"/>
  <c r="K49" i="31"/>
  <c r="K88" i="31" l="1"/>
  <c r="K99" i="31"/>
  <c r="K24" i="31"/>
  <c r="K13" i="31"/>
  <c r="I38" i="31"/>
  <c r="H63" i="31"/>
  <c r="L82" i="31"/>
  <c r="L7" i="31" s="1"/>
  <c r="P7" i="31" s="1"/>
  <c r="L86" i="31"/>
  <c r="L11" i="31" s="1"/>
  <c r="P11" i="31" s="1"/>
  <c r="L92" i="31"/>
  <c r="L17" i="31" s="1"/>
  <c r="P17" i="31" s="1"/>
  <c r="G24" i="31"/>
  <c r="L95" i="31"/>
  <c r="L20" i="31" s="1"/>
  <c r="P20" i="31" s="1"/>
  <c r="L96" i="31"/>
  <c r="L21" i="31" s="1"/>
  <c r="P21" i="31" s="1"/>
  <c r="K122" i="31"/>
  <c r="K121" i="31"/>
  <c r="K120" i="31"/>
  <c r="K117" i="31"/>
  <c r="K111" i="31"/>
  <c r="K110" i="31"/>
  <c r="K109" i="31"/>
  <c r="K106" i="31"/>
  <c r="J74" i="31"/>
  <c r="I74" i="31"/>
  <c r="G74" i="31"/>
  <c r="F74" i="31"/>
  <c r="E74" i="31"/>
  <c r="D74" i="31"/>
  <c r="C74" i="31"/>
  <c r="B74" i="31"/>
  <c r="J63" i="31"/>
  <c r="I63" i="31"/>
  <c r="F63" i="31"/>
  <c r="E63" i="31"/>
  <c r="D63" i="31"/>
  <c r="C63" i="31"/>
  <c r="B63" i="31"/>
  <c r="J49" i="31"/>
  <c r="I49" i="31"/>
  <c r="F49" i="31"/>
  <c r="E49" i="31"/>
  <c r="D49" i="31"/>
  <c r="C49" i="31"/>
  <c r="B49" i="31"/>
  <c r="J38" i="31"/>
  <c r="F38" i="31"/>
  <c r="E38" i="31"/>
  <c r="D38" i="31"/>
  <c r="C38" i="31"/>
  <c r="B38" i="31"/>
  <c r="F24" i="31"/>
  <c r="E24" i="31"/>
  <c r="D24" i="31"/>
  <c r="C24" i="31"/>
  <c r="B24" i="31"/>
  <c r="K119" i="31"/>
  <c r="F13" i="31"/>
  <c r="E13" i="31"/>
  <c r="D13" i="31"/>
  <c r="C13" i="31"/>
  <c r="B13" i="31"/>
  <c r="K108" i="31"/>
  <c r="K107" i="31"/>
  <c r="H120" i="31" l="1"/>
  <c r="D109" i="31"/>
  <c r="E110" i="31"/>
  <c r="D118" i="31"/>
  <c r="E106" i="31"/>
  <c r="C107" i="31"/>
  <c r="C111" i="31"/>
  <c r="E111" i="31"/>
  <c r="D117" i="31"/>
  <c r="G118" i="31"/>
  <c r="L93" i="31"/>
  <c r="L18" i="31" s="1"/>
  <c r="P18" i="31" s="1"/>
  <c r="E119" i="31"/>
  <c r="G119" i="31"/>
  <c r="L94" i="31"/>
  <c r="C121" i="31"/>
  <c r="D122" i="31"/>
  <c r="I122" i="31"/>
  <c r="E123" i="31"/>
  <c r="P96" i="31"/>
  <c r="G122" i="31"/>
  <c r="L97" i="31"/>
  <c r="G109" i="31"/>
  <c r="L84" i="31"/>
  <c r="L9" i="31" s="1"/>
  <c r="P9" i="31" s="1"/>
  <c r="G110" i="31"/>
  <c r="L85" i="31"/>
  <c r="L10" i="31" s="1"/>
  <c r="P10" i="31" s="1"/>
  <c r="G106" i="31"/>
  <c r="L81" i="31"/>
  <c r="L6" i="31" s="1"/>
  <c r="P6" i="31" s="1"/>
  <c r="G108" i="31"/>
  <c r="L83" i="31"/>
  <c r="L8" i="31" s="1"/>
  <c r="P8" i="31" s="1"/>
  <c r="E107" i="31"/>
  <c r="C108" i="31"/>
  <c r="D108" i="31"/>
  <c r="C112" i="31"/>
  <c r="C120" i="31"/>
  <c r="E120" i="31"/>
  <c r="P95" i="31"/>
  <c r="G123" i="31"/>
  <c r="M86" i="31"/>
  <c r="M11" i="31" s="1"/>
  <c r="Q11" i="31" s="1"/>
  <c r="P86" i="31"/>
  <c r="M82" i="31"/>
  <c r="M7" i="31" s="1"/>
  <c r="Q7" i="31" s="1"/>
  <c r="J110" i="31"/>
  <c r="J120" i="31"/>
  <c r="J119" i="31"/>
  <c r="J108" i="31"/>
  <c r="J106" i="31"/>
  <c r="H108" i="31"/>
  <c r="I107" i="31"/>
  <c r="H118" i="31"/>
  <c r="I121" i="31"/>
  <c r="I109" i="31"/>
  <c r="G105" i="31"/>
  <c r="G63" i="31"/>
  <c r="G38" i="31"/>
  <c r="G13" i="31"/>
  <c r="H111" i="31"/>
  <c r="G116" i="31"/>
  <c r="G49" i="31"/>
  <c r="H121" i="31"/>
  <c r="H119" i="31"/>
  <c r="B88" i="31"/>
  <c r="F107" i="31"/>
  <c r="F116" i="31"/>
  <c r="F99" i="31"/>
  <c r="D119" i="31"/>
  <c r="J107" i="31"/>
  <c r="C105" i="31"/>
  <c r="C88" i="31"/>
  <c r="G107" i="31"/>
  <c r="E117" i="31"/>
  <c r="C118" i="31"/>
  <c r="C119" i="31"/>
  <c r="D120" i="31"/>
  <c r="J121" i="31"/>
  <c r="H122" i="31"/>
  <c r="F123" i="31"/>
  <c r="F117" i="31"/>
  <c r="E88" i="31"/>
  <c r="E105" i="31"/>
  <c r="J109" i="31"/>
  <c r="E118" i="31"/>
  <c r="F120" i="31"/>
  <c r="D121" i="31"/>
  <c r="J122" i="31"/>
  <c r="D107" i="31"/>
  <c r="F88" i="31"/>
  <c r="F105" i="31"/>
  <c r="D106" i="31"/>
  <c r="C109" i="31"/>
  <c r="I110" i="31"/>
  <c r="G111" i="31"/>
  <c r="E112" i="31"/>
  <c r="F119" i="31"/>
  <c r="G120" i="31"/>
  <c r="E121" i="31"/>
  <c r="C122" i="31"/>
  <c r="F122" i="31"/>
  <c r="F111" i="31"/>
  <c r="F112" i="31"/>
  <c r="C116" i="31"/>
  <c r="C99" i="31"/>
  <c r="F121" i="31"/>
  <c r="H109" i="31"/>
  <c r="D123" i="31"/>
  <c r="D112" i="31"/>
  <c r="E108" i="31"/>
  <c r="E109" i="31"/>
  <c r="C110" i="31"/>
  <c r="I111" i="31"/>
  <c r="G112" i="31"/>
  <c r="D116" i="31"/>
  <c r="D99" i="31"/>
  <c r="J117" i="31"/>
  <c r="I120" i="31"/>
  <c r="G121" i="31"/>
  <c r="E122" i="31"/>
  <c r="C123" i="31"/>
  <c r="D88" i="31"/>
  <c r="D105" i="31"/>
  <c r="C106" i="31"/>
  <c r="H110" i="31"/>
  <c r="G117" i="31"/>
  <c r="I119" i="31"/>
  <c r="F108" i="31"/>
  <c r="F109" i="31"/>
  <c r="D110" i="31"/>
  <c r="J111" i="31"/>
  <c r="E116" i="31"/>
  <c r="E99" i="31"/>
  <c r="C117" i="31"/>
  <c r="D111" i="31"/>
  <c r="F118" i="31"/>
  <c r="F106" i="31"/>
  <c r="F110" i="31"/>
  <c r="B99" i="31"/>
  <c r="P97" i="31" l="1"/>
  <c r="L22" i="31"/>
  <c r="P22" i="31" s="1"/>
  <c r="P94" i="31"/>
  <c r="L19" i="31"/>
  <c r="P19" i="31" s="1"/>
  <c r="G99" i="31"/>
  <c r="P93" i="31"/>
  <c r="J118" i="31"/>
  <c r="K118" i="31"/>
  <c r="P82" i="31"/>
  <c r="M85" i="31"/>
  <c r="M10" i="31" s="1"/>
  <c r="Q10" i="31" s="1"/>
  <c r="P85" i="31"/>
  <c r="P84" i="31"/>
  <c r="M84" i="31"/>
  <c r="M9" i="31" s="1"/>
  <c r="Q9" i="31" s="1"/>
  <c r="N82" i="31"/>
  <c r="N7" i="31" s="1"/>
  <c r="R7" i="31" s="1"/>
  <c r="Q82" i="31"/>
  <c r="N86" i="31"/>
  <c r="N11" i="31" s="1"/>
  <c r="R11" i="31" s="1"/>
  <c r="Q86" i="31"/>
  <c r="M83" i="31"/>
  <c r="M8" i="31" s="1"/>
  <c r="Q8" i="31" s="1"/>
  <c r="P83" i="31"/>
  <c r="M81" i="31"/>
  <c r="M6" i="31" s="1"/>
  <c r="Q6" i="31" s="1"/>
  <c r="I108" i="31"/>
  <c r="H107" i="31"/>
  <c r="I118" i="31"/>
  <c r="G88" i="31"/>
  <c r="M93" i="31"/>
  <c r="M96" i="31"/>
  <c r="M92" i="31"/>
  <c r="M97" i="31"/>
  <c r="M95" i="31"/>
  <c r="M94" i="31"/>
  <c r="Q94" i="31" l="1"/>
  <c r="M19" i="31"/>
  <c r="Q19" i="31" s="1"/>
  <c r="Q97" i="31"/>
  <c r="M22" i="31"/>
  <c r="Q22" i="31" s="1"/>
  <c r="Q96" i="31"/>
  <c r="M21" i="31"/>
  <c r="Q21" i="31" s="1"/>
  <c r="Q92" i="31"/>
  <c r="M17" i="31"/>
  <c r="Q17" i="31" s="1"/>
  <c r="Q95" i="31"/>
  <c r="M20" i="31"/>
  <c r="Q20" i="31" s="1"/>
  <c r="Q93" i="31"/>
  <c r="M18" i="31"/>
  <c r="Q18" i="31" s="1"/>
  <c r="N81" i="31"/>
  <c r="N6" i="31" s="1"/>
  <c r="R6" i="31" s="1"/>
  <c r="Q81" i="31"/>
  <c r="N83" i="31"/>
  <c r="N8" i="31" s="1"/>
  <c r="R8" i="31" s="1"/>
  <c r="Q83" i="31"/>
  <c r="O86" i="31"/>
  <c r="R86" i="31"/>
  <c r="O82" i="31"/>
  <c r="R82" i="31"/>
  <c r="Q85" i="31"/>
  <c r="N85" i="31"/>
  <c r="N10" i="31" s="1"/>
  <c r="R10" i="31" s="1"/>
  <c r="Q84" i="31"/>
  <c r="N84" i="31"/>
  <c r="N9" i="31" s="1"/>
  <c r="R9" i="31" s="1"/>
  <c r="N92" i="31"/>
  <c r="N94" i="31"/>
  <c r="N93" i="31"/>
  <c r="N95" i="31"/>
  <c r="N96" i="31"/>
  <c r="N97" i="31"/>
  <c r="R97" i="31" l="1"/>
  <c r="N22" i="31"/>
  <c r="R22" i="31" s="1"/>
  <c r="R94" i="31"/>
  <c r="N19" i="31"/>
  <c r="R19" i="31" s="1"/>
  <c r="R96" i="31"/>
  <c r="N21" i="31"/>
  <c r="R21" i="31" s="1"/>
  <c r="R95" i="31"/>
  <c r="N20" i="31"/>
  <c r="R20" i="31" s="1"/>
  <c r="R93" i="31"/>
  <c r="N18" i="31"/>
  <c r="R18" i="31" s="1"/>
  <c r="R92" i="31"/>
  <c r="N17" i="31"/>
  <c r="R17" i="31" s="1"/>
  <c r="S82" i="31"/>
  <c r="O7" i="31"/>
  <c r="S7" i="31" s="1"/>
  <c r="S86" i="31"/>
  <c r="O11" i="31"/>
  <c r="S11" i="31" s="1"/>
  <c r="R84" i="31"/>
  <c r="O84" i="31"/>
  <c r="R85" i="31"/>
  <c r="O85" i="31"/>
  <c r="O83" i="31"/>
  <c r="R83" i="31"/>
  <c r="O81" i="31"/>
  <c r="R81" i="31"/>
  <c r="O92" i="31"/>
  <c r="O96" i="31"/>
  <c r="O93" i="31"/>
  <c r="O94" i="31"/>
  <c r="O95" i="31"/>
  <c r="O97" i="31"/>
  <c r="S97" i="31" l="1"/>
  <c r="O22" i="31"/>
  <c r="S22" i="31" s="1"/>
  <c r="S93" i="31"/>
  <c r="O18" i="31"/>
  <c r="S18" i="31" s="1"/>
  <c r="S94" i="31"/>
  <c r="O19" i="31"/>
  <c r="S19" i="31" s="1"/>
  <c r="S95" i="31"/>
  <c r="O20" i="31"/>
  <c r="S20" i="31" s="1"/>
  <c r="S96" i="31"/>
  <c r="O21" i="31"/>
  <c r="S21" i="31" s="1"/>
  <c r="S92" i="31"/>
  <c r="O17" i="31"/>
  <c r="S17" i="31" s="1"/>
  <c r="S85" i="31"/>
  <c r="O10" i="31"/>
  <c r="S10" i="31" s="1"/>
  <c r="S84" i="31"/>
  <c r="O9" i="31"/>
  <c r="S9" i="31" s="1"/>
  <c r="S81" i="31"/>
  <c r="O6" i="31"/>
  <c r="S6" i="31" s="1"/>
  <c r="S83" i="31"/>
  <c r="O8" i="31"/>
  <c r="S8" i="31" s="1"/>
  <c r="B6" i="22" l="1"/>
  <c r="C6" i="22"/>
  <c r="D6" i="22"/>
  <c r="I5" i="22"/>
  <c r="B12" i="23" l="1"/>
  <c r="B13" i="23" l="1"/>
  <c r="E13" i="23"/>
  <c r="D13" i="23"/>
  <c r="C13" i="23"/>
  <c r="I6" i="22"/>
  <c r="H6" i="22"/>
  <c r="G6" i="22"/>
  <c r="F5" i="22"/>
  <c r="F6" i="22" s="1"/>
  <c r="E5" i="22"/>
  <c r="E6" i="22" s="1"/>
  <c r="I4" i="22"/>
  <c r="H4" i="22"/>
  <c r="G4" i="22"/>
  <c r="F4" i="22"/>
  <c r="E4" i="22"/>
  <c r="D4" i="22"/>
  <c r="C4" i="22"/>
  <c r="B11" i="23" l="1"/>
  <c r="C12" i="23" l="1"/>
  <c r="C11" i="23" l="1"/>
  <c r="D12" i="23"/>
  <c r="E12" i="23"/>
  <c r="E11" i="23" l="1"/>
  <c r="D11" i="23"/>
  <c r="B5" i="18" l="1"/>
  <c r="C5" i="18" l="1"/>
  <c r="D5" i="18" l="1"/>
  <c r="B14" i="3" l="1"/>
  <c r="B8" i="3"/>
  <c r="B4" i="3"/>
  <c r="E5" i="18" l="1"/>
  <c r="C39" i="3" l="1"/>
  <c r="C38" i="3"/>
  <c r="C33" i="3" l="1"/>
  <c r="C32" i="3"/>
  <c r="D33" i="3" s="1"/>
  <c r="D34" i="3" s="1"/>
  <c r="D39" i="3"/>
  <c r="B40" i="3"/>
  <c r="B10" i="2"/>
  <c r="B6" i="2" l="1"/>
  <c r="H105" i="31" l="1"/>
  <c r="L105" i="31" s="1"/>
  <c r="L80" i="31" l="1"/>
  <c r="L5" i="31" s="1"/>
  <c r="P5" i="31" s="1"/>
  <c r="L87" i="31"/>
  <c r="L12" i="31" s="1"/>
  <c r="P12" i="31" s="1"/>
  <c r="P80" i="31" l="1"/>
  <c r="L88" i="31"/>
  <c r="P81" i="31"/>
  <c r="H106" i="31" l="1"/>
  <c r="I106" i="31"/>
  <c r="H13" i="31"/>
  <c r="P92" i="31" l="1"/>
  <c r="H117" i="31" l="1"/>
  <c r="I117" i="31"/>
  <c r="H24" i="31" l="1"/>
  <c r="H116" i="31" l="1"/>
  <c r="L116" i="31" l="1"/>
  <c r="L123" i="31" s="1"/>
  <c r="L91" i="31" l="1"/>
  <c r="L16" i="31" s="1"/>
  <c r="P16" i="31" s="1"/>
  <c r="L98" i="31"/>
  <c r="L23" i="31" s="1"/>
  <c r="P23" i="31" s="1"/>
  <c r="H74" i="31"/>
  <c r="P91" i="31" l="1"/>
  <c r="L99" i="31"/>
  <c r="H38" i="31"/>
  <c r="L13" i="31" s="1"/>
  <c r="P13" i="31" s="1"/>
  <c r="P87" i="31"/>
  <c r="P88" i="31" s="1"/>
  <c r="B7" i="39" l="1"/>
  <c r="H88" i="31"/>
  <c r="H112" i="31"/>
  <c r="H49" i="31"/>
  <c r="L24" i="31" s="1"/>
  <c r="P24" i="31" s="1"/>
  <c r="P98" i="31"/>
  <c r="P99" i="31" s="1"/>
  <c r="H123" i="31" l="1"/>
  <c r="H99" i="31"/>
  <c r="I105" i="31" l="1"/>
  <c r="M105" i="31" s="1"/>
  <c r="M87" i="31" l="1"/>
  <c r="M12" i="31" s="1"/>
  <c r="Q12" i="31" s="1"/>
  <c r="M80" i="31"/>
  <c r="M5" i="31" s="1"/>
  <c r="Q5" i="31" s="1"/>
  <c r="Q80" i="31" l="1"/>
  <c r="M88" i="31"/>
  <c r="M13" i="31" s="1"/>
  <c r="I116" i="31" l="1"/>
  <c r="M116" i="31" l="1"/>
  <c r="M123" i="31" s="1"/>
  <c r="M98" i="31" l="1"/>
  <c r="M23" i="31" s="1"/>
  <c r="Q23" i="31" s="1"/>
  <c r="M91" i="31"/>
  <c r="M16" i="31" s="1"/>
  <c r="Q16" i="31" s="1"/>
  <c r="I13" i="31"/>
  <c r="Q13" i="31" s="1"/>
  <c r="Q87" i="31"/>
  <c r="Q88" i="31" s="1"/>
  <c r="Q91" i="31" l="1"/>
  <c r="M99" i="31"/>
  <c r="I112" i="31"/>
  <c r="I88" i="31"/>
  <c r="I24" i="31"/>
  <c r="Q98" i="31"/>
  <c r="C7" i="39" l="1"/>
  <c r="M24" i="31"/>
  <c r="Q24" i="31" s="1"/>
  <c r="Q99" i="31"/>
  <c r="I99" i="31"/>
  <c r="I123" i="31"/>
  <c r="K105" i="31"/>
  <c r="O105" i="31" s="1"/>
  <c r="J105" i="31" l="1"/>
  <c r="N105" i="31" s="1"/>
  <c r="N87" i="31" l="1"/>
  <c r="N12" i="31" s="1"/>
  <c r="R12" i="31" s="1"/>
  <c r="N80" i="31"/>
  <c r="N5" i="31" s="1"/>
  <c r="R5" i="31" s="1"/>
  <c r="K116" i="31"/>
  <c r="O116" i="31" s="1"/>
  <c r="O80" i="31" l="1"/>
  <c r="O5" i="31" s="1"/>
  <c r="S5" i="31" s="1"/>
  <c r="R80" i="31"/>
  <c r="N88" i="31"/>
  <c r="N13" i="31" s="1"/>
  <c r="O87" i="31"/>
  <c r="J116" i="31"/>
  <c r="S87" i="31" l="1"/>
  <c r="O12" i="31"/>
  <c r="S12" i="31" s="1"/>
  <c r="N116" i="31"/>
  <c r="S80" i="31"/>
  <c r="O88" i="31"/>
  <c r="O13" i="31" s="1"/>
  <c r="S13" i="31" s="1"/>
  <c r="J13" i="31"/>
  <c r="R13" i="31" s="1"/>
  <c r="K112" i="31" l="1"/>
  <c r="R87" i="31"/>
  <c r="R88" i="31" s="1"/>
  <c r="N98" i="31"/>
  <c r="N23" i="31" s="1"/>
  <c r="R23" i="31" s="1"/>
  <c r="N91" i="31"/>
  <c r="N16" i="31" s="1"/>
  <c r="R16" i="31" s="1"/>
  <c r="S88" i="31"/>
  <c r="J112" i="31"/>
  <c r="J88" i="31"/>
  <c r="J24" i="31"/>
  <c r="K123" i="31"/>
  <c r="R91" i="31" l="1"/>
  <c r="N99" i="31"/>
  <c r="O91" i="31"/>
  <c r="O16" i="31" s="1"/>
  <c r="S16" i="31" s="1"/>
  <c r="R98" i="31"/>
  <c r="O98" i="31"/>
  <c r="J99" i="31"/>
  <c r="J123" i="31"/>
  <c r="S98" i="31" l="1"/>
  <c r="O23" i="31"/>
  <c r="S23" i="31" s="1"/>
  <c r="D7" i="39"/>
  <c r="N24" i="31"/>
  <c r="R24" i="31" s="1"/>
  <c r="S91" i="31"/>
  <c r="S99" i="31" s="1"/>
  <c r="O99" i="31"/>
  <c r="O24" i="31" s="1"/>
  <c r="S24" i="31" s="1"/>
  <c r="R99" i="31"/>
  <c r="E7" i="39" l="1"/>
  <c r="E40" i="43" l="1"/>
  <c r="M40" i="43" s="1"/>
  <c r="E55" i="43" l="1"/>
  <c r="M55" i="43" l="1"/>
  <c r="F40" i="43"/>
  <c r="N40" i="43" s="1"/>
  <c r="F55" i="43" l="1"/>
  <c r="N55" i="43" l="1"/>
  <c r="G40" i="43"/>
  <c r="O40" i="43" s="1"/>
  <c r="G55" i="43" l="1"/>
  <c r="O55" i="43" l="1"/>
  <c r="H40" i="43"/>
  <c r="P40" i="43" s="1"/>
  <c r="H55" i="43" l="1"/>
  <c r="P55" i="43" l="1"/>
  <c r="C5" i="34" l="1"/>
  <c r="B7" i="32"/>
  <c r="C8" i="34" l="1"/>
  <c r="D7" i="34"/>
  <c r="B8" i="32"/>
  <c r="B9" i="32"/>
  <c r="C9" i="34"/>
  <c r="B10" i="32" l="1"/>
  <c r="C6" i="2" l="1"/>
  <c r="C10" i="2"/>
  <c r="C11" i="2" s="1"/>
  <c r="D7" i="32"/>
  <c r="D5" i="34"/>
  <c r="E7" i="32"/>
  <c r="E7" i="34" l="1"/>
  <c r="E5" i="34" s="1"/>
  <c r="C7" i="2"/>
  <c r="C4" i="44"/>
  <c r="D8" i="32"/>
  <c r="D9" i="32"/>
  <c r="E8" i="32"/>
  <c r="E9" i="32"/>
  <c r="C7" i="32"/>
  <c r="D8" i="34"/>
  <c r="F7" i="34" l="1"/>
  <c r="F5" i="34" s="1"/>
  <c r="E10" i="32"/>
  <c r="D10" i="32"/>
  <c r="C8" i="32"/>
  <c r="C9" i="32"/>
  <c r="C12" i="2"/>
  <c r="D9" i="34"/>
  <c r="E8" i="34"/>
  <c r="C10" i="32" l="1"/>
  <c r="E10" i="2"/>
  <c r="E6" i="2"/>
  <c r="F6" i="2"/>
  <c r="F10" i="2"/>
  <c r="E9" i="34"/>
  <c r="F8" i="34"/>
  <c r="F11" i="2" l="1"/>
  <c r="F7" i="2"/>
  <c r="F12" i="2" s="1"/>
  <c r="D6" i="2"/>
  <c r="E7" i="2" s="1"/>
  <c r="E12" i="2" s="1"/>
  <c r="D10" i="2"/>
  <c r="D11" i="2" s="1"/>
  <c r="F9" i="34"/>
  <c r="F4" i="44" l="1"/>
  <c r="D7" i="2"/>
  <c r="D12" i="2" s="1"/>
  <c r="E11" i="2"/>
  <c r="E4" i="44" l="1"/>
  <c r="D4" i="44"/>
</calcChain>
</file>

<file path=xl/comments1.xml><?xml version="1.0" encoding="utf-8"?>
<comments xmlns="http://schemas.openxmlformats.org/spreadsheetml/2006/main">
  <authors>
    <author>bugyi</author>
  </authors>
  <commentList>
    <comment ref="K3" authorId="0" shapeId="0">
      <text>
        <r>
          <rPr>
            <b/>
            <sz val="9"/>
            <color indexed="81"/>
            <rFont val="Segoe UI"/>
            <family val="2"/>
            <charset val="238"/>
          </rPr>
          <t>bugyi:</t>
        </r>
        <r>
          <rPr>
            <sz val="9"/>
            <color indexed="81"/>
            <rFont val="Segoe UI"/>
            <family val="2"/>
            <charset val="238"/>
          </rPr>
          <t xml:space="preserve">
zvyšok bol financovaný z rozpočtu NDS</t>
        </r>
      </text>
    </comment>
  </commentList>
</comments>
</file>

<file path=xl/sharedStrings.xml><?xml version="1.0" encoding="utf-8"?>
<sst xmlns="http://schemas.openxmlformats.org/spreadsheetml/2006/main" count="1149" uniqueCount="636">
  <si>
    <t>-</t>
  </si>
  <si>
    <t>Skutočnosť</t>
  </si>
  <si>
    <t>1. Saldo verejnej správy</t>
  </si>
  <si>
    <t>2. Cyklická zložka</t>
  </si>
  <si>
    <t>4. Štrukturálne saldo  (1-2-3)</t>
  </si>
  <si>
    <t>5. Zmena štrukturálneho salda (Δ4)/ Fiškálny kompakt</t>
  </si>
  <si>
    <t>Zdroj: RRZ</t>
  </si>
  <si>
    <t>3. Jednorazové efekty</t>
  </si>
  <si>
    <t>6. Saldo verejnej správy v NPC scenári</t>
  </si>
  <si>
    <t>7. Zmena štrukurálneho salda v NPC scenári</t>
  </si>
  <si>
    <t>8. Veľkosť opatrení (1-6)</t>
  </si>
  <si>
    <t>9. Medziročná zmena veľkosti opatrení (Δ8)</t>
  </si>
  <si>
    <t>10. Konsolidačné úsilie vlády (5-7)</t>
  </si>
  <si>
    <t>1. Saldo VS v základnom scenári</t>
  </si>
  <si>
    <t>4. Štrukturálne saldo (1-2-3)</t>
  </si>
  <si>
    <t>Riziká</t>
  </si>
  <si>
    <t>Krytie rizika </t>
  </si>
  <si>
    <t>bez kvantifikácie</t>
  </si>
  <si>
    <t>1. Nadhodnotenie nedaňových príjmov:</t>
  </si>
  <si>
    <t xml:space="preserve"> - príjmy z dividend SPP a VSE</t>
  </si>
  <si>
    <t xml:space="preserve"> - príjmy z predaja emisných kvót</t>
  </si>
  <si>
    <t>2. Korekcie voči fondom EÚ</t>
  </si>
  <si>
    <t>Riziká rozpočtu s vplyvom na saldo</t>
  </si>
  <si>
    <t>priemerná cena emisných povoleniek v roku 2014 bola 5,91 eur/tCO2</t>
  </si>
  <si>
    <t>Zdroj: RRZ, MF SR</t>
  </si>
  <si>
    <t>EU fondy</t>
  </si>
  <si>
    <t>rozpočet</t>
  </si>
  <si>
    <t>spolufinancovanie</t>
  </si>
  <si>
    <t xml:space="preserve"> - splátky záväzkov voči akcionárom súkromných zdravotných poisťovní</t>
  </si>
  <si>
    <t>Splátky nerozdeleného zisku</t>
  </si>
  <si>
    <t>Výdavky zdravotného poistenia</t>
  </si>
  <si>
    <t>3. Podhodnotenie výdavkov v zdravotníctve</t>
  </si>
  <si>
    <t>Zdroje krytia rizík:</t>
  </si>
  <si>
    <t>HDP</t>
  </si>
  <si>
    <t>2016 R</t>
  </si>
  <si>
    <t>VÚC</t>
  </si>
  <si>
    <t>máj</t>
  </si>
  <si>
    <t>jún</t>
  </si>
  <si>
    <t>júl</t>
  </si>
  <si>
    <t>jan</t>
  </si>
  <si>
    <t>feb</t>
  </si>
  <si>
    <t>mar</t>
  </si>
  <si>
    <t>apr</t>
  </si>
  <si>
    <t>aug</t>
  </si>
  <si>
    <t>sep</t>
  </si>
  <si>
    <t>okt</t>
  </si>
  <si>
    <t>nov</t>
  </si>
  <si>
    <t>dec</t>
  </si>
  <si>
    <t>Saldo VS</t>
  </si>
  <si>
    <t>Primárne saldo</t>
  </si>
  <si>
    <t>mil. eur</t>
  </si>
  <si>
    <t xml:space="preserve"> - v % HDP</t>
  </si>
  <si>
    <t>december 2015</t>
  </si>
  <si>
    <t>máj 2016</t>
  </si>
  <si>
    <t xml:space="preserve"> - výdavky na zdravotnú starostlivosť a hospodárenie nemocníc</t>
  </si>
  <si>
    <t>4. Podhodnotenie výdavkov samospráv</t>
  </si>
  <si>
    <t>0-100</t>
  </si>
  <si>
    <t>5. Vplyv možných výdavkových úspor v roku 2015 (napríklad presun kapitálových výdavkov)</t>
  </si>
  <si>
    <t>6. Vplyv možného posunu výdavkov z roku 2015 v súvislosti s PPP projektom D4/R7</t>
  </si>
  <si>
    <t>7. Výdavky na výstavbu národného futbalového štadióna</t>
  </si>
  <si>
    <t>8. Akrualizácia hotovostných výdavkov v rezorte obrany</t>
  </si>
  <si>
    <t>9. Výdavky Národného jadrového fondu na vyraďovanie jadrových zariadení</t>
  </si>
  <si>
    <t>10. Rekapitalizácia dlhodobo stratových štátnych podnikov</t>
  </si>
  <si>
    <t>0-287</t>
  </si>
  <si>
    <t>11. Nadhodnotenie daňových príjmov</t>
  </si>
  <si>
    <t>12. Výdavky na významné investície</t>
  </si>
  <si>
    <t>max. 90 (potenciálna úspora na spolufinancovaní)</t>
  </si>
  <si>
    <t>150 (rezerva na lepší výber daní)</t>
  </si>
  <si>
    <t>11 (nižší vplyv zníženia sadzby DPH na vybrané potraviny)</t>
  </si>
  <si>
    <t>Rok</t>
  </si>
  <si>
    <t>Pridelené kvóty</t>
  </si>
  <si>
    <t>Aukcionované kvóty</t>
  </si>
  <si>
    <t>Spotrebované kvóty</t>
  </si>
  <si>
    <t>Priem. cena aukcií</t>
  </si>
  <si>
    <t>Priem. cena spotrebovaných kvót</t>
  </si>
  <si>
    <t>Ročný daňový príjem</t>
  </si>
  <si>
    <t>Stav pohľadávok/záväzkov</t>
  </si>
  <si>
    <t>Stav aktívnych kvót</t>
  </si>
  <si>
    <t>k 1.1.</t>
  </si>
  <si>
    <t>k 31.12.</t>
  </si>
  <si>
    <t>mil. jedn.</t>
  </si>
  <si>
    <t>eur/t CO2</t>
  </si>
  <si>
    <t>3=2*8</t>
  </si>
  <si>
    <t>5=4*8</t>
  </si>
  <si>
    <t>7=6*8</t>
  </si>
  <si>
    <t>9=11/13</t>
  </si>
  <si>
    <t>10=6*9</t>
  </si>
  <si>
    <t>12=11+5-10</t>
  </si>
  <si>
    <t>14=13+2+4-6</t>
  </si>
  <si>
    <t>2. Odhad RRZ</t>
  </si>
  <si>
    <t>3. Rozdiel (riziko výpadku príjmov)</t>
  </si>
  <si>
    <t>1. Program stability na roky 2016 až 2019</t>
  </si>
  <si>
    <t>2016 O</t>
  </si>
  <si>
    <t>Zmena výdavkov zdravotného poistenia (%)</t>
  </si>
  <si>
    <t>Hospodárenie nemocníc*</t>
  </si>
  <si>
    <t>* v roku 2011 bez oddlženia vo výške 350 mil. eur</t>
  </si>
  <si>
    <t>Zdroj: MF SR, ŠÚ SR</t>
  </si>
  <si>
    <t>Hospodárenie nemocníc</t>
  </si>
  <si>
    <t>Odhad RRZ</t>
  </si>
  <si>
    <t>Rozdiely (riziká):</t>
  </si>
  <si>
    <t xml:space="preserve"> - výdavky ZP a hospodárenie</t>
  </si>
  <si>
    <t xml:space="preserve"> - nerozdelený zisk</t>
  </si>
  <si>
    <t>Program stability na roky 2016 až 2018</t>
  </si>
  <si>
    <t>14. Výdavky Environmentálneho fondu</t>
  </si>
  <si>
    <t>2014 S</t>
  </si>
  <si>
    <t>2015 S</t>
  </si>
  <si>
    <t>2017 PS</t>
  </si>
  <si>
    <t>2018 PS</t>
  </si>
  <si>
    <t>2019 PS</t>
  </si>
  <si>
    <t>PS 2016-2019</t>
  </si>
  <si>
    <t>RVS 2016-2018</t>
  </si>
  <si>
    <t>1. Úspora na spolufinancovaní</t>
  </si>
  <si>
    <t xml:space="preserve"> - výdavky na výstavbu národného futbalového štadióna</t>
  </si>
  <si>
    <t xml:space="preserve"> - výdavky Environmentálneho fondu</t>
  </si>
  <si>
    <t xml:space="preserve"> - výdavky na nákup lietadla - vládny špeciál</t>
  </si>
  <si>
    <t>7. Príprava investície JLR</t>
  </si>
  <si>
    <t>MH Invest</t>
  </si>
  <si>
    <t>aspoň -15</t>
  </si>
  <si>
    <t xml:space="preserve"> - rezerva na riešenie vplyvov nových zákonných úprav</t>
  </si>
  <si>
    <t xml:space="preserve"> - rezerva na lepší výber daní</t>
  </si>
  <si>
    <t>0-26</t>
  </si>
  <si>
    <t xml:space="preserve"> - bežné a kapitálové transfery</t>
  </si>
  <si>
    <t xml:space="preserve"> - ostatné výdavky</t>
  </si>
  <si>
    <t>2013 S</t>
  </si>
  <si>
    <t xml:space="preserve">2015 S </t>
  </si>
  <si>
    <t>Riziko vo výdavkoch (odhad RRZ)</t>
  </si>
  <si>
    <t>Hotovostné výdavky Enivronmentálneho fondu</t>
  </si>
  <si>
    <t>Zdroj: ŠÚ SR, MF SR, RRZ</t>
  </si>
  <si>
    <t>Celkový vplyv rizík na saldo VS:</t>
  </si>
  <si>
    <t>(tis. eur)</t>
  </si>
  <si>
    <t>2016OS</t>
  </si>
  <si>
    <t>2017PS</t>
  </si>
  <si>
    <t>2018PS</t>
  </si>
  <si>
    <t>2019PS</t>
  </si>
  <si>
    <t>obce</t>
  </si>
  <si>
    <t>daňové príjmy</t>
  </si>
  <si>
    <t>nedaňové príjmy</t>
  </si>
  <si>
    <t xml:space="preserve">kompenzácie </t>
  </si>
  <si>
    <t>tovary a služby</t>
  </si>
  <si>
    <t>bežné transfery</t>
  </si>
  <si>
    <t>úroky</t>
  </si>
  <si>
    <t>kapitálové výdavky</t>
  </si>
  <si>
    <t>Saldo</t>
  </si>
  <si>
    <t>5. Vplyv výdavkov v súvislosti s prípravou PPP projektu D4/R7</t>
  </si>
  <si>
    <t>2016</t>
  </si>
  <si>
    <t>1. Rozpočtové ciele</t>
  </si>
  <si>
    <t>2. Veľkosť kvantifikovaných rizík</t>
  </si>
  <si>
    <t>3. Veľkosť možných zdrojov krytia rizík</t>
  </si>
  <si>
    <t>4. Saldo VS odhadované RRZ (1+2+3)</t>
  </si>
  <si>
    <t>Zdroj: MF SR, RRZ</t>
  </si>
  <si>
    <t>6. Zrušenie vkladov na doručiteľa</t>
  </si>
  <si>
    <t>1. Výdavky v rozpočte verejnej správy</t>
  </si>
  <si>
    <t>2. Odhad výdavkov podľa podpísaných zmlúv</t>
  </si>
  <si>
    <t>3. Odhad rizika (1-2)</t>
  </si>
  <si>
    <t>Zdroj: MF SR, RRZ, CRZ</t>
  </si>
  <si>
    <t xml:space="preserve"> - dodatočné hotovostné úrokové náklady</t>
  </si>
  <si>
    <t>Zdroj : ŠÚ SR, MF SR, RRZ</t>
  </si>
  <si>
    <t>p.m. Výnos 10-ročného štátneho dlhopisu (VpMP, feb. 2016)</t>
  </si>
  <si>
    <r>
      <t xml:space="preserve"> - riziká a zdroje ich krytia s vplyvom na saldo VS</t>
    </r>
    <r>
      <rPr>
        <sz val="9"/>
        <color rgb="FF13B5EA"/>
        <rFont val="Constantia"/>
        <family val="1"/>
        <charset val="238"/>
      </rPr>
      <t>*</t>
    </r>
  </si>
  <si>
    <t>1. Prognóza hrubého dlhu VS</t>
  </si>
  <si>
    <t>2. Dodatočná zmena dlhu:</t>
  </si>
  <si>
    <t xml:space="preserve">3. Hrubý dlh VS po zohľadnení rizík </t>
  </si>
  <si>
    <t>* Na účely odhadu vplyvu na hrubý dlh sa zohľadnili hotovostné vplyvy rizík (nebrali sa do úvahy akrualizačné položky výdavkov Sociálnej poisťovne, príjmov Národného rezolučného fondu a príjmov z predaja emisných kvót).</t>
  </si>
  <si>
    <r>
      <t>Hotovostné príjmy z predaja emisných kvót</t>
    </r>
    <r>
      <rPr>
        <sz val="9"/>
        <color rgb="FF13B5EA"/>
        <rFont val="Constantia"/>
        <family val="1"/>
        <charset val="238"/>
      </rPr>
      <t>**</t>
    </r>
  </si>
  <si>
    <t>** V rokoch 2013 a 2014 bolo príjmom Environmentálneho fondu iba 20 % z príjmov z aukcií, ostatné prostriedky išli do rozpočtu ministerstva životného prostredia.</t>
  </si>
  <si>
    <t>Riziká spolu:</t>
  </si>
  <si>
    <t>2016 O*</t>
  </si>
  <si>
    <t>* ide o vyčíslenie rizík v porovnaní s odhadom salda prezentovaným v programe stability (deficit vo výške 2,13 % HDP)</t>
  </si>
  <si>
    <t>5. Úspory na odvode do rozpočtu EÚ</t>
  </si>
  <si>
    <t xml:space="preserve"> - príjmy z dividend</t>
  </si>
  <si>
    <t>Pozn.: znamienka vyjadrujú vplyv na saldo VS</t>
  </si>
  <si>
    <t xml:space="preserve"> - zvýšenie platov v školstve</t>
  </si>
  <si>
    <t>SPP</t>
  </si>
  <si>
    <t>Riziko (2-1)</t>
  </si>
  <si>
    <t>VSE Holding</t>
  </si>
  <si>
    <r>
      <t>Vplyv grantov mestu Bratislava na dividendy</t>
    </r>
    <r>
      <rPr>
        <b/>
        <sz val="9"/>
        <color rgb="FF13B5EA"/>
        <rFont val="Constantia"/>
        <family val="1"/>
        <charset val="238"/>
      </rPr>
      <t>*</t>
    </r>
  </si>
  <si>
    <t>CELKOVÉ RIZIKO</t>
  </si>
  <si>
    <t>* Príspevok spoločnosti SPP je  12 mil. eur, čo zníži odhadované príjmy z dividend v roku 2017 na 188 mil. eur.          Zdroj: RRZ, MF SR</t>
  </si>
  <si>
    <t>* Rozpočet na rok 2016 uvažoval s výdavkami zdravotného poistenia vo výške 4 048 mil. eur. Riziko voči rozpočtu predstavuje 133 mil. eur.</t>
  </si>
  <si>
    <t>Investičná pomoc</t>
  </si>
  <si>
    <t>Príprava priemyselného parku</t>
  </si>
  <si>
    <t>Odkúpenie pozemkov zo strany investora</t>
  </si>
  <si>
    <t>Pozn.: (+) znamená pozitívny a (-) negatívny vplyv na saldo VS</t>
  </si>
  <si>
    <t>spolu</t>
  </si>
  <si>
    <t>Celkové riziko</t>
  </si>
  <si>
    <t>Rezerva na významné investície</t>
  </si>
  <si>
    <t>Príjmy z predaja pozemkov</t>
  </si>
  <si>
    <t>Výdavky súvisiace s prípravou priemyselného parku</t>
  </si>
  <si>
    <t>Mzdy a poistné v ŠR (bez EÚ a cofin)</t>
  </si>
  <si>
    <t>Výdavky na D4/R7</t>
  </si>
  <si>
    <t xml:space="preserve"> - počet zamestnancov v štátnych RO</t>
  </si>
  <si>
    <t xml:space="preserve"> - skutočné tempo rastu platov (%)</t>
  </si>
  <si>
    <t xml:space="preserve"> - tempo rastu tarifných platov v zákone/kolektívnej zmluve (%)</t>
  </si>
  <si>
    <t xml:space="preserve"> - skutočné tempo rastu zamestnanosti (%)</t>
  </si>
  <si>
    <t xml:space="preserve"> - skutočné tempo rastu mzdovej bázy (%)</t>
  </si>
  <si>
    <t>Indexy</t>
  </si>
  <si>
    <t>Súkromný sektor</t>
  </si>
  <si>
    <t>Štátne RO - odhad RRZ</t>
  </si>
  <si>
    <t>Štátne RO (od 2016 PS)</t>
  </si>
  <si>
    <t>* Bilancia príjmov a výdavkov samospráv je vzhľadom na jej rozsah súčasťou dátových súborov.</t>
  </si>
  <si>
    <t>1. Saldo obcí (PS na roky 2016 až 2019)</t>
  </si>
  <si>
    <t>2. Saldo VÚC (PS na roky 2016 až 2019)</t>
  </si>
  <si>
    <r>
      <t>3. Saldo obcí (odhad RRZ)</t>
    </r>
    <r>
      <rPr>
        <sz val="9"/>
        <color rgb="FF13B5EA"/>
        <rFont val="Constantia"/>
        <family val="1"/>
      </rPr>
      <t>*</t>
    </r>
  </si>
  <si>
    <r>
      <t>4. Saldo VÚC (odhad RRZ)</t>
    </r>
    <r>
      <rPr>
        <sz val="9"/>
        <color rgb="FF13B5EA"/>
        <rFont val="Constantia"/>
        <family val="1"/>
      </rPr>
      <t>*</t>
    </r>
  </si>
  <si>
    <t>Celkové riziká (3+4-1-2)</t>
  </si>
  <si>
    <t>Priemyselný park Nitra</t>
  </si>
  <si>
    <t>* vrátane výdavkov spojených s D4/R7 a priemyselným parkom Nitra</t>
  </si>
  <si>
    <r>
      <t>1. Kapitálové výdavky (program stability)</t>
    </r>
    <r>
      <rPr>
        <sz val="9"/>
        <color rgb="FF13B5EA"/>
        <rFont val="Constantia"/>
        <family val="1"/>
        <charset val="238"/>
      </rPr>
      <t>*</t>
    </r>
  </si>
  <si>
    <t>3. Dodatočné výdavky (štadión)</t>
  </si>
  <si>
    <t>1. Schválený rozpočet</t>
  </si>
  <si>
    <t>3. Rozdiel (2-1)</t>
  </si>
  <si>
    <r>
      <t>2. Skutočnosť</t>
    </r>
    <r>
      <rPr>
        <sz val="9"/>
        <color rgb="FF13B5EA"/>
        <rFont val="Constantia"/>
        <family val="1"/>
        <charset val="238"/>
      </rPr>
      <t>*</t>
    </r>
  </si>
  <si>
    <t>* V roku 2016 ide o odhad vlády.</t>
  </si>
  <si>
    <t>1. Program stability</t>
  </si>
  <si>
    <t>3. Veľkosť rizík - vplyv na saldo (2-1)</t>
  </si>
  <si>
    <t>aspoň 15</t>
  </si>
  <si>
    <t>13. Výdavky na nákup lietadla - vládny špeciál</t>
  </si>
  <si>
    <t>15. Zvýšenie platov v školstve</t>
  </si>
  <si>
    <t>16. Splátka NFV od spoločnosti Cargo</t>
  </si>
  <si>
    <t>17. Akrualizácia príspevkov Národného rezolučného fondu</t>
  </si>
  <si>
    <t>18. Akrualizácia výdavkov Sociálnej poisťovne</t>
  </si>
  <si>
    <r>
      <t>36</t>
    </r>
    <r>
      <rPr>
        <sz val="9"/>
        <color rgb="FF13B5EA"/>
        <rFont val="Constantia"/>
        <family val="1"/>
        <charset val="238"/>
      </rPr>
      <t>*</t>
    </r>
    <r>
      <rPr>
        <sz val="9"/>
        <color rgb="FF000000"/>
        <rFont val="Constantia"/>
        <family val="1"/>
        <charset val="238"/>
      </rPr>
      <t xml:space="preserve"> (vplyv vyššieho čerpania EÚ fondov resp. úspory na spolufinancovaní)</t>
    </r>
  </si>
  <si>
    <t xml:space="preserve">* Vyššie ako v makroekonomickej prognóze predpokladané čerpanie fondov EÚ sa premietne do vyšších daňových príjmov, čo môže byť už čiastočne zachytené aj v inom zdroji krytia rizika (lepší výber daní).  </t>
  </si>
  <si>
    <t>244 (lepší výber daní vrátane rezervy)</t>
  </si>
  <si>
    <t>87 (rezerva na riešenie vplyvov nových zákonných úprav)</t>
  </si>
  <si>
    <t>20 (úspory na odvode do rozpočtu EÚ)</t>
  </si>
  <si>
    <t>0-26 (zrušenie vkladov na doručiteľa)</t>
  </si>
  <si>
    <t>2. Úspory na sociálnych dávkach</t>
  </si>
  <si>
    <t>3. Lepší výber daní</t>
  </si>
  <si>
    <t>4. Krytie rizík z nealokovaných rezerv:</t>
  </si>
  <si>
    <t>* Odhad vlády na rok 2016 neobsahuje navýšenie výdavkov EF schváleného vládou celkovo o 35 mil. eur.</t>
  </si>
  <si>
    <t>tis. eur</t>
  </si>
  <si>
    <t>% HDP</t>
  </si>
  <si>
    <t>Príjmy VS</t>
  </si>
  <si>
    <t>D2</t>
  </si>
  <si>
    <t>REC</t>
  </si>
  <si>
    <t>D5</t>
  </si>
  <si>
    <t>D61</t>
  </si>
  <si>
    <t>P11+P12+P131</t>
  </si>
  <si>
    <t>D3</t>
  </si>
  <si>
    <t>D4</t>
  </si>
  <si>
    <t>D7</t>
  </si>
  <si>
    <t>D9</t>
  </si>
  <si>
    <t>Výdavky VS</t>
  </si>
  <si>
    <t>D1</t>
  </si>
  <si>
    <t>PAY</t>
  </si>
  <si>
    <t>P2</t>
  </si>
  <si>
    <t>D29</t>
  </si>
  <si>
    <t>D51</t>
  </si>
  <si>
    <t>D62</t>
  </si>
  <si>
    <t>D632</t>
  </si>
  <si>
    <t>P51</t>
  </si>
  <si>
    <t>P52+P53+NP</t>
  </si>
  <si>
    <t>D2REC</t>
  </si>
  <si>
    <t>D5REC</t>
  </si>
  <si>
    <t>D61REC</t>
  </si>
  <si>
    <t>D3REC</t>
  </si>
  <si>
    <t>D4REC</t>
  </si>
  <si>
    <t>D7REC</t>
  </si>
  <si>
    <t>D9REC</t>
  </si>
  <si>
    <t>D1PAY</t>
  </si>
  <si>
    <t>D29PAY</t>
  </si>
  <si>
    <t>D51PAY</t>
  </si>
  <si>
    <t>D62PAY</t>
  </si>
  <si>
    <t>D632PAY</t>
  </si>
  <si>
    <t>D3PAY</t>
  </si>
  <si>
    <t>D4PAY</t>
  </si>
  <si>
    <t>D7PAY</t>
  </si>
  <si>
    <t>D9PAY</t>
  </si>
  <si>
    <t>Hrubý dlh VS</t>
  </si>
  <si>
    <t>2. Vplyv zmien vo výdavkoch na dôchodky</t>
  </si>
  <si>
    <t>3. Zmena úrokových nákladov (rezerva na úrovni 4 mesiacov, výdavky na dôchodky)</t>
  </si>
  <si>
    <t>4. Upravené saldo VS - NPC scenár (1+2+3)</t>
  </si>
  <si>
    <t>5. Hrubý dlh VS - základný scenár</t>
  </si>
  <si>
    <t>6. Hrubý dlh VS - NPC scenár</t>
  </si>
  <si>
    <t>2. Zmena štrukturálneho salda (Δ1)/ Fiškálny kompakt</t>
  </si>
  <si>
    <t>3. Veľkosť opatrení voči NPC scenáru</t>
  </si>
  <si>
    <t>4. Medziročná zmena veľkosti opatrení (Δ5)</t>
  </si>
  <si>
    <r>
      <t>1. Štrukturálne saldo VS</t>
    </r>
    <r>
      <rPr>
        <sz val="9"/>
        <color rgb="FF13B5EA"/>
        <rFont val="Constantia"/>
        <family val="1"/>
        <charset val="238"/>
      </rPr>
      <t>*</t>
    </r>
  </si>
  <si>
    <r>
      <t>5. Konsolidačné úsilie vlády</t>
    </r>
    <r>
      <rPr>
        <b/>
        <sz val="9"/>
        <color rgb="FF13B5EA"/>
        <rFont val="Constantia"/>
        <family val="1"/>
        <charset val="238"/>
      </rPr>
      <t>*</t>
    </r>
  </si>
  <si>
    <t>* Platí za predpokladu, že rozpočtové ciele sa splnia trvalými opatreniami</t>
  </si>
  <si>
    <t>Pozn.: Výdavky na investičnú pomoc v rokoch 2018 a 2019 sú zahrnuté vo fiškálnom rámci.</t>
  </si>
  <si>
    <t>1. Program stability (bez výdavkov na rezervy)</t>
  </si>
  <si>
    <t>prognózovaná miera inflácie (%)</t>
  </si>
  <si>
    <t>Zdroj: MF SR, RRZ, ŠÚ SR</t>
  </si>
  <si>
    <t>2016R</t>
  </si>
  <si>
    <t>Pozn.: R - schválený rozpočet verejnej správy na roky 2016 až 2018</t>
  </si>
  <si>
    <t>9. Splátka NFV od spoločnosti Cargo</t>
  </si>
  <si>
    <t>10. Akrualizácia príspevkov Národného rezolučného fondu</t>
  </si>
  <si>
    <t>11. Akrualizácia výdavkov Sociálnej poisťovne</t>
  </si>
  <si>
    <t>6. Dodatočné opatrenia po schválení RVS na roky 2016-2018:</t>
  </si>
  <si>
    <t>8. Podhodnotenie výdavkov štátneho rozpočtu</t>
  </si>
  <si>
    <t>5. Potreba dodatočných opatrení (1-4)</t>
  </si>
  <si>
    <t>Investičná pomoc JLR</t>
  </si>
  <si>
    <t>16. Výdavky ŠR na tovary a služby</t>
  </si>
  <si>
    <t>52 (úspory na sociálnych dávkach)</t>
  </si>
  <si>
    <t xml:space="preserve"> - Opatrenia bez vplyvu na dlhodobú udržateľnosť</t>
  </si>
  <si>
    <t xml:space="preserve"> - PPP projekty</t>
  </si>
  <si>
    <t xml:space="preserve"> - Úrokové náklady</t>
  </si>
  <si>
    <t>p.m. Medziročný vplyv špeciálnych faktorov:</t>
  </si>
  <si>
    <t>p.m. Medziročný vplyv špeciálnych faktorov</t>
  </si>
  <si>
    <r>
      <t>Tab 1: Ciele v oblasti salda verejnej správy</t>
    </r>
    <r>
      <rPr>
        <b/>
        <sz val="7"/>
        <color rgb="FF13B5EA"/>
        <rFont val="Times New Roman"/>
        <family val="1"/>
        <charset val="238"/>
      </rPr>
      <t xml:space="preserve"> </t>
    </r>
    <r>
      <rPr>
        <b/>
        <sz val="9"/>
        <color rgb="FF13B5EA"/>
        <rFont val="Constantia"/>
        <family val="1"/>
        <charset val="238"/>
      </rPr>
      <t>(ESA2010, % HDP)</t>
    </r>
  </si>
  <si>
    <t>2016O</t>
  </si>
  <si>
    <t>1. Saldo VS (RVS 2016-2018)</t>
  </si>
  <si>
    <t>2. Saldo VS (PS 2016-2019)</t>
  </si>
  <si>
    <t>3. Zmena cieľov (2-1)</t>
  </si>
  <si>
    <t>4. Hrubý dlh VS (RVS 2016-2018)</t>
  </si>
  <si>
    <t>5. Hrubý dlh VS (PS 2016-2019)</t>
  </si>
  <si>
    <t>6. Zmena v prognóze dlhu (5-4)</t>
  </si>
  <si>
    <t>Pozn.: O – odhad, PS – fiškálny rámec prezentovaný v programe stability</t>
  </si>
  <si>
    <t>Zdroj: MF SR</t>
  </si>
  <si>
    <r>
      <t>Graf 1: Porovnanie rozpočtových cieľov</t>
    </r>
    <r>
      <rPr>
        <sz val="7"/>
        <color theme="1"/>
        <rFont val="Times New Roman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</si>
  <si>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Hotovosť na úrovni RVS 2016-2018</t>
  </si>
  <si>
    <r>
      <t>Graf 2: Zmeny v prognóze hrubého dlhu</t>
    </r>
    <r>
      <rPr>
        <b/>
        <sz val="8"/>
        <color rgb="FF13B5EA"/>
        <rFont val="Constantia"/>
        <family val="1"/>
        <charset val="238"/>
      </rPr>
      <t xml:space="preserve"> </t>
    </r>
    <r>
      <rPr>
        <b/>
        <sz val="4"/>
        <color rgb="FF13B5EA"/>
        <rFont val="Times New Roman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</si>
  <si>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Tab 3: Riziká a zdroje ich krytia v rokoch 2016 až 2019 (ESA2010, mil. eur)</t>
  </si>
  <si>
    <t>Graf 3</t>
  </si>
  <si>
    <t>Graf 4</t>
  </si>
  <si>
    <t>Tab 4: Riziká spojené s dosiahnutím rozpočtových cieľov (ESA2010, mil. eur)</t>
  </si>
  <si>
    <t>Tab 5: Predpoklady vývoja hrubého dlhu verejnej správy (mil. eur)</t>
  </si>
  <si>
    <t xml:space="preserve">2. Hrubý dlh VS po zohľadnení rizík </t>
  </si>
  <si>
    <t xml:space="preserve">3. Hrubý dlh po oddlžení </t>
  </si>
  <si>
    <t>4. Hrubý dlh po mimoriadnej dividende</t>
  </si>
  <si>
    <t>5. Hrubý dlh po oddlžení a mimoriadnej dividende</t>
  </si>
  <si>
    <t>p.m. oddlžovanie v zdravotníctve (vplyv na dlh)</t>
  </si>
  <si>
    <t>p.m. dividenda SPP z mimoriadneho zisku (vplyv na dlh)</t>
  </si>
  <si>
    <t>Graf 5: Scenáre vývoja hrubého dlhu  (% HDP)</t>
  </si>
  <si>
    <t>1. Odhad salda verejnej správy</t>
  </si>
  <si>
    <t>Tab 6: Zmena štrukturálneho salda VS v rokoch 2015 až 2019 podľa RRZ (ESA2010, % HDP)</t>
  </si>
  <si>
    <t xml:space="preserve">* Zoznam a popis jednorazových vplyvov je uvedený v Prílohe 6. </t>
  </si>
  <si>
    <r>
      <t>3. Jednorazové efekty</t>
    </r>
    <r>
      <rPr>
        <sz val="9"/>
        <color rgb="FF13B5EA"/>
        <rFont val="Constantia"/>
        <family val="1"/>
        <charset val="238"/>
      </rPr>
      <t>*</t>
    </r>
  </si>
  <si>
    <t>Tab 7: Ukazovatele pri splnení rozpočtových cieľov (ESA2010, % HDP)</t>
  </si>
  <si>
    <t>Tab 9: Predpokladaný príjem z dividend 2016-2019 (ESA2010, mil. eur)</t>
  </si>
  <si>
    <t>Tab 10: Odhad príjmov z emisných kvót v rokoch 2016 až 2019</t>
  </si>
  <si>
    <t>Tab 11: Odhad rizika z príjmov z emisných kvót v porovnaní s fiškálnym rámcom (mil. eur)</t>
  </si>
  <si>
    <t>Tab 12: Vývoj výdavkov na zdravotnú starostlivosť a hospodárenie nemocníc (mil. eur)</t>
  </si>
  <si>
    <t>Tab 13: Odhad rizika voči programu stability (mil. eur)</t>
  </si>
  <si>
    <t>Tab 14: Odhad rizík v samosprávach (ESA2010, mil. eur)</t>
  </si>
  <si>
    <t>Program stability 2016-2019</t>
  </si>
  <si>
    <t>Veľkosť rizík</t>
  </si>
  <si>
    <t>p.m. tempo rastu miezd v súkromnom sektore</t>
  </si>
  <si>
    <t>p.m. miera inflácie CPI</t>
  </si>
  <si>
    <t>p.m. tempo rastu nominálneho HDP</t>
  </si>
  <si>
    <t>Zdroj: VpMP</t>
  </si>
  <si>
    <t>Rozdiely</t>
  </si>
  <si>
    <t>(%)</t>
  </si>
  <si>
    <t>granty a transfery</t>
  </si>
  <si>
    <t>A. EU fondy</t>
  </si>
  <si>
    <t>Bilancia príjmov a výdavkov obcí a VÚC (všetky zdroje A+B+C)</t>
  </si>
  <si>
    <t>B. Spolufinancovanie zo ŠR</t>
  </si>
  <si>
    <t>C. Ostatné príjmy a výdavky (bez EÚ a spolufinancovania zo štátneho rozpočtu)</t>
  </si>
  <si>
    <t>C. Ostatné príjmy a výdavky bez EÚ a spolufinancovania zo štátneho rozpočtu (medziročné zmeny)</t>
  </si>
  <si>
    <t>Tab 15: Odhad rizika vyplývajúceho z výstavby národného futbalového štadióna (mil. eur)</t>
  </si>
  <si>
    <t>Tab 16: Vybrané položky príjmov a výdavkov Environmentálneho fondu (mil. eur)</t>
  </si>
  <si>
    <t>Tab 17: Výdavky spojené s prípravou investície JLR (priame aj nepriame, mil. eur)</t>
  </si>
  <si>
    <t>Tab 18: Odhad rizík spojených s prípravou investície JLR (mil. eur)</t>
  </si>
  <si>
    <t>Tab 20: Riziká v mzdových výdavkoch štátneho rozpočtu (mil. eur)</t>
  </si>
  <si>
    <t>Tab 19: Porovnanie vývoja mzdových výdavkov (mil. eur, hotovostné výdavky)</t>
  </si>
  <si>
    <t>2009-2015 - skutočnosť, 2016 - schválený rozpočet, odhad vlády na rok 2016 je vo výške 2306,695 mil. eur, 2017-2019 - program stability</t>
  </si>
  <si>
    <t>Tab 21: Riziká vo výdavkoch štátneho rozpočtu na tovary a služby (mil. eur)</t>
  </si>
  <si>
    <t>Kapitálové výdavky ŠR</t>
  </si>
  <si>
    <t>Priemer 2006-2015</t>
  </si>
  <si>
    <t>Štátny rozpočet</t>
  </si>
  <si>
    <t>Tab 22: odhad rizika pri kapitálových výdavkoch štátneho rozpočtu (mil. eur)</t>
  </si>
  <si>
    <t>4. Suma rizík (1-2+3)</t>
  </si>
  <si>
    <t>2. Kapitálové výdavky na úrovni priemeru 2006-2015</t>
  </si>
  <si>
    <t>Tab 23: Prehľad rizík a rezerv rozpočtu na rok 2016 (mil. eur)</t>
  </si>
  <si>
    <t>Tab 25: Zmena štrukturálneho salda VS v NPC scenári (ESA2010, % HDP)</t>
  </si>
  <si>
    <t>Tab 24: Úprava salda v základnom scenári (ESA2010, % HDP)</t>
  </si>
  <si>
    <t>Základný scenár (Správa o dlhodobej udržateľnosti verejných financií z apríla 2016)</t>
  </si>
  <si>
    <t>NPC scenár (základný scenár upravený o zmenu v starobných dôchodkoch a hotovostnú rezervu)</t>
  </si>
  <si>
    <t>Tab 2 -Štrukturálne saldo podľa MF SR (ESA2010, % HDP) </t>
  </si>
  <si>
    <t xml:space="preserve">1. Saldo verejnej správy </t>
  </si>
  <si>
    <r>
      <t xml:space="preserve">2. Cyklická zložka </t>
    </r>
    <r>
      <rPr>
        <sz val="9"/>
        <color rgb="FF13B5EA"/>
        <rFont val="Constantia"/>
        <family val="1"/>
        <charset val="238"/>
      </rPr>
      <t>(MF SR)</t>
    </r>
  </si>
  <si>
    <r>
      <t xml:space="preserve">3. Jednorazové efekty </t>
    </r>
    <r>
      <rPr>
        <sz val="9"/>
        <color rgb="FF13B5EA"/>
        <rFont val="Constantia"/>
        <family val="1"/>
        <charset val="238"/>
      </rPr>
      <t>(MF SR)</t>
    </r>
  </si>
  <si>
    <t>Zmena štrukturálneho salda (∆4)</t>
  </si>
  <si>
    <r>
      <t>p.m. požadovaná konsolidácia podľa EK</t>
    </r>
    <r>
      <rPr>
        <i/>
        <sz val="9"/>
        <color rgb="FF13B5EA"/>
        <rFont val="Constantia"/>
        <family val="1"/>
        <charset val="238"/>
      </rPr>
      <t>*</t>
    </r>
  </si>
  <si>
    <r>
      <t xml:space="preserve">*  </t>
    </r>
    <r>
      <rPr>
        <i/>
        <sz val="8"/>
        <color rgb="FF13B5EA"/>
        <rFont val="Constantia"/>
        <family val="1"/>
        <charset val="238"/>
      </rPr>
      <t>Podľa hodnotenia EK z 18.5.2016 predstavuje požadovaná konsolidácia 0,25 % HDP v roku 2016 a 0,5 % HDP v roku 2017. V roku 2018 predstavuje požadovaná konsolidácia podľa konsolidačnej matice EK 0,5 % HDP.</t>
    </r>
  </si>
  <si>
    <t xml:space="preserve"> Zdroj: MF SR</t>
  </si>
  <si>
    <t>Tab 8: Makroekonomická prognóza VpMP z februára 2016</t>
  </si>
  <si>
    <t>Ukazovateľ v %</t>
  </si>
  <si>
    <t>Skut.</t>
  </si>
  <si>
    <t>Prognóza / zmena oproti RVS 2016-2018     (september 2015)</t>
  </si>
  <si>
    <t>HDP, reálny rast</t>
  </si>
  <si>
    <t>3,6</t>
  </si>
  <si>
    <r>
      <t>3,2</t>
    </r>
    <r>
      <rPr>
        <sz val="9"/>
        <color indexed="40"/>
        <rFont val="Constantia"/>
        <family val="1"/>
        <charset val="238"/>
      </rPr>
      <t>/+0,1</t>
    </r>
  </si>
  <si>
    <r>
      <t>3,6</t>
    </r>
    <r>
      <rPr>
        <sz val="9"/>
        <color indexed="40"/>
        <rFont val="Constantia"/>
        <family val="1"/>
        <charset val="238"/>
      </rPr>
      <t>/</t>
    </r>
    <r>
      <rPr>
        <sz val="9"/>
        <color indexed="8"/>
        <rFont val="Constantia"/>
        <family val="1"/>
        <charset val="238"/>
      </rPr>
      <t>±0,0</t>
    </r>
  </si>
  <si>
    <r>
      <t>4,1</t>
    </r>
    <r>
      <rPr>
        <sz val="9"/>
        <color indexed="40"/>
        <rFont val="Constantia"/>
        <family val="1"/>
        <charset val="238"/>
      </rPr>
      <t>/</t>
    </r>
    <r>
      <rPr>
        <sz val="9"/>
        <color indexed="40"/>
        <rFont val="Constantia"/>
        <family val="1"/>
        <charset val="238"/>
      </rPr>
      <t>+0,5</t>
    </r>
  </si>
  <si>
    <t>4,6/ -</t>
  </si>
  <si>
    <t>Inflácia, priemerná ročná; CPI</t>
  </si>
  <si>
    <t>-0,3</t>
  </si>
  <si>
    <r>
      <t>0,2</t>
    </r>
    <r>
      <rPr>
        <sz val="9"/>
        <color indexed="10"/>
        <rFont val="Constantia"/>
        <family val="1"/>
        <charset val="238"/>
      </rPr>
      <t>/-0,7</t>
    </r>
  </si>
  <si>
    <r>
      <t>1,6</t>
    </r>
    <r>
      <rPr>
        <sz val="9"/>
        <color indexed="10"/>
        <rFont val="Constantia"/>
        <family val="1"/>
        <charset val="238"/>
      </rPr>
      <t>/-0,2</t>
    </r>
  </si>
  <si>
    <r>
      <t>2,1</t>
    </r>
    <r>
      <rPr>
        <sz val="9"/>
        <color indexed="10"/>
        <rFont val="Constantia"/>
        <family val="1"/>
        <charset val="238"/>
      </rPr>
      <t>/</t>
    </r>
    <r>
      <rPr>
        <sz val="9"/>
        <color indexed="40"/>
        <rFont val="Constantia"/>
        <family val="1"/>
        <charset val="238"/>
      </rPr>
      <t>+0,1</t>
    </r>
  </si>
  <si>
    <t>2,2/ -</t>
  </si>
  <si>
    <t>Nominálna mzda, rast</t>
  </si>
  <si>
    <t>2,9</t>
  </si>
  <si>
    <r>
      <t>3,3</t>
    </r>
    <r>
      <rPr>
        <sz val="9"/>
        <color indexed="10"/>
        <rFont val="Constantia"/>
        <family val="1"/>
        <charset val="238"/>
      </rPr>
      <t>/</t>
    </r>
    <r>
      <rPr>
        <sz val="9"/>
        <color indexed="40"/>
        <rFont val="Constantia"/>
        <family val="1"/>
        <charset val="238"/>
      </rPr>
      <t>+0,2</t>
    </r>
  </si>
  <si>
    <r>
      <t>4,5</t>
    </r>
    <r>
      <rPr>
        <sz val="9"/>
        <color indexed="10"/>
        <rFont val="Constantia"/>
        <family val="1"/>
        <charset val="238"/>
      </rPr>
      <t>/-0,1</t>
    </r>
  </si>
  <si>
    <t>4,7/±0,0</t>
  </si>
  <si>
    <t>5,1/ -</t>
  </si>
  <si>
    <t>Reálna mzda, rast</t>
  </si>
  <si>
    <t>3,2</t>
  </si>
  <si>
    <r>
      <t>3,1</t>
    </r>
    <r>
      <rPr>
        <sz val="9"/>
        <color indexed="40"/>
        <rFont val="Constantia"/>
        <family val="1"/>
        <charset val="238"/>
      </rPr>
      <t>/+0,9</t>
    </r>
  </si>
  <si>
    <r>
      <t>2,9</t>
    </r>
    <r>
      <rPr>
        <sz val="9"/>
        <color indexed="40"/>
        <rFont val="Constantia"/>
        <family val="1"/>
        <charset val="238"/>
      </rPr>
      <t>/+0,2</t>
    </r>
  </si>
  <si>
    <r>
      <t>2,5</t>
    </r>
    <r>
      <rPr>
        <sz val="9"/>
        <color indexed="40"/>
        <rFont val="Constantia"/>
        <family val="1"/>
        <charset val="238"/>
      </rPr>
      <t>/</t>
    </r>
    <r>
      <rPr>
        <sz val="9"/>
        <color indexed="10"/>
        <rFont val="Constantia"/>
        <family val="1"/>
        <charset val="238"/>
      </rPr>
      <t>-0,2</t>
    </r>
  </si>
  <si>
    <t>2,9/ -</t>
  </si>
  <si>
    <t>Zamestnanosť (ESA), rast</t>
  </si>
  <si>
    <t>2,0</t>
  </si>
  <si>
    <r>
      <rPr>
        <sz val="9"/>
        <rFont val="Constantia"/>
        <family val="1"/>
        <charset val="238"/>
      </rPr>
      <t>1,3/</t>
    </r>
    <r>
      <rPr>
        <sz val="9"/>
        <color indexed="40"/>
        <rFont val="Constantia"/>
        <family val="1"/>
        <charset val="238"/>
      </rPr>
      <t>+0,4</t>
    </r>
  </si>
  <si>
    <r>
      <t>0,9/</t>
    </r>
    <r>
      <rPr>
        <sz val="9"/>
        <color indexed="40"/>
        <rFont val="Constantia"/>
        <family val="1"/>
        <charset val="238"/>
      </rPr>
      <t>+0,2</t>
    </r>
  </si>
  <si>
    <r>
      <t>1,1</t>
    </r>
    <r>
      <rPr>
        <sz val="9"/>
        <color indexed="40"/>
        <rFont val="Constantia"/>
        <family val="1"/>
        <charset val="238"/>
      </rPr>
      <t>/+0,3</t>
    </r>
  </si>
  <si>
    <t>0,9/ -</t>
  </si>
  <si>
    <t>Spotreba domácností, reálny rast</t>
  </si>
  <si>
    <t>2,4</t>
  </si>
  <si>
    <r>
      <t>3,2</t>
    </r>
    <r>
      <rPr>
        <sz val="9"/>
        <color indexed="40"/>
        <rFont val="Constantia"/>
        <family val="1"/>
        <charset val="238"/>
      </rPr>
      <t>/+0,4</t>
    </r>
  </si>
  <si>
    <r>
      <t>2,6</t>
    </r>
    <r>
      <rPr>
        <sz val="9"/>
        <color indexed="40"/>
        <rFont val="Constantia"/>
        <family val="1"/>
        <charset val="238"/>
      </rPr>
      <t>/</t>
    </r>
    <r>
      <rPr>
        <sz val="9"/>
        <color indexed="10"/>
        <rFont val="Constantia"/>
        <family val="1"/>
        <charset val="238"/>
      </rPr>
      <t>-0,1</t>
    </r>
  </si>
  <si>
    <r>
      <t>2,7</t>
    </r>
    <r>
      <rPr>
        <sz val="9"/>
        <color indexed="40"/>
        <rFont val="Constantia"/>
        <family val="1"/>
        <charset val="238"/>
      </rPr>
      <t>/</t>
    </r>
    <r>
      <rPr>
        <sz val="9"/>
        <color indexed="10"/>
        <rFont val="Constantia"/>
        <family val="1"/>
        <charset val="238"/>
      </rPr>
      <t>-0,1</t>
    </r>
  </si>
  <si>
    <t>Investície, reálny rast</t>
  </si>
  <si>
    <t>14,0</t>
  </si>
  <si>
    <r>
      <t>0,9</t>
    </r>
    <r>
      <rPr>
        <sz val="9"/>
        <color indexed="40"/>
        <rFont val="Constantia"/>
        <family val="1"/>
        <charset val="238"/>
      </rPr>
      <t>/+1,5</t>
    </r>
  </si>
  <si>
    <r>
      <t>1,4</t>
    </r>
    <r>
      <rPr>
        <sz val="9"/>
        <color indexed="40"/>
        <rFont val="Constantia"/>
        <family val="1"/>
        <charset val="238"/>
      </rPr>
      <t>/</t>
    </r>
    <r>
      <rPr>
        <sz val="9"/>
        <color indexed="10"/>
        <rFont val="Constantia"/>
        <family val="1"/>
        <charset val="238"/>
      </rPr>
      <t>-0,5</t>
    </r>
  </si>
  <si>
    <r>
      <t>0,9</t>
    </r>
    <r>
      <rPr>
        <sz val="9"/>
        <color indexed="10"/>
        <rFont val="Constantia"/>
        <family val="1"/>
        <charset val="238"/>
      </rPr>
      <t>/-2,3</t>
    </r>
  </si>
  <si>
    <t>2,0/ -</t>
  </si>
  <si>
    <t>Export tovarov a služieb, reálny rast</t>
  </si>
  <si>
    <t>7,0</t>
  </si>
  <si>
    <r>
      <t>4,9</t>
    </r>
    <r>
      <rPr>
        <sz val="9"/>
        <color indexed="10"/>
        <rFont val="Constantia"/>
        <family val="1"/>
        <charset val="238"/>
      </rPr>
      <t>/-0,7</t>
    </r>
  </si>
  <si>
    <r>
      <t>6,1</t>
    </r>
    <r>
      <rPr>
        <sz val="9"/>
        <color indexed="10"/>
        <rFont val="Constantia"/>
        <family val="1"/>
        <charset val="238"/>
      </rPr>
      <t>/-0,2</t>
    </r>
  </si>
  <si>
    <r>
      <t>7,5</t>
    </r>
    <r>
      <rPr>
        <sz val="9"/>
        <color indexed="10"/>
        <rFont val="Constantia"/>
        <family val="1"/>
        <charset val="238"/>
      </rPr>
      <t>/</t>
    </r>
    <r>
      <rPr>
        <sz val="9"/>
        <color indexed="40"/>
        <rFont val="Constantia"/>
        <family val="1"/>
        <charset val="238"/>
      </rPr>
      <t>+1,9</t>
    </r>
  </si>
  <si>
    <t>8,5/ -</t>
  </si>
  <si>
    <t>Zdroj: ŠÚ SR, MF SR</t>
  </si>
  <si>
    <t>Prognóza z.. / na rok ...</t>
  </si>
  <si>
    <t>Apríl 2009</t>
  </si>
  <si>
    <t>Apríl 2010</t>
  </si>
  <si>
    <t>Apríl 2011</t>
  </si>
  <si>
    <t>Apríl 2012</t>
  </si>
  <si>
    <t>Apríl 2013</t>
  </si>
  <si>
    <t>Apríl 2014</t>
  </si>
  <si>
    <t>Apríl 2015</t>
  </si>
  <si>
    <t>Apríl 2016</t>
  </si>
  <si>
    <t>skutočnosť - svet</t>
  </si>
  <si>
    <t>skutočnosť - EÚ</t>
  </si>
  <si>
    <t>Zdroj: MMF</t>
  </si>
  <si>
    <t>Tab 26: Jednorazové vplyvy v rokoch 2015-2019  (ESA2010, % HDP)</t>
  </si>
  <si>
    <t>imputácia  DPH z PPP projektu</t>
  </si>
  <si>
    <t>časové rozlíšenie príjmov z DPH</t>
  </si>
  <si>
    <t>korekcie k EÚ fondom</t>
  </si>
  <si>
    <t>vratky domácnostiam za spotrebu plynu</t>
  </si>
  <si>
    <t>CELKOVO</t>
  </si>
  <si>
    <t>Tab 27: Bilancia príjmov a výdavkov verejnej správy (ESA2010, v mil. eur)</t>
  </si>
  <si>
    <t>Tab 28: Bilancia príjmov a výdavkov verejnej správy (ESA2010, % HDP)</t>
  </si>
  <si>
    <t>Príjmy spolu</t>
  </si>
  <si>
    <t>Daňové príjmy</t>
  </si>
  <si>
    <t>Dane z produkcie a dovozu</t>
  </si>
  <si>
    <t xml:space="preserve"> - Daň z pridanej hodnoty (spolu so zdrojom EÚ)</t>
  </si>
  <si>
    <t xml:space="preserve"> - Spotrebné dane</t>
  </si>
  <si>
    <t xml:space="preserve"> - Dovozné clo</t>
  </si>
  <si>
    <t xml:space="preserve"> - Dane z majetku a iné</t>
  </si>
  <si>
    <t>Bežné dane z dôchodkov, majetku</t>
  </si>
  <si>
    <t xml:space="preserve"> - Daň z príjmov fyzických osôb</t>
  </si>
  <si>
    <t xml:space="preserve"> - Daň z príjmov právnických osôb</t>
  </si>
  <si>
    <t xml:space="preserve"> - Daň z príjmov vyberaná zrážkou - rozp. klasif.</t>
  </si>
  <si>
    <t xml:space="preserve"> - Daň z príjmov - emisie</t>
  </si>
  <si>
    <t>Dane z kapitálu</t>
  </si>
  <si>
    <t>Príspevky na sociálne zabezpečenie</t>
  </si>
  <si>
    <t>Skutočné príspevky na sociálne zabezpečenie spolu</t>
  </si>
  <si>
    <t>Imputované príspevky na sociálne zabezpečenie</t>
  </si>
  <si>
    <t xml:space="preserve">Nedaňové príjmy </t>
  </si>
  <si>
    <t>Tržby</t>
  </si>
  <si>
    <t>Dôchodky z majetku, z ktorých</t>
  </si>
  <si>
    <t xml:space="preserve"> - Dividendy</t>
  </si>
  <si>
    <t xml:space="preserve"> - Úroky</t>
  </si>
  <si>
    <t>Granty a transfery</t>
  </si>
  <si>
    <t>z toho: z EÚ</t>
  </si>
  <si>
    <t>Výdavky spolu</t>
  </si>
  <si>
    <t>Bežné výdavky</t>
  </si>
  <si>
    <t>Kompenzácie zamestnancov</t>
  </si>
  <si>
    <t>Medzispotreba</t>
  </si>
  <si>
    <t>Dane</t>
  </si>
  <si>
    <t>Subvencie</t>
  </si>
  <si>
    <t>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</si>
  <si>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</si>
  <si>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</si>
  <si>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</si>
  <si>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</si>
  <si>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</t>
  </si>
  <si>
    <t xml:space="preserve"> - Dávky v nezamestnanosti</t>
  </si>
  <si>
    <t xml:space="preserve"> - Štátne sociálne dávky a podpora</t>
  </si>
  <si>
    <t xml:space="preserve"> - Platené poistné za skupiny osôb ustanovené zákonom</t>
  </si>
  <si>
    <t xml:space="preserve"> - Naturálne sociálne transfery (zdrav. zariadenia)</t>
  </si>
  <si>
    <t>Ostatné bežné transfery</t>
  </si>
  <si>
    <t>z toho: Odvody do rozpočtu EÚ</t>
  </si>
  <si>
    <t>Kapitálové výdavky</t>
  </si>
  <si>
    <t>Kapitálové investície</t>
  </si>
  <si>
    <t>Kapitálové transfery</t>
  </si>
  <si>
    <t>Čisté pôžičky poskytnuté / prijaté</t>
  </si>
  <si>
    <t>Tab 29: Štruktúra a vývoj výdavkov verejnej správy (ESA2010, mil. eur)</t>
  </si>
  <si>
    <t>Celkové výdavky</t>
  </si>
  <si>
    <t>- EÚ výdavky</t>
  </si>
  <si>
    <t>- spolufinancovanie</t>
  </si>
  <si>
    <t>- platené úroky</t>
  </si>
  <si>
    <t>- poistné platené štátom</t>
  </si>
  <si>
    <t>- odvody do rozpočtu EÚ</t>
  </si>
  <si>
    <t>Upravené výdavky</t>
  </si>
  <si>
    <t>Prevádzkové</t>
  </si>
  <si>
    <t>medziročná zmena (%)</t>
  </si>
  <si>
    <t>Mzdy a platy</t>
  </si>
  <si>
    <t>Sociálne príspevky zamestnávateľov</t>
  </si>
  <si>
    <t>Dotácie do poľnohospodárstva</t>
  </si>
  <si>
    <t>Dotácie do dopravy</t>
  </si>
  <si>
    <t>Železničná doprava</t>
  </si>
  <si>
    <t>Autobusová doprava</t>
  </si>
  <si>
    <t>Ostatné</t>
  </si>
  <si>
    <t>Dané legislatívou</t>
  </si>
  <si>
    <t>Sociálne dávky okrem naturálnych soc. transferov</t>
  </si>
  <si>
    <t>Aktívne opatrenia trhu práce</t>
  </si>
  <si>
    <t>Nemocenské dávky</t>
  </si>
  <si>
    <t>Dôchodkové dávky zo starobného a invalidného poistenia</t>
  </si>
  <si>
    <t>Dávky v nezamestnanosti</t>
  </si>
  <si>
    <t>Štátne sociálne dávky a podpora</t>
  </si>
  <si>
    <t>na prídavok na dieťa</t>
  </si>
  <si>
    <t>na príspevok pri narodení dieťaťa a prísp. rodičom</t>
  </si>
  <si>
    <t>na rodičovský príspevok</t>
  </si>
  <si>
    <t>na dávku v hmotnej núdzi a príspevky k dávke</t>
  </si>
  <si>
    <t>na peňažné príspevky na kompenzáciu</t>
  </si>
  <si>
    <t>ostatné</t>
  </si>
  <si>
    <t>Naturálne sociálne transfery</t>
  </si>
  <si>
    <t>z toho: 2% z daní na verejnoprospešný účel</t>
  </si>
  <si>
    <t>Kapitálové</t>
  </si>
  <si>
    <t>Tab 30: Hospodárenie subjektov verejnej správy (ESA2010, tis. eur)</t>
  </si>
  <si>
    <t>A. Štátny rozpočet</t>
  </si>
  <si>
    <t xml:space="preserve">B. Ostatné subjekty rozpočtu verejnej správy </t>
  </si>
  <si>
    <t xml:space="preserve">    Obce </t>
  </si>
  <si>
    <t xml:space="preserve">    Dopravné podniky (BA, BB, KE, ZA)</t>
  </si>
  <si>
    <t xml:space="preserve">    Vyššie územné celky</t>
  </si>
  <si>
    <t xml:space="preserve">    Sociálna poisťovňa </t>
  </si>
  <si>
    <t xml:space="preserve">    Verejné zdravotné poistenie</t>
  </si>
  <si>
    <t xml:space="preserve">    Národný jadrový fond </t>
  </si>
  <si>
    <t xml:space="preserve">    Fond národného majetku SR</t>
  </si>
  <si>
    <t xml:space="preserve">    Environmentálny fond </t>
  </si>
  <si>
    <t xml:space="preserve">    Štátny fond rozvoja bývania</t>
  </si>
  <si>
    <t xml:space="preserve">    Úrad pre dohľad nad ZS</t>
  </si>
  <si>
    <t xml:space="preserve">    Slovenský pozemkový fond</t>
  </si>
  <si>
    <t xml:space="preserve">    Slovenská konsolidačná, a. s.</t>
  </si>
  <si>
    <t xml:space="preserve">    Verejné vysoké školy</t>
  </si>
  <si>
    <t xml:space="preserve">    Rozhlas a televizia Slovenska</t>
  </si>
  <si>
    <t xml:space="preserve">    Tlačová agentúra SR</t>
  </si>
  <si>
    <t xml:space="preserve">    Úrad pre dohľad nad výkonom auditu</t>
  </si>
  <si>
    <t xml:space="preserve">    Audiovizuálny fond </t>
  </si>
  <si>
    <t xml:space="preserve">    Kancelária Rady pre rozpočtovú zodpovednosť</t>
  </si>
  <si>
    <t xml:space="preserve">    Železnice SR</t>
  </si>
  <si>
    <t xml:space="preserve">    ŽSSK</t>
  </si>
  <si>
    <t xml:space="preserve">    Národná diaľničná spoločnosť, a. s.</t>
  </si>
  <si>
    <t xml:space="preserve">    Agentúra pre núdzové zásoby ropy a ropných výrobkov</t>
  </si>
  <si>
    <t xml:space="preserve">    Fond na podporu vzdelávania</t>
  </si>
  <si>
    <t xml:space="preserve">    Eximbanka</t>
  </si>
  <si>
    <t xml:space="preserve">    Recyklačný fond</t>
  </si>
  <si>
    <t xml:space="preserve">    Zdravotnícke zariadenia</t>
  </si>
  <si>
    <t xml:space="preserve">    Príspevkové organizácie spolu</t>
  </si>
  <si>
    <t xml:space="preserve">    MH Invest</t>
  </si>
  <si>
    <t xml:space="preserve">Rozpočet verejnej správy spolu </t>
  </si>
  <si>
    <t xml:space="preserve">  (v % HDP)</t>
  </si>
  <si>
    <t>Zdroj: MF SR</t>
  </si>
  <si>
    <t>produkčná medzera</t>
  </si>
  <si>
    <t>EK (spring 2016)</t>
  </si>
  <si>
    <t>MF SR(EK)</t>
  </si>
  <si>
    <t>MF SR (VpMP)</t>
  </si>
  <si>
    <t>RRZ</t>
  </si>
  <si>
    <t>OECD (nov 2015)</t>
  </si>
  <si>
    <t>IMF (april 2016)</t>
  </si>
  <si>
    <t>štrukturálne saldo</t>
  </si>
  <si>
    <t/>
  </si>
  <si>
    <t>HDP Slovensko</t>
  </si>
  <si>
    <t>VpMP (Február 2016)</t>
  </si>
  <si>
    <t>MMF (Apríl 2016)</t>
  </si>
  <si>
    <t>EK (Máj 2016)</t>
  </si>
  <si>
    <t>HDP eurozóna</t>
  </si>
  <si>
    <t>MMF (Apríl 2015)</t>
  </si>
  <si>
    <t>EK (Máj 2015)</t>
  </si>
  <si>
    <t>Zdroj: MF SR, MMF, EK (od 2018 CIRCABC)</t>
  </si>
  <si>
    <t>Saldo rozpočtu podľa PS 2016-2019 v mil. eur</t>
  </si>
  <si>
    <t>Saldo rozpočtu podľa PS 2016-2019 v % HDP</t>
  </si>
  <si>
    <t>Saldo rozpočtu podľa odhadu RRZ v mil. eur</t>
  </si>
  <si>
    <t>Saldo rozpočtu podľa odhadu RRZ v % HDP</t>
  </si>
  <si>
    <t>VpDP feb.2016 vs .VpDP nov.2015</t>
  </si>
  <si>
    <t xml:space="preserve">úpravy prognózy v NRSR (dec.2015) mimo VpDP </t>
  </si>
  <si>
    <t>VpDP feb.2016 vs RVS 2016-2018</t>
  </si>
  <si>
    <t>Program stability 2016 : nové opatrenia</t>
  </si>
  <si>
    <t>sadzba DPPO na 21%</t>
  </si>
  <si>
    <t>zrušenie daňových licencií</t>
  </si>
  <si>
    <t>pokračovanie osobitného odvodu v regulovaných odvetviach</t>
  </si>
  <si>
    <t>PS 2016 vs RVS 2016 -2018</t>
  </si>
  <si>
    <t>zmena prognózy VpDP</t>
  </si>
  <si>
    <t>zvýšenie prognózy v NRSR mimo VpDP</t>
  </si>
  <si>
    <t>zníženie DPH na potr.(vypadlo v NRSR)</t>
  </si>
  <si>
    <t>zmena oproti RVS 2016-2018</t>
  </si>
  <si>
    <t>DPFO</t>
  </si>
  <si>
    <t>DPPO</t>
  </si>
  <si>
    <t>zrážková daň</t>
  </si>
  <si>
    <t>DPH</t>
  </si>
  <si>
    <t>spotreb.dane</t>
  </si>
  <si>
    <t>ost.</t>
  </si>
  <si>
    <t>SP</t>
  </si>
  <si>
    <t>ZP</t>
  </si>
  <si>
    <t>Graf 10: Prognózy rastu externého prostredia od krízy (HDP, rast v p.b.)</t>
  </si>
  <si>
    <t>Graf 9: Prognózy ekonomického rastu SR (rast v p.b.)</t>
  </si>
  <si>
    <t xml:space="preserve">Graf 7: Produkčná medzera v rokoch 2014-2019 (% pot. HDP) </t>
  </si>
  <si>
    <t xml:space="preserve">Graf 8: Štrukturálne saldo VS v rokoch 2014-2019 (% HDP) </t>
  </si>
  <si>
    <r>
      <t xml:space="preserve">Graf 6: Scenáre vývoja hrubého dlhu </t>
    </r>
    <r>
      <rPr>
        <b/>
        <sz val="6"/>
        <color rgb="FF13B5EA"/>
        <rFont val="Times New Roman"/>
        <family val="1"/>
        <charset val="238"/>
      </rPr>
      <t xml:space="preserve"> </t>
    </r>
    <r>
      <rPr>
        <b/>
        <sz val="10"/>
        <color rgb="FF13B5EA"/>
        <rFont val="Times New Roman"/>
        <family val="1"/>
        <charset val="238"/>
      </rPr>
      <t>(% HDP)</t>
    </r>
  </si>
  <si>
    <t>Graf 5: Výdavky ŠR na spolufinancovanie k prostriedkom EÚ (mil. eur)</t>
  </si>
  <si>
    <t>Graf 4: Výdavky ŠR z prostriedkov EÚ (mil. eur)</t>
  </si>
  <si>
    <t>NPC saldo VS podľa programu stability</t>
  </si>
  <si>
    <t>Daňové opatrenia</t>
  </si>
  <si>
    <t>Investície</t>
  </si>
  <si>
    <t>Výdavky na tovary a služby</t>
  </si>
  <si>
    <t>Nedaňové a iné príjmy</t>
  </si>
  <si>
    <t>Mzdy</t>
  </si>
  <si>
    <t>Ostatné bežné a kapitálové transfery</t>
  </si>
  <si>
    <t>Rozpočtový cieľ podľa programu stability</t>
  </si>
  <si>
    <r>
      <t xml:space="preserve">Graf 3: Opatrenia na dosiahnutie rozpočtových cieľov - porovnanie voči scenáru nezmenených politík podľa Programu stability SR na roky 2016-2019 </t>
    </r>
    <r>
      <rPr>
        <b/>
        <sz val="6"/>
        <color rgb="FF13B5EA"/>
        <rFont val="Times New Roman"/>
        <family val="1"/>
        <charset val="238"/>
      </rPr>
      <t xml:space="preserve"> </t>
    </r>
    <r>
      <rPr>
        <b/>
        <sz val="10"/>
        <color rgb="FF13B5EA"/>
        <rFont val="Times New Roman"/>
        <family val="1"/>
        <charset val="238"/>
      </rPr>
      <t>(% HDP)</t>
    </r>
  </si>
  <si>
    <r>
      <t>12. Ostatné vplyvy</t>
    </r>
    <r>
      <rPr>
        <sz val="9"/>
        <color rgb="FF13B5EA"/>
        <rFont val="Constantia"/>
        <family val="1"/>
        <charset val="238"/>
      </rPr>
      <t>**</t>
    </r>
  </si>
  <si>
    <t>** RRZ pri identifikácii a odhade najvýznamnejších rizík na rok 2016 vychádza zo schváleného rozpočtu na rok 2016.  Rozdiel voči odhadu vlády na rok 2016 tvoria iné, v tabuľke neuvedené faktory s relatívne nízkymi vplyvmi.</t>
  </si>
  <si>
    <t>Súkromný sektor (mzdy)</t>
  </si>
  <si>
    <r>
      <t>Graf 13: Medziročná zmena mzdových výdavkov</t>
    </r>
    <r>
      <rPr>
        <b/>
        <sz val="12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(rast, v %)</t>
    </r>
  </si>
  <si>
    <t>Graf 21: Vzťah medzi výsledkom hospodárenia a daňovou povinnosťou v roku 2014</t>
  </si>
  <si>
    <t>Graf 20: Vzťah medzi výsledkom hospodárenia a daňovou povinnosťou v roku 2013</t>
  </si>
  <si>
    <t>Graf 19: Rozdelenie daňovej povinnosti v rokoch 2013 a 2014: okrem daňovníkov s nulovou daňou</t>
  </si>
  <si>
    <t>Graf 18: Rozdelenie daňovej povinnosti v rokoch 2013 a 2014</t>
  </si>
  <si>
    <t>Graf 17: Zmena prognózy pre rok 2016 voči schválenému rozpočtu podľa jednotlivých daní (ESA2010, mil. eur)</t>
  </si>
  <si>
    <t>Graf 16: Zmena daňovej prognózy voči schválenému rozpočtu na roky 2016 až 2018 (ESA2010, mil. eur)</t>
  </si>
  <si>
    <r>
      <t xml:space="preserve">Graf 15: Riziká v kapitálových výdavkoch </t>
    </r>
    <r>
      <rPr>
        <b/>
        <sz val="6"/>
        <color rgb="FF13B5EA"/>
        <rFont val="Times New Roman"/>
        <family val="1"/>
        <charset val="238"/>
      </rPr>
      <t xml:space="preserve"> </t>
    </r>
    <r>
      <rPr>
        <b/>
        <sz val="10"/>
        <color rgb="FF13B5EA"/>
        <rFont val="Times New Roman"/>
        <family val="1"/>
        <charset val="238"/>
      </rPr>
      <t>(% HDP)</t>
    </r>
  </si>
  <si>
    <r>
      <t>Graf 14: Vývoj miezd v súkromnom sektore a štátnom rozpočte</t>
    </r>
    <r>
      <rPr>
        <b/>
        <sz val="8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(2009 = 100)</t>
    </r>
  </si>
  <si>
    <r>
      <t>Graf 11: Vývoj mzdových výdavkov v obciach</t>
    </r>
    <r>
      <rPr>
        <b/>
        <sz val="8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(bez EÚ fondov a spolufin., 2009 = 100)</t>
    </r>
  </si>
  <si>
    <t>Graf 12: Vývoj mzdových výdavkov vo VÚC (bez EÚ fondov a spolufin., 2009 = 100)</t>
  </si>
  <si>
    <t>Štátne RO (mzdové výdavky)</t>
  </si>
  <si>
    <t>Obce (mzdové výdavky)</t>
  </si>
  <si>
    <t>VÚC  (mzdové výdavky)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</si>
</sst>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€_-;\-* #,##0.00\ _€_-;_-* &quot;-&quot;??\ _€_-;_-@_-"/>
    <numFmt numFmtId="164" formatCode="0.0"/>
    <numFmt numFmtId="165" formatCode="dd/mm/yy;@"/>
    <numFmt numFmtId="166" formatCode="_(* #,##0.00_);_(* \(#,##0.00\);_(* &quot;-&quot;??_);_(@_)"/>
    <numFmt numFmtId="167" formatCode="#,##0.000"/>
    <numFmt numFmtId="168" formatCode="#,##0.0"/>
    <numFmt numFmtId="169" formatCode="0.000"/>
    <numFmt numFmtId="170" formatCode="#,##0.0000"/>
    <numFmt numFmtId="171" formatCode="#,##0_ ;[Red]\-#,##0\ "/>
    <numFmt numFmtId="172" formatCode="0_ ;[Red]\-0\ "/>
    <numFmt numFmtId="173" formatCode="#,##0.0_ ;[Red]\-#,##0.0\ "/>
    <numFmt numFmtId="174" formatCode="0.0%"/>
    <numFmt numFmtId="175" formatCode="_-* #,##0.00\ _S_k_-;\-* #,##0.00\ _S_k_-;_-* &quot;-&quot;??\ _S_k_-;_-@_-"/>
    <numFmt numFmtId="176" formatCode="#,##0.00000"/>
    <numFmt numFmtId="177" formatCode="0.0000"/>
    <numFmt numFmtId="178" formatCode="mm\-yy"/>
    <numFmt numFmtId="179" formatCode="[$-409]mmm\-yy;@"/>
    <numFmt numFmtId="180" formatCode="0.0E+00"/>
  </numFmts>
  <fonts count="84" x14ac:knownFonts="1">
    <font>
      <sz val="11"/>
      <color theme="1"/>
      <name val="Calibri"/>
      <family val="2"/>
      <charset val="238"/>
      <scheme val="minor"/>
    </font>
    <font>
      <b/>
      <sz val="10"/>
      <color rgb="FF13B5EA"/>
      <name val="Constantia"/>
      <family val="1"/>
      <charset val="238"/>
    </font>
    <font>
      <b/>
      <sz val="9"/>
      <color rgb="FF13B5EA"/>
      <name val="Constantia"/>
      <family val="1"/>
      <charset val="238"/>
    </font>
    <font>
      <sz val="9"/>
      <color theme="1"/>
      <name val="Constantia"/>
      <family val="1"/>
      <charset val="238"/>
    </font>
    <font>
      <b/>
      <sz val="10"/>
      <color rgb="FFFFFFFF"/>
      <name val="Constantia"/>
      <family val="1"/>
      <charset val="238"/>
    </font>
    <font>
      <sz val="10"/>
      <name val="Arial"/>
      <family val="2"/>
      <charset val="238"/>
    </font>
    <font>
      <b/>
      <sz val="9"/>
      <color theme="1"/>
      <name val="Constantia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0"/>
      <name val="Constantia"/>
      <family val="1"/>
      <charset val="238"/>
    </font>
    <font>
      <b/>
      <sz val="9"/>
      <color theme="0"/>
      <name val="Constantia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name val="Constantia"/>
      <family val="1"/>
      <charset val="238"/>
    </font>
    <font>
      <sz val="11"/>
      <color theme="1"/>
      <name val="Arial Narrow"/>
      <family val="2"/>
      <charset val="238"/>
    </font>
    <font>
      <b/>
      <sz val="9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i/>
      <sz val="9"/>
      <name val="Constantia"/>
      <family val="1"/>
      <charset val="238"/>
    </font>
    <font>
      <sz val="9"/>
      <color rgb="FF000000"/>
      <name val="Constantia"/>
      <family val="1"/>
      <charset val="238"/>
    </font>
    <font>
      <b/>
      <sz val="9"/>
      <color rgb="FFFFFFFF"/>
      <name val="Constantia"/>
      <family val="1"/>
      <charset val="238"/>
    </font>
    <font>
      <i/>
      <vertAlign val="superscript"/>
      <sz val="8"/>
      <color rgb="FF00B0F0"/>
      <name val="Constantia"/>
      <family val="1"/>
      <charset val="238"/>
    </font>
    <font>
      <i/>
      <sz val="8"/>
      <color rgb="FF00B0F0"/>
      <name val="Constantia"/>
      <family val="1"/>
      <charset val="238"/>
    </font>
    <font>
      <sz val="9"/>
      <color rgb="FF13B5EA"/>
      <name val="Constantia"/>
      <family val="1"/>
      <charset val="238"/>
    </font>
    <font>
      <b/>
      <sz val="10"/>
      <color theme="0"/>
      <name val="Constantia"/>
      <family val="1"/>
      <charset val="238"/>
    </font>
    <font>
      <sz val="9"/>
      <name val="Arial"/>
      <family val="2"/>
      <charset val="238"/>
    </font>
    <font>
      <sz val="10"/>
      <name val="Constantia"/>
      <family val="1"/>
      <charset val="238"/>
    </font>
    <font>
      <sz val="11"/>
      <color theme="1"/>
      <name val="Calibri"/>
      <family val="2"/>
      <scheme val="minor"/>
    </font>
    <font>
      <b/>
      <sz val="10"/>
      <color rgb="FF12BFEA"/>
      <name val="Constantia"/>
      <family val="1"/>
      <charset val="238"/>
    </font>
    <font>
      <i/>
      <sz val="8"/>
      <color rgb="FF13B5EA"/>
      <name val="Constantia"/>
      <family val="1"/>
    </font>
    <font>
      <sz val="10"/>
      <name val="Times New Roman"/>
      <family val="1"/>
      <charset val="238"/>
    </font>
    <font>
      <i/>
      <sz val="9"/>
      <color theme="1"/>
      <name val="Constantia"/>
      <family val="1"/>
      <charset val="238"/>
    </font>
    <font>
      <sz val="9"/>
      <color theme="1"/>
      <name val="Constantia"/>
      <family val="1"/>
    </font>
    <font>
      <b/>
      <sz val="9"/>
      <color theme="1"/>
      <name val="Constantia"/>
      <family val="1"/>
    </font>
    <font>
      <b/>
      <sz val="10"/>
      <color rgb="FF13B5EA"/>
      <name val="Constantia"/>
      <family val="1"/>
    </font>
    <font>
      <sz val="9"/>
      <color theme="0"/>
      <name val="Constantia"/>
      <family val="1"/>
    </font>
    <font>
      <sz val="8"/>
      <color theme="0"/>
      <name val="Constantia"/>
      <family val="1"/>
    </font>
    <font>
      <sz val="9"/>
      <name val="Constantia"/>
      <family val="1"/>
    </font>
    <font>
      <b/>
      <sz val="9"/>
      <name val="Constantia"/>
      <family val="1"/>
    </font>
    <font>
      <b/>
      <sz val="9"/>
      <color theme="0"/>
      <name val="Constantia"/>
      <family val="1"/>
    </font>
    <font>
      <b/>
      <sz val="9"/>
      <color rgb="FF000000"/>
      <name val="Constantia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FFFFFF"/>
      <name val="Constantia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9"/>
      <color rgb="FF13B5EA"/>
      <name val="Constantia"/>
      <family val="1"/>
    </font>
    <font>
      <sz val="10"/>
      <color rgb="FF000000"/>
      <name val="Constantia"/>
      <family val="1"/>
    </font>
    <font>
      <b/>
      <sz val="10"/>
      <color rgb="FF000000"/>
      <name val="Constantia"/>
      <family val="1"/>
    </font>
    <font>
      <sz val="10"/>
      <color theme="1"/>
      <name val="Times New Roman"/>
      <family val="1"/>
      <charset val="238"/>
    </font>
    <font>
      <b/>
      <sz val="12"/>
      <color rgb="FF13B5EA"/>
      <name val="Constantia"/>
      <family val="1"/>
      <charset val="238"/>
    </font>
    <font>
      <b/>
      <sz val="7"/>
      <color rgb="FF13B5EA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8"/>
      <color rgb="FF13B5EA"/>
      <name val="Constantia"/>
      <family val="1"/>
      <charset val="238"/>
    </font>
    <font>
      <b/>
      <sz val="4"/>
      <color rgb="FF13B5EA"/>
      <name val="Times New Roman"/>
      <family val="1"/>
      <charset val="238"/>
    </font>
    <font>
      <b/>
      <sz val="6"/>
      <color rgb="FF13B5EA"/>
      <name val="Times New Roman"/>
      <family val="1"/>
      <charset val="238"/>
    </font>
    <font>
      <b/>
      <sz val="10"/>
      <color rgb="FF13B5EA"/>
      <name val="Times New Roman"/>
      <family val="1"/>
      <charset val="238"/>
    </font>
    <font>
      <b/>
      <sz val="9"/>
      <color rgb="FF000000"/>
      <name val="Constantia"/>
      <family val="1"/>
    </font>
    <font>
      <sz val="9"/>
      <color rgb="FF000000"/>
      <name val="Constantia"/>
      <family val="1"/>
    </font>
    <font>
      <b/>
      <sz val="9"/>
      <color rgb="FFFFFFFF"/>
      <name val="Constantia"/>
      <family val="1"/>
    </font>
    <font>
      <i/>
      <sz val="9"/>
      <color rgb="FF13B5EA"/>
      <name val="Constantia"/>
      <family val="1"/>
      <charset val="238"/>
    </font>
    <font>
      <sz val="8"/>
      <color rgb="FF13B5EA"/>
      <name val="Constantia"/>
      <family val="1"/>
      <charset val="238"/>
    </font>
    <font>
      <b/>
      <sz val="10"/>
      <color indexed="40"/>
      <name val="Constantia"/>
      <family val="1"/>
      <charset val="238"/>
    </font>
    <font>
      <sz val="10"/>
      <color rgb="FFFFFFFF"/>
      <name val="Constantia"/>
      <family val="1"/>
      <charset val="238"/>
    </font>
    <font>
      <b/>
      <sz val="10"/>
      <color indexed="9"/>
      <name val="Constantia"/>
      <family val="1"/>
      <charset val="238"/>
    </font>
    <font>
      <sz val="9"/>
      <color indexed="40"/>
      <name val="Constantia"/>
      <family val="1"/>
      <charset val="238"/>
    </font>
    <font>
      <sz val="9"/>
      <color indexed="8"/>
      <name val="Constantia"/>
      <family val="1"/>
      <charset val="238"/>
    </font>
    <font>
      <sz val="9"/>
      <color indexed="10"/>
      <name val="Constantia"/>
      <family val="1"/>
      <charset val="238"/>
    </font>
    <font>
      <sz val="10"/>
      <color indexed="8"/>
      <name val="Constantia"/>
      <family val="1"/>
      <charset val="238"/>
    </font>
    <font>
      <sz val="11"/>
      <color rgb="FF000000"/>
      <name val="Constantia"/>
      <family val="1"/>
      <charset val="238"/>
    </font>
    <font>
      <sz val="10"/>
      <color theme="1"/>
      <name val="Constantia"/>
      <family val="1"/>
      <charset val="238"/>
    </font>
    <font>
      <sz val="10"/>
      <color theme="1"/>
      <name val="Constantia"/>
      <family val="1"/>
    </font>
    <font>
      <i/>
      <sz val="9"/>
      <color rgb="FF00B0F0"/>
      <name val="Constantia"/>
      <family val="1"/>
      <charset val="238"/>
    </font>
    <font>
      <sz val="9"/>
      <name val="Calibri"/>
      <family val="2"/>
      <charset val="238"/>
    </font>
    <font>
      <i/>
      <sz val="8"/>
      <name val="Constantia"/>
      <family val="1"/>
      <charset val="238"/>
    </font>
    <font>
      <sz val="10"/>
      <color rgb="FF13B5EA"/>
      <name val="Constantia"/>
      <family val="1"/>
      <charset val="238"/>
    </font>
    <font>
      <b/>
      <sz val="9"/>
      <color indexed="8"/>
      <name val="Constantia"/>
      <family val="1"/>
      <charset val="238"/>
    </font>
    <font>
      <sz val="10"/>
      <name val="MS Sans Serif"/>
      <family val="2"/>
    </font>
    <font>
      <b/>
      <sz val="10"/>
      <name val="Constantia"/>
      <family val="1"/>
      <charset val="238"/>
    </font>
    <font>
      <i/>
      <sz val="10"/>
      <color rgb="FF13B5EA"/>
      <name val="Constantia"/>
      <family val="1"/>
      <charset val="238"/>
    </font>
    <font>
      <b/>
      <sz val="10"/>
      <color theme="1"/>
      <name val="Constantia"/>
      <family val="1"/>
      <charset val="238"/>
    </font>
    <font>
      <b/>
      <sz val="10"/>
      <color theme="0"/>
      <name val="Constantia"/>
      <family val="1"/>
    </font>
    <font>
      <sz val="10"/>
      <name val="Arial CE"/>
      <charset val="238"/>
    </font>
    <font>
      <b/>
      <sz val="9"/>
      <color rgb="FFFFFF00"/>
      <name val="Constantia"/>
      <family val="1"/>
      <charset val="238"/>
    </font>
    <font>
      <sz val="9"/>
      <color rgb="FFFFFF00"/>
      <name val="Constantia"/>
      <family val="1"/>
      <charset val="238"/>
    </font>
    <font>
      <b/>
      <sz val="11"/>
      <color rgb="FF13B5EA"/>
      <name val="Constantia"/>
      <family val="1"/>
      <charset val="238"/>
    </font>
    <font>
      <sz val="11"/>
      <color theme="1"/>
      <name val="Constant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13B5E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1E8F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rgb="FF13B5EA"/>
      </bottom>
      <diagonal/>
    </border>
    <border>
      <left/>
      <right style="thin">
        <color rgb="FF13B5EA"/>
      </right>
      <top/>
      <bottom/>
      <diagonal/>
    </border>
    <border>
      <left/>
      <right style="thin">
        <color rgb="FF13B5EA"/>
      </right>
      <top/>
      <bottom style="thin">
        <color rgb="FF13B5EA"/>
      </bottom>
      <diagonal/>
    </border>
    <border>
      <left style="thin">
        <color rgb="FF13B5EA"/>
      </left>
      <right style="thin">
        <color rgb="FF13B5EA"/>
      </right>
      <top/>
      <bottom/>
      <diagonal/>
    </border>
    <border>
      <left style="thin">
        <color rgb="FF13B5EA"/>
      </left>
      <right style="thin">
        <color rgb="FF13B5EA"/>
      </right>
      <top/>
      <bottom style="thin">
        <color rgb="FF13B5EA"/>
      </bottom>
      <diagonal/>
    </border>
    <border>
      <left style="thin">
        <color rgb="FF13B5EA"/>
      </left>
      <right style="thin">
        <color rgb="FF13B5EA"/>
      </right>
      <top style="thin">
        <color rgb="FF13B5EA"/>
      </top>
      <bottom/>
      <diagonal/>
    </border>
    <border>
      <left style="thin">
        <color rgb="FF13B5EA"/>
      </left>
      <right style="thin">
        <color rgb="FF13B5EA"/>
      </right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 style="thin">
        <color rgb="FF13B5EA"/>
      </top>
      <bottom/>
      <diagonal/>
    </border>
    <border>
      <left/>
      <right style="thin">
        <color theme="0"/>
      </right>
      <top/>
      <bottom/>
      <diagonal/>
    </border>
    <border>
      <left style="medium">
        <color rgb="FF13B5EA"/>
      </left>
      <right style="thin">
        <color theme="0"/>
      </right>
      <top/>
      <bottom/>
      <diagonal/>
    </border>
    <border>
      <left/>
      <right style="thin">
        <color rgb="FF13B5EA"/>
      </right>
      <top style="thin">
        <color rgb="FF13B5EA"/>
      </top>
      <bottom style="thin">
        <color rgb="FF13B5EA"/>
      </bottom>
      <diagonal/>
    </border>
    <border>
      <left/>
      <right/>
      <top style="thin">
        <color rgb="FF13B5EA"/>
      </top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/>
      <right style="thin">
        <color rgb="FF13B5EA"/>
      </right>
      <top style="thin">
        <color rgb="FF13B5EA"/>
      </top>
      <bottom/>
      <diagonal/>
    </border>
    <border>
      <left style="thin">
        <color rgb="FF13B5EA"/>
      </left>
      <right/>
      <top/>
      <bottom/>
      <diagonal/>
    </border>
    <border>
      <left style="thin">
        <color rgb="FF13B5EA"/>
      </left>
      <right/>
      <top/>
      <bottom style="thin">
        <color rgb="FF13B5EA"/>
      </bottom>
      <diagonal/>
    </border>
    <border>
      <left style="thin">
        <color theme="0"/>
      </left>
      <right/>
      <top/>
      <bottom/>
      <diagonal/>
    </border>
    <border>
      <left style="thin">
        <color rgb="FF13B5EA"/>
      </left>
      <right style="medium">
        <color rgb="FF13B5EA"/>
      </right>
      <top style="thin">
        <color rgb="FF13B5EA"/>
      </top>
      <bottom style="thin">
        <color rgb="FF13B5EA"/>
      </bottom>
      <diagonal/>
    </border>
    <border>
      <left/>
      <right style="medium">
        <color rgb="FF13B5EA"/>
      </right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 style="thin">
        <color rgb="FF13B5EA"/>
      </top>
      <bottom style="thin">
        <color rgb="FF13B5EA"/>
      </bottom>
      <diagonal/>
    </border>
    <border>
      <left style="thin">
        <color rgb="FF13B5EA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13B5EA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13B5EA"/>
      </right>
      <top/>
      <bottom style="thin">
        <color theme="0"/>
      </bottom>
      <diagonal/>
    </border>
    <border>
      <left style="thin">
        <color rgb="FF13B5E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13B5EA"/>
      </left>
      <right style="thin">
        <color theme="0"/>
      </right>
      <top/>
      <bottom style="thin">
        <color rgb="FF13B5EA"/>
      </bottom>
      <diagonal/>
    </border>
    <border>
      <left style="thin">
        <color theme="0"/>
      </left>
      <right style="thin">
        <color theme="0"/>
      </right>
      <top/>
      <bottom style="thin">
        <color rgb="FF13B5EA"/>
      </bottom>
      <diagonal/>
    </border>
    <border>
      <left/>
      <right style="thin">
        <color theme="0"/>
      </right>
      <top/>
      <bottom style="thin">
        <color rgb="FF13B5EA"/>
      </bottom>
      <diagonal/>
    </border>
    <border>
      <left/>
      <right/>
      <top/>
      <bottom style="medium">
        <color rgb="FF13B5EA"/>
      </bottom>
      <diagonal/>
    </border>
    <border>
      <left style="medium">
        <color rgb="FF13B5EA"/>
      </left>
      <right style="medium">
        <color rgb="FF13B5EA"/>
      </right>
      <top/>
      <bottom style="medium">
        <color rgb="FF13B5EA"/>
      </bottom>
      <diagonal/>
    </border>
    <border>
      <left/>
      <right style="medium">
        <color rgb="FF13B5EA"/>
      </right>
      <top/>
      <bottom style="medium">
        <color rgb="FF13B5EA"/>
      </bottom>
      <diagonal/>
    </border>
    <border>
      <left/>
      <right/>
      <top style="medium">
        <color rgb="FF13B5EA"/>
      </top>
      <bottom style="thin">
        <color rgb="FF13B5EA"/>
      </bottom>
      <diagonal/>
    </border>
    <border>
      <left style="thin">
        <color rgb="FF13B5EA"/>
      </left>
      <right/>
      <top style="medium">
        <color rgb="FF13B5EA"/>
      </top>
      <bottom style="thin">
        <color rgb="FF13B5EA"/>
      </bottom>
      <diagonal/>
    </border>
    <border>
      <left/>
      <right/>
      <top style="medium">
        <color rgb="FF13B5EA"/>
      </top>
      <bottom/>
      <diagonal/>
    </border>
    <border>
      <left style="medium">
        <color theme="0"/>
      </left>
      <right style="medium">
        <color theme="0"/>
      </right>
      <top style="medium">
        <color rgb="FF13B5EA"/>
      </top>
      <bottom/>
      <diagonal/>
    </border>
    <border>
      <left style="medium">
        <color theme="0"/>
      </left>
      <right style="medium">
        <color theme="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</borders>
  <cellStyleXfs count="23">
    <xf numFmtId="0" fontId="0" fillId="0" borderId="0"/>
    <xf numFmtId="0" fontId="5" fillId="0" borderId="0"/>
    <xf numFmtId="0" fontId="7" fillId="0" borderId="0"/>
    <xf numFmtId="0" fontId="7" fillId="0" borderId="0"/>
    <xf numFmtId="0" fontId="13" fillId="0" borderId="0"/>
    <xf numFmtId="0" fontId="5" fillId="0" borderId="0"/>
    <xf numFmtId="0" fontId="5" fillId="0" borderId="0"/>
    <xf numFmtId="0" fontId="25" fillId="0" borderId="0"/>
    <xf numFmtId="0" fontId="7" fillId="0" borderId="0"/>
    <xf numFmtId="9" fontId="7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/>
    <xf numFmtId="0" fontId="7" fillId="0" borderId="0"/>
    <xf numFmtId="175" fontId="39" fillId="0" borderId="0" applyFont="0" applyFill="0" applyBorder="0" applyAlignment="0" applyProtection="0"/>
    <xf numFmtId="0" fontId="40" fillId="0" borderId="0"/>
    <xf numFmtId="179" fontId="28" fillId="0" borderId="0"/>
    <xf numFmtId="0" fontId="5" fillId="0" borderId="0"/>
    <xf numFmtId="43" fontId="5" fillId="0" borderId="0" applyFont="0" applyFill="0" applyBorder="0" applyAlignment="0" applyProtection="0"/>
    <xf numFmtId="0" fontId="74" fillId="0" borderId="0"/>
    <xf numFmtId="0" fontId="13" fillId="0" borderId="0"/>
    <xf numFmtId="0" fontId="7" fillId="0" borderId="0"/>
    <xf numFmtId="0" fontId="79" fillId="0" borderId="0"/>
    <xf numFmtId="0" fontId="5" fillId="0" borderId="0"/>
  </cellStyleXfs>
  <cellXfs count="814">
    <xf numFmtId="0" fontId="0" fillId="0" borderId="0" xfId="0"/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6" fillId="0" borderId="0" xfId="2" applyFont="1" applyBorder="1"/>
    <xf numFmtId="0" fontId="3" fillId="0" borderId="0" xfId="2" applyFont="1" applyBorder="1"/>
    <xf numFmtId="0" fontId="2" fillId="0" borderId="0" xfId="2" applyFont="1" applyBorder="1"/>
    <xf numFmtId="164" fontId="6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2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9" fontId="0" fillId="0" borderId="0" xfId="0" applyNumberFormat="1"/>
    <xf numFmtId="3" fontId="22" fillId="2" borderId="0" xfId="5" applyNumberFormat="1" applyFont="1" applyFill="1" applyAlignment="1">
      <alignment vertical="center"/>
    </xf>
    <xf numFmtId="3" fontId="22" fillId="2" borderId="0" xfId="5" applyNumberFormat="1" applyFont="1" applyFill="1" applyAlignment="1">
      <alignment horizontal="right" vertical="center"/>
    </xf>
    <xf numFmtId="165" fontId="23" fillId="0" borderId="0" xfId="5" applyNumberFormat="1" applyFont="1" applyAlignment="1">
      <alignment horizontal="right" vertical="center"/>
    </xf>
    <xf numFmtId="3" fontId="24" fillId="0" borderId="0" xfId="5" applyNumberFormat="1" applyFont="1" applyAlignment="1">
      <alignment vertical="center"/>
    </xf>
    <xf numFmtId="3" fontId="23" fillId="0" borderId="0" xfId="5" applyNumberFormat="1" applyFont="1" applyAlignment="1">
      <alignment vertical="center"/>
    </xf>
    <xf numFmtId="0" fontId="23" fillId="0" borderId="0" xfId="5" applyFont="1" applyAlignment="1">
      <alignment vertical="center"/>
    </xf>
    <xf numFmtId="3" fontId="24" fillId="0" borderId="1" xfId="5" applyNumberFormat="1" applyFont="1" applyBorder="1" applyAlignment="1">
      <alignment vertical="center"/>
    </xf>
    <xf numFmtId="0" fontId="23" fillId="0" borderId="0" xfId="5" applyFont="1"/>
    <xf numFmtId="0" fontId="26" fillId="0" borderId="0" xfId="7" applyFont="1" applyAlignment="1">
      <alignment horizontal="left" vertical="center"/>
    </xf>
    <xf numFmtId="0" fontId="1" fillId="0" borderId="0" xfId="7" applyFont="1" applyAlignment="1">
      <alignment horizontal="left" vertical="center"/>
    </xf>
    <xf numFmtId="0" fontId="7" fillId="0" borderId="0" xfId="8"/>
    <xf numFmtId="0" fontId="3" fillId="0" borderId="0" xfId="8" applyFont="1"/>
    <xf numFmtId="3" fontId="3" fillId="0" borderId="0" xfId="8" applyNumberFormat="1" applyFont="1"/>
    <xf numFmtId="0" fontId="15" fillId="0" borderId="0" xfId="8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8" applyFont="1" applyAlignment="1">
      <alignment vertical="center"/>
    </xf>
    <xf numFmtId="3" fontId="3" fillId="0" borderId="0" xfId="8" applyNumberFormat="1" applyFont="1" applyAlignment="1">
      <alignment vertical="center"/>
    </xf>
    <xf numFmtId="3" fontId="3" fillId="0" borderId="0" xfId="8" applyNumberFormat="1" applyFont="1" applyBorder="1" applyAlignment="1">
      <alignment vertical="center"/>
    </xf>
    <xf numFmtId="0" fontId="3" fillId="0" borderId="0" xfId="8" applyFont="1" applyBorder="1" applyAlignment="1">
      <alignment vertical="center"/>
    </xf>
    <xf numFmtId="3" fontId="3" fillId="0" borderId="0" xfId="0" applyNumberFormat="1" applyFont="1"/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8" fillId="2" borderId="18" xfId="0" applyFont="1" applyFill="1" applyBorder="1" applyAlignment="1">
      <alignment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6" fillId="0" borderId="0" xfId="8" applyFont="1"/>
    <xf numFmtId="0" fontId="6" fillId="0" borderId="0" xfId="8" applyFont="1" applyAlignment="1">
      <alignment vertical="center"/>
    </xf>
    <xf numFmtId="167" fontId="3" fillId="0" borderId="0" xfId="8" applyNumberFormat="1" applyFont="1" applyAlignment="1">
      <alignment vertical="center"/>
    </xf>
    <xf numFmtId="49" fontId="24" fillId="0" borderId="0" xfId="5" applyNumberFormat="1" applyFont="1" applyAlignment="1">
      <alignment horizontal="center" vertical="center"/>
    </xf>
    <xf numFmtId="49" fontId="24" fillId="0" borderId="1" xfId="5" applyNumberFormat="1" applyFont="1" applyBorder="1" applyAlignment="1">
      <alignment horizontal="center" vertical="center"/>
    </xf>
    <xf numFmtId="0" fontId="9" fillId="2" borderId="0" xfId="0" applyFont="1" applyFill="1"/>
    <xf numFmtId="0" fontId="30" fillId="0" borderId="0" xfId="0" applyFont="1"/>
    <xf numFmtId="0" fontId="31" fillId="0" borderId="1" xfId="0" applyFont="1" applyBorder="1"/>
    <xf numFmtId="0" fontId="8" fillId="2" borderId="0" xfId="0" applyFont="1" applyFill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6" fillId="0" borderId="1" xfId="0" applyFont="1" applyBorder="1"/>
    <xf numFmtId="0" fontId="18" fillId="2" borderId="0" xfId="8" applyFont="1" applyFill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7" xfId="8" applyFont="1" applyBorder="1" applyAlignment="1">
      <alignment vertical="center" wrapText="1"/>
    </xf>
    <xf numFmtId="0" fontId="3" fillId="0" borderId="7" xfId="8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3" fillId="0" borderId="8" xfId="8" applyFont="1" applyBorder="1" applyAlignment="1">
      <alignment vertical="center" wrapText="1"/>
    </xf>
    <xf numFmtId="0" fontId="3" fillId="0" borderId="20" xfId="8" applyFont="1" applyBorder="1" applyAlignment="1">
      <alignment horizontal="center" vertical="center" wrapText="1"/>
    </xf>
    <xf numFmtId="1" fontId="3" fillId="0" borderId="20" xfId="8" applyNumberFormat="1" applyFont="1" applyBorder="1" applyAlignment="1">
      <alignment horizontal="center" vertical="center" wrapText="1"/>
    </xf>
    <xf numFmtId="0" fontId="3" fillId="0" borderId="7" xfId="8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8" xfId="8" applyFont="1" applyBorder="1" applyAlignment="1">
      <alignment horizontal="center" vertical="center" wrapText="1"/>
    </xf>
    <xf numFmtId="171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3" fontId="0" fillId="0" borderId="0" xfId="0" applyNumberFormat="1"/>
    <xf numFmtId="171" fontId="33" fillId="2" borderId="27" xfId="0" applyNumberFormat="1" applyFont="1" applyFill="1" applyBorder="1" applyAlignment="1">
      <alignment horizontal="center" vertical="center" wrapText="1"/>
    </xf>
    <xf numFmtId="171" fontId="33" fillId="2" borderId="25" xfId="0" applyNumberFormat="1" applyFont="1" applyFill="1" applyBorder="1" applyAlignment="1">
      <alignment horizontal="center" vertical="center" wrapText="1"/>
    </xf>
    <xf numFmtId="171" fontId="33" fillId="2" borderId="28" xfId="0" applyNumberFormat="1" applyFont="1" applyFill="1" applyBorder="1" applyAlignment="1">
      <alignment horizontal="center" vertical="center" wrapText="1"/>
    </xf>
    <xf numFmtId="171" fontId="34" fillId="2" borderId="29" xfId="0" applyNumberFormat="1" applyFont="1" applyFill="1" applyBorder="1" applyAlignment="1">
      <alignment horizontal="center"/>
    </xf>
    <xf numFmtId="171" fontId="34" fillId="2" borderId="30" xfId="0" applyNumberFormat="1" applyFont="1" applyFill="1" applyBorder="1" applyAlignment="1">
      <alignment horizontal="center"/>
    </xf>
    <xf numFmtId="171" fontId="34" fillId="2" borderId="31" xfId="0" applyNumberFormat="1" applyFont="1" applyFill="1" applyBorder="1" applyAlignment="1">
      <alignment horizontal="center"/>
    </xf>
    <xf numFmtId="171" fontId="34" fillId="2" borderId="32" xfId="0" applyNumberFormat="1" applyFont="1" applyFill="1" applyBorder="1" applyAlignment="1">
      <alignment horizontal="center"/>
    </xf>
    <xf numFmtId="171" fontId="34" fillId="2" borderId="33" xfId="0" applyNumberFormat="1" applyFont="1" applyFill="1" applyBorder="1" applyAlignment="1">
      <alignment horizontal="center" vertical="center" wrapText="1"/>
    </xf>
    <xf numFmtId="171" fontId="34" fillId="2" borderId="0" xfId="0" applyNumberFormat="1" applyFont="1" applyFill="1" applyBorder="1" applyAlignment="1">
      <alignment horizontal="center" vertical="center"/>
    </xf>
    <xf numFmtId="171" fontId="34" fillId="2" borderId="9" xfId="0" applyNumberFormat="1" applyFont="1" applyFill="1" applyBorder="1" applyAlignment="1">
      <alignment horizontal="center" vertical="center"/>
    </xf>
    <xf numFmtId="171" fontId="34" fillId="2" borderId="0" xfId="0" applyNumberFormat="1" applyFont="1" applyFill="1" applyBorder="1" applyAlignment="1">
      <alignment horizontal="center" vertical="center" wrapText="1"/>
    </xf>
    <xf numFmtId="171" fontId="34" fillId="2" borderId="9" xfId="0" applyNumberFormat="1" applyFont="1" applyFill="1" applyBorder="1" applyAlignment="1">
      <alignment horizontal="center" vertical="center" wrapText="1"/>
    </xf>
    <xf numFmtId="171" fontId="34" fillId="2" borderId="34" xfId="0" applyNumberFormat="1" applyFont="1" applyFill="1" applyBorder="1" applyAlignment="1">
      <alignment horizontal="center" vertical="center" wrapText="1"/>
    </xf>
    <xf numFmtId="171" fontId="34" fillId="2" borderId="35" xfId="0" applyNumberFormat="1" applyFont="1" applyFill="1" applyBorder="1" applyAlignment="1">
      <alignment horizontal="center" vertical="center" wrapText="1"/>
    </xf>
    <xf numFmtId="171" fontId="34" fillId="2" borderId="0" xfId="0" quotePrefix="1" applyNumberFormat="1" applyFont="1" applyFill="1" applyBorder="1" applyAlignment="1">
      <alignment horizontal="center" vertical="center" wrapText="1"/>
    </xf>
    <xf numFmtId="172" fontId="35" fillId="0" borderId="6" xfId="0" applyNumberFormat="1" applyFont="1" applyFill="1" applyBorder="1"/>
    <xf numFmtId="173" fontId="35" fillId="0" borderId="8" xfId="0" applyNumberFormat="1" applyFont="1" applyFill="1" applyBorder="1"/>
    <xf numFmtId="173" fontId="35" fillId="0" borderId="14" xfId="0" applyNumberFormat="1" applyFont="1" applyFill="1" applyBorder="1"/>
    <xf numFmtId="173" fontId="35" fillId="0" borderId="6" xfId="0" applyNumberFormat="1" applyFont="1" applyFill="1" applyBorder="1"/>
    <xf numFmtId="173" fontId="36" fillId="0" borderId="6" xfId="0" applyNumberFormat="1" applyFont="1" applyFill="1" applyBorder="1"/>
    <xf numFmtId="173" fontId="30" fillId="0" borderId="8" xfId="0" applyNumberFormat="1" applyFont="1" applyFill="1" applyBorder="1"/>
    <xf numFmtId="173" fontId="30" fillId="0" borderId="14" xfId="0" applyNumberFormat="1" applyFont="1" applyFill="1" applyBorder="1"/>
    <xf numFmtId="172" fontId="35" fillId="0" borderId="4" xfId="0" applyNumberFormat="1" applyFont="1" applyFill="1" applyBorder="1"/>
    <xf numFmtId="173" fontId="35" fillId="0" borderId="15" xfId="0" applyNumberFormat="1" applyFont="1" applyFill="1" applyBorder="1"/>
    <xf numFmtId="173" fontId="35" fillId="0" borderId="2" xfId="0" applyNumberFormat="1" applyFont="1" applyFill="1" applyBorder="1"/>
    <xf numFmtId="173" fontId="35" fillId="0" borderId="4" xfId="0" applyNumberFormat="1" applyFont="1" applyFill="1" applyBorder="1"/>
    <xf numFmtId="173" fontId="36" fillId="0" borderId="4" xfId="0" applyNumberFormat="1" applyFont="1" applyFill="1" applyBorder="1"/>
    <xf numFmtId="173" fontId="30" fillId="0" borderId="15" xfId="0" applyNumberFormat="1" applyFont="1" applyFill="1" applyBorder="1"/>
    <xf numFmtId="173" fontId="30" fillId="0" borderId="2" xfId="0" applyNumberFormat="1" applyFont="1" applyFill="1" applyBorder="1"/>
    <xf numFmtId="172" fontId="35" fillId="0" borderId="5" xfId="0" applyNumberFormat="1" applyFont="1" applyFill="1" applyBorder="1"/>
    <xf numFmtId="173" fontId="35" fillId="0" borderId="16" xfId="0" applyNumberFormat="1" applyFont="1" applyFill="1" applyBorder="1"/>
    <xf numFmtId="173" fontId="35" fillId="0" borderId="3" xfId="0" applyNumberFormat="1" applyFont="1" applyFill="1" applyBorder="1"/>
    <xf numFmtId="173" fontId="35" fillId="0" borderId="5" xfId="0" applyNumberFormat="1" applyFont="1" applyFill="1" applyBorder="1"/>
    <xf numFmtId="173" fontId="36" fillId="0" borderId="5" xfId="0" applyNumberFormat="1" applyFont="1" applyFill="1" applyBorder="1"/>
    <xf numFmtId="173" fontId="30" fillId="0" borderId="16" xfId="0" applyNumberFormat="1" applyFont="1" applyFill="1" applyBorder="1"/>
    <xf numFmtId="173" fontId="30" fillId="0" borderId="3" xfId="0" applyNumberFormat="1" applyFont="1" applyFill="1" applyBorder="1"/>
    <xf numFmtId="0" fontId="0" fillId="0" borderId="15" xfId="0" applyBorder="1"/>
    <xf numFmtId="0" fontId="37" fillId="2" borderId="0" xfId="0" applyFont="1" applyFill="1"/>
    <xf numFmtId="3" fontId="30" fillId="0" borderId="0" xfId="0" applyNumberFormat="1" applyFont="1"/>
    <xf numFmtId="1" fontId="30" fillId="0" borderId="0" xfId="0" applyNumberFormat="1" applyFont="1"/>
    <xf numFmtId="1" fontId="31" fillId="0" borderId="1" xfId="0" applyNumberFormat="1" applyFont="1" applyBorder="1"/>
    <xf numFmtId="167" fontId="3" fillId="0" borderId="0" xfId="0" applyNumberFormat="1" applyFont="1"/>
    <xf numFmtId="3" fontId="3" fillId="0" borderId="0" xfId="0" applyNumberFormat="1" applyFont="1" applyFill="1"/>
    <xf numFmtId="1" fontId="3" fillId="0" borderId="4" xfId="0" applyNumberFormat="1" applyFont="1" applyFill="1" applyBorder="1" applyAlignment="1">
      <alignment horizontal="center" vertical="center" wrapText="1"/>
    </xf>
    <xf numFmtId="0" fontId="18" fillId="2" borderId="0" xfId="8" applyFont="1" applyFill="1" applyAlignment="1">
      <alignment horizontal="right" vertical="center"/>
    </xf>
    <xf numFmtId="0" fontId="3" fillId="0" borderId="1" xfId="8" applyFont="1" applyBorder="1"/>
    <xf numFmtId="0" fontId="15" fillId="0" borderId="13" xfId="8" applyFont="1" applyBorder="1" applyAlignment="1"/>
    <xf numFmtId="0" fontId="0" fillId="0" borderId="0" xfId="8" applyFont="1"/>
    <xf numFmtId="0" fontId="3" fillId="0" borderId="1" xfId="8" applyFont="1" applyBorder="1" applyAlignment="1">
      <alignment vertical="center"/>
    </xf>
    <xf numFmtId="3" fontId="3" fillId="0" borderId="1" xfId="8" applyNumberFormat="1" applyFont="1" applyBorder="1" applyAlignment="1">
      <alignment vertical="center"/>
    </xf>
    <xf numFmtId="3" fontId="6" fillId="0" borderId="0" xfId="8" applyNumberFormat="1" applyFont="1" applyAlignment="1">
      <alignment vertical="center"/>
    </xf>
    <xf numFmtId="174" fontId="3" fillId="0" borderId="0" xfId="9" applyNumberFormat="1" applyFont="1" applyAlignment="1">
      <alignment vertical="center"/>
    </xf>
    <xf numFmtId="2" fontId="3" fillId="0" borderId="1" xfId="8" applyNumberFormat="1" applyFont="1" applyBorder="1" applyAlignment="1">
      <alignment vertical="center"/>
    </xf>
    <xf numFmtId="3" fontId="27" fillId="0" borderId="0" xfId="8" applyNumberFormat="1" applyFont="1" applyBorder="1" applyAlignment="1">
      <alignment horizontal="right" vertical="center"/>
    </xf>
    <xf numFmtId="3" fontId="3" fillId="0" borderId="0" xfId="8" applyNumberFormat="1" applyFont="1" applyFill="1" applyBorder="1" applyAlignment="1">
      <alignment vertical="center"/>
    </xf>
    <xf numFmtId="0" fontId="32" fillId="0" borderId="0" xfId="8" applyFont="1" applyAlignment="1">
      <alignment horizontal="left" vertical="center"/>
    </xf>
    <xf numFmtId="0" fontId="18" fillId="0" borderId="0" xfId="8" applyFont="1" applyFill="1" applyAlignment="1">
      <alignment horizontal="center" vertical="center"/>
    </xf>
    <xf numFmtId="0" fontId="31" fillId="0" borderId="0" xfId="8" applyFont="1" applyFill="1" applyAlignment="1">
      <alignment horizontal="left" vertical="center"/>
    </xf>
    <xf numFmtId="3" fontId="3" fillId="0" borderId="0" xfId="8" applyNumberFormat="1" applyFont="1" applyFill="1" applyAlignment="1">
      <alignment vertical="center"/>
    </xf>
    <xf numFmtId="169" fontId="3" fillId="0" borderId="0" xfId="8" applyNumberFormat="1" applyFont="1"/>
    <xf numFmtId="0" fontId="9" fillId="2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8" fontId="3" fillId="0" borderId="0" xfId="0" applyNumberFormat="1" applyFont="1" applyBorder="1"/>
    <xf numFmtId="0" fontId="3" fillId="0" borderId="8" xfId="8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/>
    <xf numFmtId="0" fontId="9" fillId="2" borderId="0" xfId="0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3" fontId="3" fillId="0" borderId="1" xfId="8" applyNumberFormat="1" applyFont="1" applyFill="1" applyBorder="1" applyAlignment="1">
      <alignment vertical="center"/>
    </xf>
    <xf numFmtId="1" fontId="3" fillId="0" borderId="8" xfId="8" applyNumberFormat="1" applyFont="1" applyBorder="1" applyAlignment="1">
      <alignment horizontal="center" vertical="center" wrapText="1"/>
    </xf>
    <xf numFmtId="0" fontId="3" fillId="0" borderId="6" xfId="8" applyFont="1" applyBorder="1" applyAlignment="1">
      <alignment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6" fillId="0" borderId="12" xfId="0" applyFont="1" applyBorder="1"/>
    <xf numFmtId="0" fontId="6" fillId="0" borderId="0" xfId="14" applyFont="1"/>
    <xf numFmtId="0" fontId="3" fillId="0" borderId="0" xfId="14" applyFont="1"/>
    <xf numFmtId="0" fontId="40" fillId="0" borderId="0" xfId="14"/>
    <xf numFmtId="0" fontId="8" fillId="2" borderId="0" xfId="14" applyFont="1" applyFill="1"/>
    <xf numFmtId="0" fontId="9" fillId="2" borderId="0" xfId="14" applyFont="1" applyFill="1"/>
    <xf numFmtId="0" fontId="9" fillId="2" borderId="0" xfId="14" applyFont="1" applyFill="1" applyAlignment="1">
      <alignment horizontal="right"/>
    </xf>
    <xf numFmtId="3" fontId="3" fillId="0" borderId="0" xfId="14" applyNumberFormat="1" applyFont="1"/>
    <xf numFmtId="3" fontId="6" fillId="0" borderId="0" xfId="14" applyNumberFormat="1" applyFont="1"/>
    <xf numFmtId="3" fontId="3" fillId="0" borderId="0" xfId="14" applyNumberFormat="1" applyFont="1" applyFill="1"/>
    <xf numFmtId="0" fontId="6" fillId="0" borderId="1" xfId="14" applyFont="1" applyBorder="1"/>
    <xf numFmtId="3" fontId="6" fillId="0" borderId="1" xfId="14" applyNumberFormat="1" applyFont="1" applyBorder="1"/>
    <xf numFmtId="3" fontId="6" fillId="0" borderId="0" xfId="14" applyNumberFormat="1" applyFont="1" applyBorder="1"/>
    <xf numFmtId="0" fontId="3" fillId="0" borderId="1" xfId="14" applyFont="1" applyBorder="1"/>
    <xf numFmtId="3" fontId="3" fillId="0" borderId="0" xfId="14" applyNumberFormat="1" applyFont="1" applyFill="1" applyBorder="1"/>
    <xf numFmtId="176" fontId="3" fillId="0" borderId="0" xfId="14" applyNumberFormat="1" applyFont="1"/>
    <xf numFmtId="168" fontId="3" fillId="0" borderId="0" xfId="14" applyNumberFormat="1" applyFont="1"/>
    <xf numFmtId="168" fontId="3" fillId="0" borderId="0" xfId="14" applyNumberFormat="1" applyFont="1" applyFill="1"/>
    <xf numFmtId="168" fontId="6" fillId="0" borderId="0" xfId="14" applyNumberFormat="1" applyFont="1"/>
    <xf numFmtId="168" fontId="40" fillId="0" borderId="0" xfId="14" applyNumberFormat="1"/>
    <xf numFmtId="49" fontId="24" fillId="0" borderId="0" xfId="5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indent="2"/>
    </xf>
    <xf numFmtId="168" fontId="14" fillId="0" borderId="1" xfId="0" applyNumberFormat="1" applyFont="1" applyBorder="1"/>
    <xf numFmtId="168" fontId="14" fillId="0" borderId="1" xfId="0" applyNumberFormat="1" applyFont="1" applyBorder="1" applyAlignment="1">
      <alignment vertical="center"/>
    </xf>
    <xf numFmtId="164" fontId="3" fillId="0" borderId="0" xfId="0" applyNumberFormat="1" applyFont="1"/>
    <xf numFmtId="0" fontId="37" fillId="2" borderId="0" xfId="0" applyFont="1" applyFill="1" applyAlignment="1">
      <alignment horizontal="right" vertical="center"/>
    </xf>
    <xf numFmtId="1" fontId="3" fillId="0" borderId="0" xfId="0" applyNumberFormat="1" applyFont="1" applyAlignment="1">
      <alignment vertical="center"/>
    </xf>
    <xf numFmtId="164" fontId="6" fillId="0" borderId="1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29" fillId="0" borderId="12" xfId="0" applyFont="1" applyBorder="1" applyAlignment="1">
      <alignment vertical="center"/>
    </xf>
    <xf numFmtId="2" fontId="29" fillId="0" borderId="12" xfId="0" applyNumberFormat="1" applyFont="1" applyBorder="1" applyAlignment="1">
      <alignment vertical="center"/>
    </xf>
    <xf numFmtId="2" fontId="29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wrapText="1"/>
    </xf>
    <xf numFmtId="0" fontId="3" fillId="0" borderId="15" xfId="0" applyFont="1" applyBorder="1" applyAlignment="1">
      <alignment vertical="center" wrapText="1"/>
    </xf>
    <xf numFmtId="0" fontId="3" fillId="0" borderId="15" xfId="8" applyFont="1" applyFill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3" xfId="8" applyNumberFormat="1" applyFont="1" applyBorder="1" applyAlignment="1">
      <alignment horizontal="center" vertical="center" wrapText="1"/>
    </xf>
    <xf numFmtId="0" fontId="3" fillId="0" borderId="13" xfId="8" applyFont="1" applyFill="1" applyBorder="1" applyAlignment="1">
      <alignment horizontal="center" vertical="center" wrapText="1"/>
    </xf>
    <xf numFmtId="0" fontId="3" fillId="0" borderId="11" xfId="8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8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4" xfId="8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3" fillId="0" borderId="20" xfId="8" applyNumberFormat="1" applyFont="1" applyFill="1" applyBorder="1" applyAlignment="1">
      <alignment horizontal="center" vertical="center" wrapText="1"/>
    </xf>
    <xf numFmtId="1" fontId="3" fillId="0" borderId="11" xfId="8" applyNumberFormat="1" applyFont="1" applyFill="1" applyBorder="1" applyAlignment="1">
      <alignment horizontal="center" vertical="center" wrapText="1"/>
    </xf>
    <xf numFmtId="0" fontId="3" fillId="0" borderId="12" xfId="8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4" xfId="0" applyFont="1" applyFill="1" applyBorder="1" applyAlignment="1">
      <alignment horizontal="left" vertical="center" wrapText="1" indent="1"/>
    </xf>
    <xf numFmtId="1" fontId="3" fillId="0" borderId="15" xfId="8" applyNumberFormat="1" applyFont="1" applyFill="1" applyBorder="1" applyAlignment="1">
      <alignment horizontal="center" vertical="center" wrapText="1"/>
    </xf>
    <xf numFmtId="1" fontId="3" fillId="0" borderId="0" xfId="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1" fillId="2" borderId="37" xfId="0" applyFont="1" applyFill="1" applyBorder="1" applyAlignment="1">
      <alignment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Fill="1" applyBorder="1"/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1" fontId="6" fillId="0" borderId="15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1" fontId="6" fillId="0" borderId="20" xfId="0" applyNumberFormat="1" applyFont="1" applyBorder="1" applyAlignment="1">
      <alignment horizontal="right" vertical="center"/>
    </xf>
    <xf numFmtId="1" fontId="3" fillId="0" borderId="15" xfId="8" applyNumberFormat="1" applyFont="1" applyBorder="1" applyAlignment="1">
      <alignment horizontal="right" vertical="center" wrapText="1"/>
    </xf>
    <xf numFmtId="1" fontId="3" fillId="0" borderId="0" xfId="8" applyNumberFormat="1" applyFont="1" applyBorder="1" applyAlignment="1">
      <alignment horizontal="right" vertical="center" wrapText="1"/>
    </xf>
    <xf numFmtId="1" fontId="3" fillId="0" borderId="15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16" xfId="8" applyNumberFormat="1" applyFont="1" applyFill="1" applyBorder="1" applyAlignment="1">
      <alignment horizontal="right" vertical="center" wrapText="1"/>
    </xf>
    <xf numFmtId="1" fontId="3" fillId="0" borderId="1" xfId="8" applyNumberFormat="1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2" fillId="0" borderId="12" xfId="0" applyNumberFormat="1" applyFont="1" applyBorder="1" applyAlignment="1">
      <alignment horizontal="right"/>
    </xf>
    <xf numFmtId="1" fontId="2" fillId="0" borderId="11" xfId="0" applyNumberFormat="1" applyFont="1" applyBorder="1" applyAlignment="1">
      <alignment horizontal="right"/>
    </xf>
    <xf numFmtId="0" fontId="3" fillId="0" borderId="15" xfId="8" applyFont="1" applyBorder="1" applyAlignment="1">
      <alignment horizontal="left" vertical="center" wrapText="1"/>
    </xf>
    <xf numFmtId="0" fontId="3" fillId="0" borderId="16" xfId="8" applyFont="1" applyBorder="1" applyAlignment="1">
      <alignment horizontal="left" vertical="center" wrapText="1"/>
    </xf>
    <xf numFmtId="0" fontId="2" fillId="0" borderId="11" xfId="8" applyFont="1" applyFill="1" applyBorder="1" applyAlignment="1">
      <alignment horizontal="left" vertical="center" wrapText="1"/>
    </xf>
    <xf numFmtId="0" fontId="42" fillId="2" borderId="0" xfId="0" applyFont="1" applyFill="1"/>
    <xf numFmtId="168" fontId="3" fillId="0" borderId="1" xfId="0" applyNumberFormat="1" applyFont="1" applyBorder="1"/>
    <xf numFmtId="168" fontId="3" fillId="0" borderId="1" xfId="0" applyNumberFormat="1" applyFont="1" applyBorder="1" applyAlignment="1">
      <alignment horizontal="right"/>
    </xf>
    <xf numFmtId="170" fontId="3" fillId="0" borderId="0" xfId="0" applyNumberFormat="1" applyFont="1"/>
    <xf numFmtId="168" fontId="3" fillId="0" borderId="0" xfId="0" applyNumberFormat="1" applyFont="1" applyBorder="1" applyAlignment="1">
      <alignment horizontal="right"/>
    </xf>
    <xf numFmtId="176" fontId="3" fillId="0" borderId="0" xfId="0" applyNumberFormat="1" applyFont="1"/>
    <xf numFmtId="3" fontId="3" fillId="0" borderId="1" xfId="0" applyNumberFormat="1" applyFont="1" applyFill="1" applyBorder="1"/>
    <xf numFmtId="0" fontId="3" fillId="0" borderId="12" xfId="0" applyFont="1" applyBorder="1"/>
    <xf numFmtId="3" fontId="3" fillId="0" borderId="12" xfId="0" applyNumberFormat="1" applyFont="1" applyBorder="1"/>
    <xf numFmtId="168" fontId="3" fillId="0" borderId="12" xfId="0" applyNumberFormat="1" applyFont="1" applyBorder="1"/>
    <xf numFmtId="0" fontId="9" fillId="2" borderId="0" xfId="0" applyFont="1" applyFill="1" applyAlignment="1">
      <alignment horizontal="left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30" fillId="0" borderId="0" xfId="0" applyNumberFormat="1" applyFont="1"/>
    <xf numFmtId="0" fontId="27" fillId="0" borderId="0" xfId="0" applyNumberFormat="1" applyFont="1" applyAlignment="1">
      <alignment horizontal="right" vertical="center"/>
    </xf>
    <xf numFmtId="0" fontId="27" fillId="0" borderId="0" xfId="0" applyNumberFormat="1" applyFont="1" applyAlignment="1">
      <alignment vertical="center"/>
    </xf>
    <xf numFmtId="0" fontId="9" fillId="2" borderId="0" xfId="14" applyFont="1" applyFill="1" applyAlignment="1">
      <alignment horizontal="right" vertical="center"/>
    </xf>
    <xf numFmtId="0" fontId="30" fillId="0" borderId="0" xfId="0" applyNumberFormat="1" applyFont="1" applyAlignment="1">
      <alignment vertical="center"/>
    </xf>
    <xf numFmtId="0" fontId="30" fillId="0" borderId="1" xfId="0" applyNumberFormat="1" applyFont="1" applyBorder="1" applyAlignment="1">
      <alignment vertical="center"/>
    </xf>
    <xf numFmtId="0" fontId="31" fillId="0" borderId="12" xfId="0" applyNumberFormat="1" applyFont="1" applyBorder="1" applyAlignment="1">
      <alignment vertical="center"/>
    </xf>
    <xf numFmtId="1" fontId="30" fillId="0" borderId="0" xfId="0" applyNumberFormat="1" applyFont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31" fillId="0" borderId="12" xfId="0" applyNumberFormat="1" applyFont="1" applyBorder="1" applyAlignment="1">
      <alignment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5" fillId="0" borderId="0" xfId="0" applyFont="1"/>
    <xf numFmtId="0" fontId="1" fillId="0" borderId="0" xfId="0" applyFont="1"/>
    <xf numFmtId="168" fontId="3" fillId="0" borderId="0" xfId="0" applyNumberFormat="1" applyFont="1"/>
    <xf numFmtId="4" fontId="3" fillId="0" borderId="0" xfId="0" applyNumberFormat="1" applyFont="1"/>
    <xf numFmtId="3" fontId="3" fillId="0" borderId="20" xfId="8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8" fontId="3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15" fillId="0" borderId="0" xfId="0" applyNumberFormat="1" applyFont="1"/>
    <xf numFmtId="1" fontId="3" fillId="0" borderId="5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7" xfId="8" applyNumberFormat="1" applyFont="1" applyFill="1" applyBorder="1" applyAlignment="1">
      <alignment horizontal="center" vertical="center" wrapText="1"/>
    </xf>
    <xf numFmtId="1" fontId="3" fillId="0" borderId="8" xfId="8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vertical="center"/>
    </xf>
    <xf numFmtId="168" fontId="45" fillId="0" borderId="0" xfId="0" applyNumberFormat="1" applyFont="1" applyFill="1" applyBorder="1" applyAlignment="1">
      <alignment horizontal="right"/>
    </xf>
    <xf numFmtId="168" fontId="44" fillId="0" borderId="0" xfId="0" applyNumberFormat="1" applyFont="1" applyFill="1" applyBorder="1" applyAlignment="1">
      <alignment horizontal="right"/>
    </xf>
    <xf numFmtId="168" fontId="44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center" vertical="center"/>
    </xf>
    <xf numFmtId="0" fontId="12" fillId="0" borderId="0" xfId="0" applyFont="1" applyBorder="1" applyAlignment="1">
      <alignment vertical="center"/>
    </xf>
    <xf numFmtId="164" fontId="12" fillId="0" borderId="0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164" fontId="14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164" fontId="16" fillId="0" borderId="0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Border="1" applyAlignment="1">
      <alignment vertical="center"/>
    </xf>
    <xf numFmtId="164" fontId="0" fillId="0" borderId="0" xfId="0" applyNumberFormat="1"/>
    <xf numFmtId="0" fontId="41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168" fontId="3" fillId="0" borderId="12" xfId="0" applyNumberFormat="1" applyFont="1" applyBorder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left" vertical="center" indent="2"/>
    </xf>
    <xf numFmtId="169" fontId="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13" xfId="8" applyFont="1" applyBorder="1" applyAlignment="1">
      <alignment horizontal="right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170" fontId="0" fillId="0" borderId="0" xfId="0" applyNumberFormat="1"/>
    <xf numFmtId="177" fontId="0" fillId="0" borderId="0" xfId="0" applyNumberForma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164" fontId="17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1" xfId="0" applyNumberFormat="1" applyFont="1" applyFill="1" applyBorder="1"/>
    <xf numFmtId="164" fontId="3" fillId="0" borderId="1" xfId="0" applyNumberFormat="1" applyFont="1" applyFill="1" applyBorder="1"/>
    <xf numFmtId="168" fontId="3" fillId="0" borderId="0" xfId="0" applyNumberFormat="1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2" fontId="29" fillId="0" borderId="1" xfId="0" applyNumberFormat="1" applyFont="1" applyBorder="1" applyAlignment="1">
      <alignment vertical="center"/>
    </xf>
    <xf numFmtId="1" fontId="29" fillId="0" borderId="0" xfId="0" applyNumberFormat="1" applyFont="1" applyFill="1" applyAlignment="1">
      <alignment vertical="center"/>
    </xf>
    <xf numFmtId="1" fontId="29" fillId="0" borderId="0" xfId="0" applyNumberFormat="1" applyFont="1" applyAlignment="1">
      <alignment vertical="center"/>
    </xf>
    <xf numFmtId="0" fontId="29" fillId="0" borderId="0" xfId="0" applyFont="1" applyBorder="1" applyAlignment="1">
      <alignment vertical="center"/>
    </xf>
    <xf numFmtId="1" fontId="29" fillId="0" borderId="0" xfId="0" applyNumberFormat="1" applyFont="1" applyFill="1" applyBorder="1" applyAlignment="1">
      <alignment vertical="center"/>
    </xf>
    <xf numFmtId="1" fontId="29" fillId="0" borderId="0" xfId="0" applyNumberFormat="1" applyFont="1" applyBorder="1" applyAlignment="1">
      <alignment vertical="center"/>
    </xf>
    <xf numFmtId="174" fontId="3" fillId="0" borderId="0" xfId="9" applyNumberFormat="1" applyFont="1" applyAlignment="1">
      <alignment horizontal="right" vertical="center"/>
    </xf>
    <xf numFmtId="0" fontId="40" fillId="0" borderId="15" xfId="14" applyBorder="1"/>
    <xf numFmtId="0" fontId="40" fillId="0" borderId="0" xfId="14" applyBorder="1"/>
    <xf numFmtId="3" fontId="3" fillId="0" borderId="15" xfId="14" applyNumberFormat="1" applyFont="1" applyFill="1" applyBorder="1"/>
    <xf numFmtId="3" fontId="3" fillId="0" borderId="0" xfId="14" applyNumberFormat="1" applyFont="1" applyBorder="1"/>
    <xf numFmtId="3" fontId="6" fillId="0" borderId="15" xfId="14" applyNumberFormat="1" applyFont="1" applyBorder="1"/>
    <xf numFmtId="0" fontId="3" fillId="0" borderId="15" xfId="14" applyFont="1" applyBorder="1"/>
    <xf numFmtId="0" fontId="3" fillId="0" borderId="0" xfId="14" applyFont="1" applyBorder="1"/>
    <xf numFmtId="3" fontId="6" fillId="0" borderId="16" xfId="14" applyNumberFormat="1" applyFont="1" applyBorder="1"/>
    <xf numFmtId="0" fontId="3" fillId="0" borderId="2" xfId="14" applyFont="1" applyBorder="1"/>
    <xf numFmtId="3" fontId="3" fillId="0" borderId="2" xfId="14" applyNumberFormat="1" applyFont="1" applyBorder="1"/>
    <xf numFmtId="3" fontId="6" fillId="0" borderId="2" xfId="14" applyNumberFormat="1" applyFont="1" applyBorder="1"/>
    <xf numFmtId="3" fontId="3" fillId="0" borderId="2" xfId="14" applyNumberFormat="1" applyFont="1" applyFill="1" applyBorder="1"/>
    <xf numFmtId="3" fontId="6" fillId="0" borderId="3" xfId="14" applyNumberFormat="1" applyFont="1" applyBorder="1"/>
    <xf numFmtId="0" fontId="40" fillId="0" borderId="1" xfId="14" applyBorder="1"/>
    <xf numFmtId="0" fontId="37" fillId="0" borderId="0" xfId="14" applyFont="1" applyFill="1" applyAlignment="1"/>
    <xf numFmtId="3" fontId="3" fillId="0" borderId="15" xfId="14" applyNumberFormat="1" applyFont="1" applyBorder="1"/>
    <xf numFmtId="3" fontId="6" fillId="0" borderId="0" xfId="14" applyNumberFormat="1" applyFont="1" applyFill="1" applyBorder="1"/>
    <xf numFmtId="3" fontId="6" fillId="0" borderId="15" xfId="14" applyNumberFormat="1" applyFont="1" applyFill="1" applyBorder="1"/>
    <xf numFmtId="0" fontId="15" fillId="0" borderId="0" xfId="14" applyFont="1" applyAlignment="1">
      <alignment horizontal="right"/>
    </xf>
    <xf numFmtId="168" fontId="6" fillId="0" borderId="15" xfId="14" applyNumberFormat="1" applyFont="1" applyFill="1" applyBorder="1"/>
    <xf numFmtId="168" fontId="6" fillId="0" borderId="0" xfId="14" applyNumberFormat="1" applyFont="1" applyFill="1" applyBorder="1"/>
    <xf numFmtId="168" fontId="3" fillId="0" borderId="15" xfId="14" applyNumberFormat="1" applyFont="1" applyFill="1" applyBorder="1"/>
    <xf numFmtId="168" fontId="3" fillId="0" borderId="0" xfId="14" applyNumberFormat="1" applyFont="1" applyFill="1" applyBorder="1"/>
    <xf numFmtId="168" fontId="3" fillId="0" borderId="1" xfId="14" applyNumberFormat="1" applyFont="1" applyFill="1" applyBorder="1"/>
    <xf numFmtId="168" fontId="3" fillId="0" borderId="15" xfId="14" applyNumberFormat="1" applyFont="1" applyBorder="1"/>
    <xf numFmtId="168" fontId="3" fillId="0" borderId="0" xfId="14" applyNumberFormat="1" applyFont="1" applyBorder="1"/>
    <xf numFmtId="168" fontId="6" fillId="0" borderId="0" xfId="14" applyNumberFormat="1" applyFont="1" applyBorder="1"/>
    <xf numFmtId="168" fontId="6" fillId="0" borderId="16" xfId="14" applyNumberFormat="1" applyFont="1" applyBorder="1"/>
    <xf numFmtId="168" fontId="6" fillId="0" borderId="1" xfId="14" applyNumberFormat="1" applyFont="1" applyBorder="1"/>
    <xf numFmtId="168" fontId="3" fillId="0" borderId="2" xfId="14" applyNumberFormat="1" applyFont="1" applyFill="1" applyBorder="1"/>
    <xf numFmtId="168" fontId="6" fillId="0" borderId="2" xfId="14" applyNumberFormat="1" applyFont="1" applyFill="1" applyBorder="1"/>
    <xf numFmtId="0" fontId="40" fillId="2" borderId="0" xfId="14" applyFill="1"/>
    <xf numFmtId="0" fontId="2" fillId="0" borderId="0" xfId="14" applyFont="1"/>
    <xf numFmtId="0" fontId="15" fillId="0" borderId="0" xfId="0" applyFont="1" applyBorder="1"/>
    <xf numFmtId="3" fontId="3" fillId="0" borderId="12" xfId="0" applyNumberFormat="1" applyFont="1" applyFill="1" applyBorder="1"/>
    <xf numFmtId="1" fontId="3" fillId="0" borderId="1" xfId="0" applyNumberFormat="1" applyFont="1" applyBorder="1"/>
    <xf numFmtId="1" fontId="3" fillId="0" borderId="1" xfId="0" applyNumberFormat="1" applyFont="1" applyFill="1" applyBorder="1"/>
    <xf numFmtId="169" fontId="0" fillId="0" borderId="0" xfId="0" applyNumberFormat="1"/>
    <xf numFmtId="3" fontId="54" fillId="0" borderId="0" xfId="0" applyNumberFormat="1" applyFont="1" applyFill="1" applyBorder="1" applyAlignment="1">
      <alignment horizontal="left"/>
    </xf>
    <xf numFmtId="3" fontId="54" fillId="0" borderId="0" xfId="0" applyNumberFormat="1" applyFont="1" applyFill="1" applyBorder="1" applyAlignment="1">
      <alignment horizontal="right"/>
    </xf>
    <xf numFmtId="0" fontId="55" fillId="0" borderId="0" xfId="0" applyFont="1" applyFill="1" applyBorder="1"/>
    <xf numFmtId="168" fontId="54" fillId="0" borderId="0" xfId="0" applyNumberFormat="1" applyFont="1" applyFill="1" applyBorder="1" applyAlignment="1">
      <alignment horizontal="right"/>
    </xf>
    <xf numFmtId="3" fontId="55" fillId="0" borderId="0" xfId="0" applyNumberFormat="1" applyFont="1" applyFill="1" applyBorder="1" applyAlignment="1">
      <alignment horizontal="left"/>
    </xf>
    <xf numFmtId="3" fontId="55" fillId="0" borderId="0" xfId="0" applyNumberFormat="1" applyFont="1" applyFill="1" applyBorder="1" applyAlignment="1">
      <alignment horizontal="right"/>
    </xf>
    <xf numFmtId="168" fontId="55" fillId="0" borderId="0" xfId="0" applyNumberFormat="1" applyFont="1" applyFill="1" applyBorder="1" applyAlignment="1">
      <alignment horizontal="right"/>
    </xf>
    <xf numFmtId="3" fontId="55" fillId="0" borderId="1" xfId="0" applyNumberFormat="1" applyFont="1" applyFill="1" applyBorder="1" applyAlignment="1">
      <alignment horizontal="left"/>
    </xf>
    <xf numFmtId="3" fontId="55" fillId="0" borderId="1" xfId="0" applyNumberFormat="1" applyFont="1" applyFill="1" applyBorder="1" applyAlignment="1">
      <alignment horizontal="right"/>
    </xf>
    <xf numFmtId="168" fontId="55" fillId="0" borderId="1" xfId="0" applyNumberFormat="1" applyFont="1" applyFill="1" applyBorder="1" applyAlignment="1">
      <alignment horizontal="right"/>
    </xf>
    <xf numFmtId="0" fontId="56" fillId="3" borderId="0" xfId="0" applyFont="1" applyFill="1" applyBorder="1" applyAlignment="1">
      <alignment horizontal="center"/>
    </xf>
    <xf numFmtId="3" fontId="56" fillId="3" borderId="0" xfId="0" applyNumberFormat="1" applyFont="1" applyFill="1" applyBorder="1" applyAlignment="1">
      <alignment horizontal="right"/>
    </xf>
    <xf numFmtId="1" fontId="56" fillId="3" borderId="0" xfId="0" applyNumberFormat="1" applyFont="1" applyFill="1" applyBorder="1" applyAlignment="1">
      <alignment horizontal="right"/>
    </xf>
    <xf numFmtId="3" fontId="54" fillId="0" borderId="1" xfId="0" applyNumberFormat="1" applyFont="1" applyFill="1" applyBorder="1" applyAlignment="1">
      <alignment horizontal="left"/>
    </xf>
    <xf numFmtId="3" fontId="54" fillId="0" borderId="1" xfId="0" applyNumberFormat="1" applyFont="1" applyFill="1" applyBorder="1" applyAlignment="1">
      <alignment horizontal="right"/>
    </xf>
    <xf numFmtId="168" fontId="54" fillId="0" borderId="1" xfId="0" applyNumberFormat="1" applyFont="1" applyFill="1" applyBorder="1" applyAlignment="1">
      <alignment horizontal="right"/>
    </xf>
    <xf numFmtId="168" fontId="45" fillId="0" borderId="1" xfId="0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3" fontId="30" fillId="0" borderId="1" xfId="0" applyNumberFormat="1" applyFont="1" applyFill="1" applyBorder="1" applyAlignment="1">
      <alignment horizontal="left"/>
    </xf>
    <xf numFmtId="3" fontId="30" fillId="0" borderId="1" xfId="0" applyNumberFormat="1" applyFont="1" applyFill="1" applyBorder="1" applyAlignment="1">
      <alignment horizontal="right"/>
    </xf>
    <xf numFmtId="0" fontId="37" fillId="2" borderId="0" xfId="0" applyFont="1" applyFill="1" applyAlignment="1">
      <alignment horizontal="center"/>
    </xf>
    <xf numFmtId="3" fontId="37" fillId="2" borderId="0" xfId="0" applyNumberFormat="1" applyFont="1" applyFill="1" applyAlignment="1">
      <alignment horizontal="right"/>
    </xf>
    <xf numFmtId="1" fontId="37" fillId="2" borderId="0" xfId="0" applyNumberFormat="1" applyFont="1" applyFill="1" applyAlignment="1">
      <alignment horizontal="right"/>
    </xf>
    <xf numFmtId="0" fontId="5" fillId="0" borderId="0" xfId="5"/>
    <xf numFmtId="0" fontId="41" fillId="2" borderId="0" xfId="5" applyFont="1" applyFill="1" applyAlignment="1">
      <alignment vertical="center" wrapText="1"/>
    </xf>
    <xf numFmtId="0" fontId="18" fillId="2" borderId="0" xfId="5" applyFont="1" applyFill="1" applyAlignment="1">
      <alignment horizontal="center" vertical="center" wrapText="1"/>
    </xf>
    <xf numFmtId="0" fontId="12" fillId="0" borderId="0" xfId="5" applyFont="1" applyBorder="1" applyAlignment="1">
      <alignment vertical="center" wrapText="1"/>
    </xf>
    <xf numFmtId="164" fontId="12" fillId="0" borderId="0" xfId="5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vertical="center" wrapText="1"/>
    </xf>
    <xf numFmtId="2" fontId="14" fillId="0" borderId="0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 wrapText="1"/>
    </xf>
    <xf numFmtId="0" fontId="2" fillId="0" borderId="1" xfId="5" applyFont="1" applyBorder="1" applyAlignment="1">
      <alignment horizontal="center"/>
    </xf>
    <xf numFmtId="2" fontId="2" fillId="0" borderId="1" xfId="5" applyNumberFormat="1" applyFont="1" applyBorder="1" applyAlignment="1">
      <alignment horizontal="center"/>
    </xf>
    <xf numFmtId="0" fontId="16" fillId="0" borderId="0" xfId="5" applyFont="1" applyFill="1" applyBorder="1" applyAlignment="1">
      <alignment vertical="center" wrapText="1"/>
    </xf>
    <xf numFmtId="164" fontId="16" fillId="0" borderId="0" xfId="5" applyNumberFormat="1" applyFont="1" applyFill="1" applyBorder="1" applyAlignment="1">
      <alignment horizontal="center" vertical="center"/>
    </xf>
    <xf numFmtId="2" fontId="16" fillId="0" borderId="0" xfId="5" applyNumberFormat="1" applyFont="1" applyFill="1" applyBorder="1" applyAlignment="1">
      <alignment horizontal="center" vertical="center"/>
    </xf>
    <xf numFmtId="0" fontId="15" fillId="0" borderId="0" xfId="5" applyFont="1" applyBorder="1" applyAlignment="1">
      <alignment vertical="top"/>
    </xf>
    <xf numFmtId="0" fontId="5" fillId="0" borderId="0" xfId="5" applyFill="1" applyBorder="1"/>
    <xf numFmtId="2" fontId="5" fillId="0" borderId="0" xfId="5" applyNumberFormat="1"/>
    <xf numFmtId="0" fontId="59" fillId="0" borderId="0" xfId="5" applyFont="1" applyAlignment="1">
      <alignment vertical="center"/>
    </xf>
    <xf numFmtId="0" fontId="5" fillId="0" borderId="0" xfId="5" applyAlignment="1">
      <alignment vertical="center"/>
    </xf>
    <xf numFmtId="0" fontId="60" fillId="2" borderId="42" xfId="5" applyFont="1" applyFill="1" applyBorder="1" applyAlignment="1">
      <alignment horizontal="center" vertical="center" wrapText="1"/>
    </xf>
    <xf numFmtId="0" fontId="61" fillId="0" borderId="0" xfId="5" applyFont="1" applyFill="1" applyBorder="1" applyAlignment="1">
      <alignment horizontal="center" vertical="center"/>
    </xf>
    <xf numFmtId="0" fontId="60" fillId="2" borderId="43" xfId="5" applyFont="1" applyFill="1" applyBorder="1" applyAlignment="1">
      <alignment horizontal="center" vertical="center" wrapText="1"/>
    </xf>
    <xf numFmtId="0" fontId="60" fillId="2" borderId="0" xfId="5" applyFont="1" applyFill="1" applyBorder="1" applyAlignment="1">
      <alignment horizontal="center" vertical="center" wrapText="1"/>
    </xf>
    <xf numFmtId="0" fontId="12" fillId="0" borderId="8" xfId="5" applyFont="1" applyBorder="1" applyAlignment="1">
      <alignment horizontal="left" vertical="center" wrapText="1" indent="1"/>
    </xf>
    <xf numFmtId="0" fontId="12" fillId="0" borderId="44" xfId="5" applyFont="1" applyBorder="1" applyAlignment="1">
      <alignment horizontal="center" vertical="center" wrapText="1"/>
    </xf>
    <xf numFmtId="0" fontId="12" fillId="0" borderId="45" xfId="5" applyFont="1" applyBorder="1" applyAlignment="1">
      <alignment horizontal="center" vertical="center" wrapText="1"/>
    </xf>
    <xf numFmtId="0" fontId="12" fillId="0" borderId="46" xfId="5" applyFont="1" applyBorder="1" applyAlignment="1">
      <alignment horizontal="center" vertical="center" wrapText="1"/>
    </xf>
    <xf numFmtId="0" fontId="63" fillId="0" borderId="0" xfId="5" applyFont="1" applyFill="1" applyBorder="1" applyAlignment="1">
      <alignment horizontal="center" vertical="center"/>
    </xf>
    <xf numFmtId="0" fontId="12" fillId="0" borderId="15" xfId="5" applyFont="1" applyBorder="1" applyAlignment="1">
      <alignment horizontal="left" vertical="center" wrapText="1" indent="1"/>
    </xf>
    <xf numFmtId="49" fontId="12" fillId="0" borderId="47" xfId="5" applyNumberFormat="1" applyFont="1" applyBorder="1" applyAlignment="1">
      <alignment horizontal="center" vertical="center" wrapText="1"/>
    </xf>
    <xf numFmtId="0" fontId="12" fillId="0" borderId="48" xfId="5" applyFont="1" applyBorder="1" applyAlignment="1">
      <alignment horizontal="center" vertical="center" wrapText="1"/>
    </xf>
    <xf numFmtId="0" fontId="12" fillId="0" borderId="0" xfId="5" applyFont="1" applyBorder="1" applyAlignment="1">
      <alignment horizontal="center" vertical="center" wrapText="1"/>
    </xf>
    <xf numFmtId="0" fontId="62" fillId="0" borderId="48" xfId="5" applyFont="1" applyBorder="1" applyAlignment="1">
      <alignment horizontal="center" vertical="center" wrapText="1"/>
    </xf>
    <xf numFmtId="0" fontId="12" fillId="0" borderId="16" xfId="5" applyFont="1" applyBorder="1" applyAlignment="1">
      <alignment horizontal="left" vertical="center" wrapText="1" indent="1"/>
    </xf>
    <xf numFmtId="49" fontId="12" fillId="0" borderId="49" xfId="5" applyNumberFormat="1" applyFont="1" applyBorder="1" applyAlignment="1">
      <alignment horizontal="center" vertical="center" wrapText="1"/>
    </xf>
    <xf numFmtId="0" fontId="12" fillId="0" borderId="50" xfId="5" applyFont="1" applyBorder="1" applyAlignment="1">
      <alignment horizontal="center" vertical="center" wrapText="1"/>
    </xf>
    <xf numFmtId="0" fontId="12" fillId="0" borderId="51" xfId="5" applyFont="1" applyBorder="1" applyAlignment="1">
      <alignment horizontal="center" vertical="center" wrapText="1"/>
    </xf>
    <xf numFmtId="0" fontId="65" fillId="0" borderId="0" xfId="5" applyFont="1" applyBorder="1" applyAlignment="1">
      <alignment vertical="center"/>
    </xf>
    <xf numFmtId="0" fontId="65" fillId="0" borderId="0" xfId="5" applyFont="1" applyBorder="1" applyAlignment="1">
      <alignment horizontal="center" vertical="center"/>
    </xf>
    <xf numFmtId="0" fontId="5" fillId="0" borderId="0" xfId="5" applyFill="1" applyBorder="1" applyAlignment="1">
      <alignment vertical="center"/>
    </xf>
    <xf numFmtId="178" fontId="1" fillId="0" borderId="0" xfId="5" applyNumberFormat="1" applyFont="1" applyFill="1" applyBorder="1"/>
    <xf numFmtId="0" fontId="66" fillId="0" borderId="0" xfId="15" applyNumberFormat="1" applyFont="1" applyFill="1" applyBorder="1"/>
    <xf numFmtId="0" fontId="4" fillId="3" borderId="0" xfId="15" applyNumberFormat="1" applyFont="1" applyFill="1" applyBorder="1"/>
    <xf numFmtId="49" fontId="67" fillId="0" borderId="0" xfId="16" applyNumberFormat="1" applyFont="1" applyAlignment="1">
      <alignment horizontal="left"/>
    </xf>
    <xf numFmtId="2" fontId="68" fillId="0" borderId="0" xfId="16" applyNumberFormat="1" applyFont="1" applyAlignment="1"/>
    <xf numFmtId="164" fontId="24" fillId="0" borderId="0" xfId="16" applyNumberFormat="1" applyFont="1" applyAlignment="1"/>
    <xf numFmtId="164" fontId="68" fillId="0" borderId="0" xfId="16" applyNumberFormat="1" applyFont="1" applyAlignment="1"/>
    <xf numFmtId="0" fontId="68" fillId="0" borderId="36" xfId="16" applyFont="1" applyBorder="1"/>
    <xf numFmtId="2" fontId="68" fillId="0" borderId="36" xfId="16" applyNumberFormat="1" applyFont="1" applyBorder="1" applyAlignment="1"/>
    <xf numFmtId="164" fontId="24" fillId="0" borderId="36" xfId="16" applyNumberFormat="1" applyFont="1" applyBorder="1" applyAlignment="1"/>
    <xf numFmtId="0" fontId="5" fillId="0" borderId="0" xfId="5" applyAlignment="1">
      <alignment horizontal="right"/>
    </xf>
    <xf numFmtId="0" fontId="69" fillId="0" borderId="41" xfId="5" applyFont="1" applyBorder="1" applyAlignment="1">
      <alignment horizontal="right"/>
    </xf>
    <xf numFmtId="0" fontId="69" fillId="0" borderId="0" xfId="5" applyFont="1" applyBorder="1" applyAlignment="1"/>
    <xf numFmtId="0" fontId="1" fillId="0" borderId="0" xfId="5" applyFont="1" applyFill="1" applyAlignment="1">
      <alignment vertical="center"/>
    </xf>
    <xf numFmtId="0" fontId="24" fillId="0" borderId="0" xfId="5" applyFont="1"/>
    <xf numFmtId="0" fontId="18" fillId="2" borderId="0" xfId="5" applyFont="1" applyFill="1" applyAlignment="1">
      <alignment vertical="center"/>
    </xf>
    <xf numFmtId="0" fontId="17" fillId="0" borderId="0" xfId="5" applyFont="1" applyAlignment="1">
      <alignment vertical="center"/>
    </xf>
    <xf numFmtId="2" fontId="12" fillId="0" borderId="0" xfId="5" applyNumberFormat="1" applyFont="1" applyAlignment="1">
      <alignment horizontal="center" vertical="center"/>
    </xf>
    <xf numFmtId="0" fontId="24" fillId="0" borderId="0" xfId="5" applyFont="1" applyFill="1"/>
    <xf numFmtId="0" fontId="12" fillId="0" borderId="0" xfId="5" applyFont="1" applyFill="1" applyBorder="1"/>
    <xf numFmtId="0" fontId="12" fillId="0" borderId="0" xfId="5" applyFont="1" applyAlignment="1">
      <alignment vertical="center"/>
    </xf>
    <xf numFmtId="0" fontId="2" fillId="0" borderId="1" xfId="5" applyFont="1" applyBorder="1" applyAlignment="1">
      <alignment vertical="center"/>
    </xf>
    <xf numFmtId="2" fontId="2" fillId="0" borderId="1" xfId="5" applyNumberFormat="1" applyFont="1" applyBorder="1" applyAlignment="1">
      <alignment horizontal="center" vertical="center"/>
    </xf>
    <xf numFmtId="0" fontId="38" fillId="0" borderId="0" xfId="5" applyFont="1" applyAlignment="1">
      <alignment vertical="center"/>
    </xf>
    <xf numFmtId="0" fontId="38" fillId="0" borderId="0" xfId="5" applyFont="1" applyAlignment="1">
      <alignment horizontal="center" vertical="center"/>
    </xf>
    <xf numFmtId="2" fontId="38" fillId="0" borderId="0" xfId="5" applyNumberFormat="1" applyFont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24" fillId="0" borderId="0" xfId="5" applyFont="1" applyFill="1" applyBorder="1"/>
    <xf numFmtId="0" fontId="41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vertical="center" wrapText="1"/>
    </xf>
    <xf numFmtId="0" fontId="14" fillId="0" borderId="0" xfId="5" applyFont="1" applyFill="1" applyBorder="1" applyAlignment="1">
      <alignment horizontal="center" vertical="center" wrapText="1"/>
    </xf>
    <xf numFmtId="0" fontId="57" fillId="0" borderId="0" xfId="5" applyFont="1" applyFill="1" applyBorder="1" applyAlignment="1">
      <alignment vertical="center" wrapText="1"/>
    </xf>
    <xf numFmtId="0" fontId="70" fillId="0" borderId="0" xfId="5" applyFont="1" applyFill="1" applyBorder="1" applyAlignment="1">
      <alignment vertical="center" wrapText="1"/>
    </xf>
    <xf numFmtId="0" fontId="57" fillId="0" borderId="0" xfId="5" applyFont="1" applyFill="1" applyBorder="1" applyAlignment="1">
      <alignment vertical="center"/>
    </xf>
    <xf numFmtId="1" fontId="12" fillId="0" borderId="0" xfId="5" applyNumberFormat="1" applyFont="1" applyFill="1" applyBorder="1" applyAlignment="1">
      <alignment horizontal="center" vertical="center" wrapText="1"/>
    </xf>
    <xf numFmtId="0" fontId="71" fillId="0" borderId="0" xfId="5" applyFont="1" applyFill="1" applyBorder="1" applyAlignment="1">
      <alignment horizontal="center" vertical="center" wrapText="1"/>
    </xf>
    <xf numFmtId="1" fontId="14" fillId="0" borderId="0" xfId="5" applyNumberFormat="1" applyFont="1" applyFill="1" applyBorder="1" applyAlignment="1">
      <alignment horizontal="center" vertical="center" wrapText="1"/>
    </xf>
    <xf numFmtId="1" fontId="1" fillId="0" borderId="0" xfId="5" applyNumberFormat="1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justify" vertical="center" wrapText="1"/>
    </xf>
    <xf numFmtId="0" fontId="15" fillId="0" borderId="0" xfId="5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vertical="center"/>
    </xf>
    <xf numFmtId="0" fontId="3" fillId="0" borderId="0" xfId="5" applyFont="1" applyFill="1" applyBorder="1"/>
    <xf numFmtId="3" fontId="12" fillId="0" borderId="0" xfId="5" applyNumberFormat="1" applyFont="1" applyFill="1" applyBorder="1" applyAlignment="1">
      <alignment horizontal="center" vertical="center"/>
    </xf>
    <xf numFmtId="0" fontId="14" fillId="0" borderId="0" xfId="5" applyFont="1" applyFill="1" applyBorder="1"/>
    <xf numFmtId="3" fontId="14" fillId="0" borderId="0" xfId="5" applyNumberFormat="1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left"/>
    </xf>
    <xf numFmtId="3" fontId="16" fillId="0" borderId="0" xfId="5" applyNumberFormat="1" applyFont="1" applyFill="1" applyBorder="1" applyAlignment="1">
      <alignment horizontal="center" vertical="center"/>
    </xf>
    <xf numFmtId="0" fontId="2" fillId="0" borderId="0" xfId="5" applyFont="1" applyFill="1" applyBorder="1"/>
    <xf numFmtId="3" fontId="2" fillId="0" borderId="0" xfId="5" applyNumberFormat="1" applyFont="1" applyFill="1" applyBorder="1" applyAlignment="1">
      <alignment horizontal="center" vertical="center"/>
    </xf>
    <xf numFmtId="0" fontId="57" fillId="0" borderId="0" xfId="5" applyFont="1" applyFill="1" applyBorder="1"/>
    <xf numFmtId="4" fontId="57" fillId="0" borderId="0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/>
    <xf numFmtId="0" fontId="18" fillId="0" borderId="0" xfId="5" applyFont="1" applyFill="1" applyBorder="1" applyAlignment="1">
      <alignment vertical="center"/>
    </xf>
    <xf numFmtId="2" fontId="12" fillId="0" borderId="0" xfId="5" applyNumberFormat="1" applyFont="1" applyFill="1" applyBorder="1" applyAlignment="1">
      <alignment horizontal="center" vertical="center"/>
    </xf>
    <xf numFmtId="3" fontId="24" fillId="0" borderId="0" xfId="5" applyNumberFormat="1" applyFont="1"/>
    <xf numFmtId="0" fontId="1" fillId="0" borderId="0" xfId="5" applyFont="1" applyFill="1" applyBorder="1" applyAlignment="1"/>
    <xf numFmtId="167" fontId="1" fillId="0" borderId="0" xfId="17" applyNumberFormat="1" applyFont="1" applyFill="1" applyBorder="1" applyAlignment="1">
      <alignment horizontal="center"/>
    </xf>
    <xf numFmtId="0" fontId="9" fillId="2" borderId="0" xfId="5" applyFont="1" applyFill="1" applyBorder="1"/>
    <xf numFmtId="167" fontId="9" fillId="2" borderId="0" xfId="5" applyNumberFormat="1" applyFont="1" applyFill="1" applyBorder="1" applyAlignment="1">
      <alignment horizontal="right" vertical="center" wrapText="1"/>
    </xf>
    <xf numFmtId="0" fontId="18" fillId="2" borderId="0" xfId="5" applyFont="1" applyFill="1" applyAlignment="1">
      <alignment horizontal="right" vertical="center" wrapText="1"/>
    </xf>
    <xf numFmtId="168" fontId="2" fillId="0" borderId="0" xfId="5" applyNumberFormat="1" applyFont="1" applyFill="1" applyBorder="1" applyAlignment="1">
      <alignment horizontal="right"/>
    </xf>
    <xf numFmtId="4" fontId="2" fillId="0" borderId="0" xfId="5" applyNumberFormat="1" applyFont="1" applyFill="1" applyBorder="1" applyAlignment="1">
      <alignment horizontal="right"/>
    </xf>
    <xf numFmtId="0" fontId="73" fillId="0" borderId="0" xfId="5" applyFont="1" applyFill="1" applyBorder="1" applyAlignment="1">
      <alignment horizontal="left" indent="1"/>
    </xf>
    <xf numFmtId="168" fontId="14" fillId="0" borderId="0" xfId="18" applyNumberFormat="1" applyFont="1" applyFill="1" applyBorder="1" applyAlignment="1">
      <alignment horizontal="right"/>
    </xf>
    <xf numFmtId="4" fontId="14" fillId="0" borderId="0" xfId="18" applyNumberFormat="1" applyFont="1" applyFill="1" applyBorder="1" applyAlignment="1">
      <alignment horizontal="right"/>
    </xf>
    <xf numFmtId="0" fontId="63" fillId="0" borderId="0" xfId="5" applyFont="1" applyFill="1" applyBorder="1" applyAlignment="1">
      <alignment horizontal="left" indent="2"/>
    </xf>
    <xf numFmtId="168" fontId="63" fillId="0" borderId="0" xfId="17" applyNumberFormat="1" applyFont="1" applyFill="1" applyBorder="1" applyAlignment="1">
      <alignment horizontal="right" wrapText="1"/>
    </xf>
    <xf numFmtId="4" fontId="63" fillId="0" borderId="0" xfId="17" applyNumberFormat="1" applyFont="1" applyFill="1" applyBorder="1" applyAlignment="1">
      <alignment horizontal="right" wrapText="1"/>
    </xf>
    <xf numFmtId="0" fontId="63" fillId="0" borderId="0" xfId="5" applyFont="1" applyFill="1" applyBorder="1" applyAlignment="1">
      <alignment horizontal="left" wrapText="1" indent="3"/>
    </xf>
    <xf numFmtId="0" fontId="63" fillId="0" borderId="0" xfId="5" applyFont="1" applyFill="1" applyBorder="1" applyAlignment="1">
      <alignment horizontal="left" wrapText="1" indent="2"/>
    </xf>
    <xf numFmtId="0" fontId="63" fillId="0" borderId="0" xfId="5" applyFont="1" applyFill="1" applyBorder="1" applyAlignment="1">
      <alignment horizontal="left" indent="3"/>
    </xf>
    <xf numFmtId="168" fontId="12" fillId="0" borderId="0" xfId="18" applyNumberFormat="1" applyFont="1" applyFill="1" applyBorder="1" applyAlignment="1">
      <alignment horizontal="right"/>
    </xf>
    <xf numFmtId="4" fontId="12" fillId="0" borderId="0" xfId="18" applyNumberFormat="1" applyFont="1" applyFill="1" applyBorder="1" applyAlignment="1">
      <alignment horizontal="right"/>
    </xf>
    <xf numFmtId="168" fontId="73" fillId="0" borderId="0" xfId="17" applyNumberFormat="1" applyFont="1" applyFill="1" applyBorder="1" applyAlignment="1">
      <alignment horizontal="right" wrapText="1"/>
    </xf>
    <xf numFmtId="4" fontId="73" fillId="0" borderId="0" xfId="17" applyNumberFormat="1" applyFont="1" applyFill="1" applyBorder="1" applyAlignment="1">
      <alignment horizontal="right" wrapText="1"/>
    </xf>
    <xf numFmtId="0" fontId="63" fillId="0" borderId="0" xfId="5" applyFont="1" applyFill="1" applyBorder="1" applyAlignment="1">
      <alignment horizontal="left" indent="5"/>
    </xf>
    <xf numFmtId="168" fontId="12" fillId="0" borderId="0" xfId="5" applyNumberFormat="1" applyFont="1" applyFill="1" applyBorder="1"/>
    <xf numFmtId="0" fontId="63" fillId="0" borderId="0" xfId="5" applyFont="1" applyFill="1" applyBorder="1"/>
    <xf numFmtId="0" fontId="18" fillId="2" borderId="0" xfId="19" applyFont="1" applyFill="1" applyAlignment="1">
      <alignment vertical="center"/>
    </xf>
    <xf numFmtId="0" fontId="18" fillId="2" borderId="0" xfId="19" applyFont="1" applyFill="1" applyAlignment="1">
      <alignment horizontal="right" vertical="center" wrapText="1" indent="1"/>
    </xf>
    <xf numFmtId="0" fontId="2" fillId="0" borderId="0" xfId="19" applyFont="1" applyAlignment="1">
      <alignment vertical="center"/>
    </xf>
    <xf numFmtId="168" fontId="2" fillId="0" borderId="0" xfId="19" applyNumberFormat="1" applyFont="1" applyFill="1" applyAlignment="1">
      <alignment horizontal="right" vertical="center" indent="1"/>
    </xf>
    <xf numFmtId="168" fontId="5" fillId="0" borderId="0" xfId="5" applyNumberFormat="1"/>
    <xf numFmtId="0" fontId="17" fillId="0" borderId="0" xfId="19" applyFont="1" applyBorder="1" applyAlignment="1">
      <alignment horizontal="left" vertical="center" indent="1"/>
    </xf>
    <xf numFmtId="168" fontId="17" fillId="0" borderId="0" xfId="19" applyNumberFormat="1" applyFont="1" applyFill="1" applyBorder="1" applyAlignment="1">
      <alignment horizontal="right" vertical="center" wrapText="1" indent="1"/>
    </xf>
    <xf numFmtId="0" fontId="38" fillId="0" borderId="13" xfId="19" applyFont="1" applyBorder="1" applyAlignment="1">
      <alignment vertical="center"/>
    </xf>
    <xf numFmtId="168" fontId="38" fillId="0" borderId="13" xfId="19" applyNumberFormat="1" applyFont="1" applyFill="1" applyBorder="1" applyAlignment="1">
      <alignment horizontal="right" vertical="center" wrapText="1" indent="1"/>
    </xf>
    <xf numFmtId="0" fontId="38" fillId="0" borderId="0" xfId="19" applyFont="1" applyBorder="1" applyAlignment="1">
      <alignment vertical="center"/>
    </xf>
    <xf numFmtId="168" fontId="38" fillId="0" borderId="0" xfId="19" applyNumberFormat="1" applyFont="1" applyFill="1" applyBorder="1" applyAlignment="1">
      <alignment horizontal="right" vertical="center" wrapText="1" indent="1"/>
    </xf>
    <xf numFmtId="0" fontId="17" fillId="0" borderId="0" xfId="19" applyFont="1" applyBorder="1" applyAlignment="1">
      <alignment horizontal="left" vertical="center" indent="2"/>
    </xf>
    <xf numFmtId="0" fontId="17" fillId="0" borderId="0" xfId="19" applyFont="1" applyBorder="1" applyAlignment="1">
      <alignment horizontal="left" vertical="center" indent="3"/>
    </xf>
    <xf numFmtId="0" fontId="17" fillId="0" borderId="1" xfId="19" applyFont="1" applyBorder="1" applyAlignment="1">
      <alignment horizontal="left" vertical="center" indent="1"/>
    </xf>
    <xf numFmtId="168" fontId="17" fillId="0" borderId="1" xfId="19" applyNumberFormat="1" applyFont="1" applyFill="1" applyBorder="1" applyAlignment="1">
      <alignment horizontal="right" vertical="center" wrapText="1" indent="1"/>
    </xf>
    <xf numFmtId="11" fontId="38" fillId="0" borderId="13" xfId="19" applyNumberFormat="1" applyFont="1" applyBorder="1" applyAlignment="1">
      <alignment vertical="center"/>
    </xf>
    <xf numFmtId="11" fontId="17" fillId="0" borderId="0" xfId="19" applyNumberFormat="1" applyFont="1" applyBorder="1" applyAlignment="1">
      <alignment horizontal="left" vertical="center" indent="1"/>
    </xf>
    <xf numFmtId="180" fontId="17" fillId="0" borderId="0" xfId="19" applyNumberFormat="1" applyFont="1" applyBorder="1" applyAlignment="1">
      <alignment horizontal="left" vertical="center" indent="2"/>
    </xf>
    <xf numFmtId="180" fontId="17" fillId="0" borderId="0" xfId="19" applyNumberFormat="1" applyFont="1" applyBorder="1" applyAlignment="1">
      <alignment horizontal="left" vertical="center" indent="3"/>
    </xf>
    <xf numFmtId="180" fontId="17" fillId="0" borderId="0" xfId="19" applyNumberFormat="1" applyFont="1" applyBorder="1" applyAlignment="1">
      <alignment horizontal="left" vertical="center" indent="4"/>
    </xf>
    <xf numFmtId="11" fontId="17" fillId="0" borderId="1" xfId="19" applyNumberFormat="1" applyFont="1" applyBorder="1" applyAlignment="1">
      <alignment horizontal="left" vertical="center" indent="2"/>
    </xf>
    <xf numFmtId="0" fontId="38" fillId="0" borderId="13" xfId="19" applyFont="1" applyBorder="1" applyAlignment="1">
      <alignment horizontal="left" vertical="center"/>
    </xf>
    <xf numFmtId="0" fontId="2" fillId="0" borderId="0" xfId="19" applyFont="1" applyBorder="1" applyAlignment="1">
      <alignment vertical="center"/>
    </xf>
    <xf numFmtId="0" fontId="2" fillId="0" borderId="0" xfId="19" applyFont="1" applyBorder="1" applyAlignment="1">
      <alignment horizontal="center" vertical="center"/>
    </xf>
    <xf numFmtId="0" fontId="1" fillId="0" borderId="0" xfId="5" applyFont="1" applyAlignment="1">
      <alignment vertical="center"/>
    </xf>
    <xf numFmtId="0" fontId="24" fillId="0" borderId="0" xfId="5" applyFont="1" applyFill="1" applyAlignment="1">
      <alignment horizontal="right"/>
    </xf>
    <xf numFmtId="0" fontId="22" fillId="2" borderId="0" xfId="5" applyFont="1" applyFill="1" applyBorder="1" applyAlignment="1">
      <alignment vertical="center"/>
    </xf>
    <xf numFmtId="167" fontId="9" fillId="2" borderId="0" xfId="5" applyNumberFormat="1" applyFont="1" applyFill="1" applyBorder="1" applyAlignment="1">
      <alignment horizontal="center" vertical="center" wrapText="1"/>
    </xf>
    <xf numFmtId="0" fontId="75" fillId="0" borderId="0" xfId="5" applyFont="1" applyFill="1" applyAlignment="1">
      <alignment horizontal="right"/>
    </xf>
    <xf numFmtId="3" fontId="1" fillId="0" borderId="0" xfId="5" applyNumberFormat="1" applyFont="1" applyFill="1" applyBorder="1" applyAlignment="1">
      <alignment vertical="center"/>
    </xf>
    <xf numFmtId="3" fontId="24" fillId="0" borderId="0" xfId="5" applyNumberFormat="1" applyFont="1" applyFill="1" applyAlignment="1">
      <alignment horizontal="right"/>
    </xf>
    <xf numFmtId="0" fontId="24" fillId="0" borderId="0" xfId="5" applyFont="1" applyFill="1" applyBorder="1" applyAlignment="1">
      <alignment vertical="center"/>
    </xf>
    <xf numFmtId="3" fontId="24" fillId="0" borderId="0" xfId="5" applyNumberFormat="1" applyFont="1" applyFill="1" applyBorder="1" applyAlignment="1">
      <alignment vertical="center"/>
    </xf>
    <xf numFmtId="0" fontId="24" fillId="0" borderId="0" xfId="5" applyFont="1" applyFill="1" applyBorder="1" applyAlignment="1">
      <alignment horizontal="left" vertical="center"/>
    </xf>
    <xf numFmtId="3" fontId="24" fillId="0" borderId="0" xfId="5" applyNumberFormat="1" applyFont="1" applyFill="1" applyBorder="1" applyAlignment="1">
      <alignment horizontal="right" vertical="center"/>
    </xf>
    <xf numFmtId="0" fontId="1" fillId="0" borderId="13" xfId="5" applyFont="1" applyFill="1" applyBorder="1" applyAlignment="1">
      <alignment horizontal="left" vertical="center"/>
    </xf>
    <xf numFmtId="3" fontId="1" fillId="0" borderId="13" xfId="5" applyNumberFormat="1" applyFont="1" applyFill="1" applyBorder="1" applyAlignment="1">
      <alignment vertical="center"/>
    </xf>
    <xf numFmtId="0" fontId="57" fillId="0" borderId="1" xfId="5" applyFont="1" applyFill="1" applyBorder="1" applyAlignment="1">
      <alignment vertical="center"/>
    </xf>
    <xf numFmtId="2" fontId="76" fillId="0" borderId="1" xfId="5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168" fontId="24" fillId="0" borderId="0" xfId="5" applyNumberFormat="1" applyFont="1" applyFill="1" applyBorder="1" applyAlignment="1">
      <alignment horizontal="right" vertical="center"/>
    </xf>
    <xf numFmtId="168" fontId="57" fillId="0" borderId="0" xfId="5" applyNumberFormat="1" applyFont="1" applyFill="1" applyBorder="1" applyAlignment="1">
      <alignment horizontal="right" vertical="center"/>
    </xf>
    <xf numFmtId="3" fontId="12" fillId="0" borderId="0" xfId="5" applyNumberFormat="1" applyFont="1"/>
    <xf numFmtId="1" fontId="3" fillId="0" borderId="20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67" fillId="0" borderId="0" xfId="20" applyFont="1"/>
    <xf numFmtId="0" fontId="1" fillId="0" borderId="0" xfId="20" applyFont="1"/>
    <xf numFmtId="164" fontId="67" fillId="0" borderId="0" xfId="20" applyNumberFormat="1" applyFont="1"/>
    <xf numFmtId="0" fontId="77" fillId="0" borderId="0" xfId="20" applyFont="1" applyAlignment="1">
      <alignment horizontal="left" vertical="center"/>
    </xf>
    <xf numFmtId="2" fontId="67" fillId="0" borderId="0" xfId="20" applyNumberFormat="1" applyFont="1"/>
    <xf numFmtId="0" fontId="67" fillId="0" borderId="0" xfId="20" applyFont="1" applyAlignment="1">
      <alignment horizontal="center" vertical="top"/>
    </xf>
    <xf numFmtId="0" fontId="77" fillId="0" borderId="0" xfId="20" applyFont="1" applyFill="1" applyBorder="1" applyAlignment="1">
      <alignment horizontal="center" vertical="center"/>
    </xf>
    <xf numFmtId="2" fontId="67" fillId="0" borderId="0" xfId="20" applyNumberFormat="1" applyFont="1" applyFill="1" applyBorder="1" applyAlignment="1">
      <alignment horizontal="center"/>
    </xf>
    <xf numFmtId="164" fontId="67" fillId="0" borderId="0" xfId="20" applyNumberFormat="1" applyFont="1" applyAlignment="1">
      <alignment horizontal="right"/>
    </xf>
    <xf numFmtId="164" fontId="24" fillId="0" borderId="0" xfId="20" applyNumberFormat="1" applyFont="1" applyFill="1" applyBorder="1" applyAlignment="1">
      <alignment horizontal="right"/>
    </xf>
    <xf numFmtId="164" fontId="24" fillId="0" borderId="0" xfId="20" applyNumberFormat="1" applyFont="1" applyAlignment="1">
      <alignment horizontal="right"/>
    </xf>
    <xf numFmtId="164" fontId="67" fillId="0" borderId="0" xfId="20" applyNumberFormat="1" applyFont="1" applyAlignment="1">
      <alignment vertical="center"/>
    </xf>
    <xf numFmtId="1" fontId="22" fillId="2" borderId="0" xfId="20" applyNumberFormat="1" applyFont="1" applyFill="1" applyAlignment="1">
      <alignment vertical="center"/>
    </xf>
    <xf numFmtId="0" fontId="1" fillId="0" borderId="0" xfId="20" applyFont="1" applyFill="1" applyBorder="1"/>
    <xf numFmtId="2" fontId="67" fillId="0" borderId="0" xfId="20" applyNumberFormat="1" applyFont="1" applyFill="1" applyBorder="1" applyAlignment="1">
      <alignment horizontal="left"/>
    </xf>
    <xf numFmtId="0" fontId="67" fillId="0" borderId="0" xfId="20" applyFont="1" applyFill="1" applyBorder="1"/>
    <xf numFmtId="164" fontId="67" fillId="0" borderId="0" xfId="20" applyNumberFormat="1" applyFont="1" applyFill="1" applyBorder="1"/>
    <xf numFmtId="0" fontId="32" fillId="0" borderId="0" xfId="16" applyFont="1" applyFill="1" applyBorder="1" applyAlignment="1">
      <alignment vertical="center"/>
    </xf>
    <xf numFmtId="0" fontId="22" fillId="2" borderId="0" xfId="16" applyFont="1" applyFill="1"/>
    <xf numFmtId="0" fontId="78" fillId="2" borderId="0" xfId="16" applyFont="1" applyFill="1" applyAlignment="1">
      <alignment horizontal="center"/>
    </xf>
    <xf numFmtId="0" fontId="68" fillId="0" borderId="0" xfId="16" applyFont="1"/>
    <xf numFmtId="2" fontId="24" fillId="0" borderId="0" xfId="16" applyNumberFormat="1" applyFont="1" applyAlignment="1">
      <alignment horizontal="center"/>
    </xf>
    <xf numFmtId="2" fontId="24" fillId="0" borderId="36" xfId="16" applyNumberFormat="1" applyFont="1" applyBorder="1" applyAlignment="1">
      <alignment horizontal="center"/>
    </xf>
    <xf numFmtId="0" fontId="47" fillId="4" borderId="0" xfId="21" applyFont="1" applyFill="1" applyBorder="1" applyAlignment="1">
      <alignment horizontal="left" vertical="center"/>
    </xf>
    <xf numFmtId="0" fontId="64" fillId="0" borderId="0" xfId="22" applyFont="1" applyFill="1"/>
    <xf numFmtId="0" fontId="64" fillId="0" borderId="0" xfId="5" applyFont="1"/>
    <xf numFmtId="0" fontId="12" fillId="2" borderId="0" xfId="5" applyFont="1" applyFill="1"/>
    <xf numFmtId="3" fontId="9" fillId="2" borderId="0" xfId="22" applyNumberFormat="1" applyFont="1" applyFill="1" applyBorder="1" applyAlignment="1">
      <alignment vertical="center"/>
    </xf>
    <xf numFmtId="0" fontId="12" fillId="0" borderId="0" xfId="5" applyFont="1"/>
    <xf numFmtId="167" fontId="12" fillId="0" borderId="0" xfId="22" applyNumberFormat="1" applyFont="1" applyFill="1" applyBorder="1" applyAlignment="1">
      <alignment vertical="center"/>
    </xf>
    <xf numFmtId="3" fontId="14" fillId="0" borderId="0" xfId="22" applyNumberFormat="1" applyFont="1" applyFill="1" applyBorder="1" applyAlignment="1">
      <alignment vertical="center"/>
    </xf>
    <xf numFmtId="3" fontId="8" fillId="2" borderId="0" xfId="5" applyNumberFormat="1" applyFont="1" applyFill="1" applyBorder="1"/>
    <xf numFmtId="0" fontId="12" fillId="0" borderId="0" xfId="5" applyFont="1" applyBorder="1"/>
    <xf numFmtId="0" fontId="9" fillId="2" borderId="0" xfId="5" applyFont="1" applyFill="1"/>
    <xf numFmtId="167" fontId="12" fillId="0" borderId="0" xfId="22" applyNumberFormat="1" applyFont="1" applyFill="1" applyBorder="1" applyAlignment="1">
      <alignment horizontal="left" vertical="center" indent="1"/>
    </xf>
    <xf numFmtId="0" fontId="12" fillId="0" borderId="0" xfId="5" applyFont="1" applyFill="1"/>
    <xf numFmtId="167" fontId="9" fillId="2" borderId="0" xfId="22" applyNumberFormat="1" applyFont="1" applyFill="1" applyBorder="1" applyAlignment="1">
      <alignment vertical="center"/>
    </xf>
    <xf numFmtId="0" fontId="64" fillId="0" borderId="0" xfId="21" applyFont="1" applyFill="1" applyBorder="1" applyAlignment="1">
      <alignment horizontal="right" vertical="center"/>
    </xf>
    <xf numFmtId="167" fontId="80" fillId="0" borderId="0" xfId="22" applyNumberFormat="1" applyFont="1" applyFill="1" applyBorder="1" applyAlignment="1">
      <alignment vertical="center"/>
    </xf>
    <xf numFmtId="0" fontId="81" fillId="0" borderId="0" xfId="5" applyFont="1" applyFill="1"/>
    <xf numFmtId="0" fontId="64" fillId="0" borderId="0" xfId="5" applyFont="1" applyFill="1"/>
    <xf numFmtId="0" fontId="8" fillId="2" borderId="7" xfId="21" applyFont="1" applyFill="1" applyBorder="1" applyAlignment="1">
      <alignment horizontal="right" vertical="center"/>
    </xf>
    <xf numFmtId="3" fontId="9" fillId="2" borderId="7" xfId="22" applyNumberFormat="1" applyFont="1" applyFill="1" applyBorder="1" applyAlignment="1">
      <alignment horizontal="center" vertical="center" textRotation="90" wrapText="1"/>
    </xf>
    <xf numFmtId="167" fontId="12" fillId="0" borderId="0" xfId="5" applyNumberFormat="1" applyFont="1"/>
    <xf numFmtId="0" fontId="2" fillId="0" borderId="6" xfId="21" applyFont="1" applyFill="1" applyBorder="1" applyAlignment="1">
      <alignment horizontal="right" vertical="center"/>
    </xf>
    <xf numFmtId="3" fontId="2" fillId="0" borderId="6" xfId="22" applyNumberFormat="1" applyFont="1" applyFill="1" applyBorder="1" applyAlignment="1">
      <alignment vertical="center"/>
    </xf>
    <xf numFmtId="0" fontId="2" fillId="0" borderId="4" xfId="21" applyFont="1" applyFill="1" applyBorder="1" applyAlignment="1">
      <alignment horizontal="right" vertical="center"/>
    </xf>
    <xf numFmtId="3" fontId="2" fillId="0" borderId="4" xfId="22" applyNumberFormat="1" applyFont="1" applyFill="1" applyBorder="1" applyAlignment="1">
      <alignment vertical="center"/>
    </xf>
    <xf numFmtId="0" fontId="2" fillId="0" borderId="5" xfId="21" applyFont="1" applyFill="1" applyBorder="1" applyAlignment="1">
      <alignment horizontal="right" vertical="center"/>
    </xf>
    <xf numFmtId="3" fontId="2" fillId="0" borderId="5" xfId="22" applyNumberFormat="1" applyFont="1" applyFill="1" applyBorder="1" applyAlignment="1">
      <alignment vertical="center"/>
    </xf>
    <xf numFmtId="0" fontId="9" fillId="2" borderId="7" xfId="5" applyFont="1" applyFill="1" applyBorder="1" applyAlignment="1">
      <alignment horizontal="right"/>
    </xf>
    <xf numFmtId="3" fontId="9" fillId="2" borderId="7" xfId="22" applyNumberFormat="1" applyFont="1" applyFill="1" applyBorder="1" applyAlignment="1">
      <alignment vertical="center"/>
    </xf>
    <xf numFmtId="167" fontId="64" fillId="0" borderId="0" xfId="5" applyNumberFormat="1" applyFont="1"/>
    <xf numFmtId="167" fontId="64" fillId="0" borderId="0" xfId="5" applyNumberFormat="1" applyFont="1" applyFill="1"/>
    <xf numFmtId="3" fontId="64" fillId="0" borderId="0" xfId="5" applyNumberFormat="1" applyFont="1" applyFill="1"/>
    <xf numFmtId="0" fontId="82" fillId="0" borderId="0" xfId="22" applyFont="1" applyFill="1" applyAlignment="1">
      <alignment horizontal="left" vertical="center"/>
    </xf>
    <xf numFmtId="0" fontId="47" fillId="0" borderId="0" xfId="22" applyFont="1" applyFill="1" applyAlignment="1">
      <alignment vertical="center"/>
    </xf>
    <xf numFmtId="0" fontId="1" fillId="4" borderId="0" xfId="21" applyFont="1" applyFill="1" applyBorder="1" applyAlignment="1">
      <alignment vertical="center"/>
    </xf>
    <xf numFmtId="0" fontId="1" fillId="0" borderId="0" xfId="22" applyFont="1" applyFill="1" applyAlignment="1">
      <alignment vertical="center"/>
    </xf>
    <xf numFmtId="0" fontId="25" fillId="0" borderId="0" xfId="7"/>
    <xf numFmtId="168" fontId="25" fillId="0" borderId="0" xfId="7" applyNumberFormat="1"/>
    <xf numFmtId="0" fontId="83" fillId="0" borderId="0" xfId="7" applyFont="1"/>
    <xf numFmtId="0" fontId="9" fillId="2" borderId="0" xfId="7" applyFont="1" applyFill="1"/>
    <xf numFmtId="0" fontId="6" fillId="0" borderId="0" xfId="7" applyFont="1"/>
    <xf numFmtId="168" fontId="6" fillId="0" borderId="0" xfId="7" applyNumberFormat="1" applyFont="1"/>
    <xf numFmtId="0" fontId="3" fillId="0" borderId="0" xfId="7" applyFont="1"/>
    <xf numFmtId="168" fontId="3" fillId="0" borderId="0" xfId="7" applyNumberFormat="1" applyFont="1"/>
    <xf numFmtId="0" fontId="6" fillId="5" borderId="6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3" xfId="0" applyNumberFormat="1" applyFont="1" applyFill="1" applyBorder="1" applyAlignment="1">
      <alignment horizontal="center" vertical="center"/>
    </xf>
    <xf numFmtId="168" fontId="6" fillId="5" borderId="16" xfId="0" applyNumberFormat="1" applyFont="1" applyFill="1" applyBorder="1" applyAlignment="1">
      <alignment horizontal="center" vertical="center"/>
    </xf>
    <xf numFmtId="168" fontId="6" fillId="5" borderId="3" xfId="0" applyNumberFormat="1" applyFont="1" applyFill="1" applyBorder="1" applyAlignment="1">
      <alignment horizontal="center" vertical="center"/>
    </xf>
    <xf numFmtId="168" fontId="6" fillId="5" borderId="1" xfId="0" applyNumberFormat="1" applyFont="1" applyFill="1" applyBorder="1" applyAlignment="1">
      <alignment horizontal="center" vertical="center"/>
    </xf>
    <xf numFmtId="1" fontId="3" fillId="0" borderId="13" xfId="8" applyNumberFormat="1" applyFont="1" applyFill="1" applyBorder="1" applyAlignment="1">
      <alignment horizontal="center" vertical="center" wrapText="1"/>
    </xf>
    <xf numFmtId="1" fontId="3" fillId="0" borderId="14" xfId="8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/>
    </xf>
    <xf numFmtId="0" fontId="1" fillId="0" borderId="0" xfId="5" applyFont="1" applyAlignment="1">
      <alignment horizontal="left" vertical="center" wrapText="1"/>
    </xf>
    <xf numFmtId="0" fontId="58" fillId="0" borderId="0" xfId="5" applyFont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1" fontId="3" fillId="0" borderId="20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1" fontId="15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5" fillId="0" borderId="1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" fillId="0" borderId="0" xfId="5" applyFont="1" applyAlignment="1">
      <alignment horizontal="left" vertical="center"/>
    </xf>
    <xf numFmtId="0" fontId="60" fillId="2" borderId="41" xfId="5" applyFont="1" applyFill="1" applyBorder="1" applyAlignment="1">
      <alignment horizontal="center" vertical="center" wrapText="1"/>
    </xf>
    <xf numFmtId="0" fontId="60" fillId="2" borderId="0" xfId="5" applyFont="1" applyFill="1" applyBorder="1" applyAlignment="1">
      <alignment horizontal="center" vertical="center" wrapText="1"/>
    </xf>
    <xf numFmtId="0" fontId="20" fillId="0" borderId="0" xfId="5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5" fillId="0" borderId="0" xfId="0" applyFont="1" applyBorder="1" applyAlignment="1">
      <alignment horizontal="justify" vertical="center" wrapText="1"/>
    </xf>
    <xf numFmtId="0" fontId="27" fillId="0" borderId="13" xfId="0" applyFont="1" applyBorder="1" applyAlignment="1">
      <alignment horizontal="right"/>
    </xf>
    <xf numFmtId="0" fontId="32" fillId="0" borderId="0" xfId="0" applyFont="1" applyFill="1" applyAlignment="1">
      <alignment horizontal="left" vertical="center"/>
    </xf>
    <xf numFmtId="171" fontId="33" fillId="2" borderId="21" xfId="0" applyNumberFormat="1" applyFont="1" applyFill="1" applyBorder="1" applyAlignment="1">
      <alignment horizontal="center" vertical="center" wrapText="1"/>
    </xf>
    <xf numFmtId="171" fontId="33" fillId="2" borderId="23" xfId="0" applyNumberFormat="1" applyFont="1" applyFill="1" applyBorder="1" applyAlignment="1">
      <alignment horizontal="center" vertical="center" wrapText="1"/>
    </xf>
    <xf numFmtId="171" fontId="33" fillId="2" borderId="17" xfId="0" applyNumberFormat="1" applyFont="1" applyFill="1" applyBorder="1" applyAlignment="1">
      <alignment horizontal="center" vertical="center" wrapText="1"/>
    </xf>
    <xf numFmtId="171" fontId="33" fillId="2" borderId="9" xfId="0" applyNumberFormat="1" applyFont="1" applyFill="1" applyBorder="1" applyAlignment="1">
      <alignment horizontal="center" vertical="center" wrapText="1"/>
    </xf>
    <xf numFmtId="171" fontId="33" fillId="2" borderId="24" xfId="0" applyNumberFormat="1" applyFont="1" applyFill="1" applyBorder="1" applyAlignment="1">
      <alignment horizontal="center" vertical="center" wrapText="1"/>
    </xf>
    <xf numFmtId="171" fontId="33" fillId="2" borderId="25" xfId="0" applyNumberFormat="1" applyFont="1" applyFill="1" applyBorder="1" applyAlignment="1">
      <alignment horizontal="center" vertical="center" wrapText="1"/>
    </xf>
    <xf numFmtId="171" fontId="33" fillId="2" borderId="22" xfId="0" applyNumberFormat="1" applyFont="1" applyFill="1" applyBorder="1" applyAlignment="1">
      <alignment horizontal="center" vertical="center" wrapText="1"/>
    </xf>
    <xf numFmtId="171" fontId="33" fillId="2" borderId="26" xfId="0" applyNumberFormat="1" applyFont="1" applyFill="1" applyBorder="1" applyAlignment="1">
      <alignment horizontal="center" vertical="center" wrapText="1"/>
    </xf>
    <xf numFmtId="171" fontId="33" fillId="2" borderId="0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27" fillId="0" borderId="13" xfId="0" applyFont="1" applyBorder="1" applyAlignment="1">
      <alignment horizontal="right" vertical="center"/>
    </xf>
    <xf numFmtId="0" fontId="1" fillId="0" borderId="0" xfId="8" applyFont="1" applyAlignment="1">
      <alignment horizontal="left" vertical="center"/>
    </xf>
    <xf numFmtId="0" fontId="32" fillId="0" borderId="0" xfId="8" applyFont="1" applyAlignment="1">
      <alignment horizontal="left" vertical="center"/>
    </xf>
    <xf numFmtId="0" fontId="31" fillId="0" borderId="0" xfId="8" applyFont="1" applyAlignment="1">
      <alignment horizontal="left" vertical="center"/>
    </xf>
    <xf numFmtId="3" fontId="27" fillId="0" borderId="0" xfId="8" applyNumberFormat="1" applyFont="1" applyBorder="1" applyAlignment="1">
      <alignment horizontal="right" vertical="center"/>
    </xf>
    <xf numFmtId="0" fontId="15" fillId="0" borderId="13" xfId="8" applyFont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0" fontId="9" fillId="2" borderId="0" xfId="14" applyFont="1" applyFill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13" xfId="0" applyFont="1" applyBorder="1" applyAlignment="1">
      <alignment horizontal="right"/>
    </xf>
    <xf numFmtId="0" fontId="15" fillId="0" borderId="13" xfId="8" applyFont="1" applyFill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49" fontId="18" fillId="2" borderId="0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3" fillId="0" borderId="15" xfId="8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5" fillId="0" borderId="0" xfId="5" applyFont="1" applyBorder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horizontal="center" vertical="center"/>
    </xf>
    <xf numFmtId="167" fontId="72" fillId="0" borderId="0" xfId="17" applyNumberFormat="1" applyFont="1" applyFill="1" applyBorder="1" applyAlignment="1">
      <alignment horizontal="center"/>
    </xf>
    <xf numFmtId="0" fontId="1" fillId="0" borderId="0" xfId="19" applyFont="1" applyFill="1" applyAlignment="1">
      <alignment vertical="center"/>
    </xf>
    <xf numFmtId="0" fontId="15" fillId="0" borderId="13" xfId="5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6" fillId="0" borderId="0" xfId="7" applyFont="1" applyAlignment="1">
      <alignment horizontal="left" vertical="center" wrapText="1"/>
    </xf>
    <xf numFmtId="0" fontId="77" fillId="0" borderId="0" xfId="20" applyFont="1" applyBorder="1" applyAlignment="1">
      <alignment horizontal="left" vertical="center"/>
    </xf>
    <xf numFmtId="0" fontId="77" fillId="0" borderId="0" xfId="20" applyFont="1" applyAlignment="1">
      <alignment horizontal="left" vertical="center"/>
    </xf>
    <xf numFmtId="0" fontId="20" fillId="0" borderId="41" xfId="5" applyFont="1" applyBorder="1" applyAlignment="1">
      <alignment horizontal="right"/>
    </xf>
  </cellXfs>
  <cellStyles count="23">
    <cellStyle name="Čiarka 2" xfId="17"/>
    <cellStyle name="Čiarka 3" xfId="13"/>
    <cellStyle name="čiarky 3 2 2" xfId="10"/>
    <cellStyle name="Normal_TAB2 2" xfId="18"/>
    <cellStyle name="Normálna 2" xfId="1"/>
    <cellStyle name="Normálna 2 2" xfId="6"/>
    <cellStyle name="Normálna 7" xfId="2"/>
    <cellStyle name="Normálne" xfId="0" builtinId="0"/>
    <cellStyle name="Normálne 11" xfId="3"/>
    <cellStyle name="Normálne 11 2" xfId="7"/>
    <cellStyle name="Normálne 16" xfId="8"/>
    <cellStyle name="Normálne 2" xfId="14"/>
    <cellStyle name="normálne 3" xfId="4"/>
    <cellStyle name="normálne 3 2" xfId="16"/>
    <cellStyle name="normálne 4" xfId="11"/>
    <cellStyle name="Normálne 5" xfId="12"/>
    <cellStyle name="normálne 5 2" xfId="15"/>
    <cellStyle name="Normálne 50" xfId="20"/>
    <cellStyle name="Normálne 9" xfId="5"/>
    <cellStyle name="Normálne 9 2" xfId="19"/>
    <cellStyle name="normálne_dane pre rozpocet 2006-2008_JUN2005_final" xfId="22"/>
    <cellStyle name="normálne_IFP_DANE_20081103" xfId="21"/>
    <cellStyle name="Percentá 3" xfId="9"/>
  </cellStyles>
  <dxfs count="0"/>
  <tableStyles count="0" defaultTableStyle="TableStyleMedium2" defaultPivotStyle="PivotStyleLight16"/>
  <colors>
    <mruColors>
      <color rgb="FFB1E8F9"/>
      <color rgb="FF13B5EA"/>
      <color rgb="FF58595B"/>
      <color rgb="FFDCB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6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3.xml"/><Relationship Id="rId68" Type="http://schemas.openxmlformats.org/officeDocument/2006/relationships/externalLink" Target="externalLinks/externalLink18.xml"/><Relationship Id="rId84" Type="http://schemas.openxmlformats.org/officeDocument/2006/relationships/externalLink" Target="externalLinks/externalLink34.xml"/><Relationship Id="rId89" Type="http://schemas.openxmlformats.org/officeDocument/2006/relationships/externalLink" Target="externalLinks/externalLink39.xml"/><Relationship Id="rId112" Type="http://schemas.openxmlformats.org/officeDocument/2006/relationships/externalLink" Target="externalLinks/externalLink62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5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74" Type="http://schemas.openxmlformats.org/officeDocument/2006/relationships/externalLink" Target="externalLinks/externalLink24.xml"/><Relationship Id="rId79" Type="http://schemas.openxmlformats.org/officeDocument/2006/relationships/externalLink" Target="externalLinks/externalLink29.xml"/><Relationship Id="rId102" Type="http://schemas.openxmlformats.org/officeDocument/2006/relationships/externalLink" Target="externalLinks/externalLink52.xml"/><Relationship Id="rId123" Type="http://schemas.openxmlformats.org/officeDocument/2006/relationships/theme" Target="theme/theme1.xml"/><Relationship Id="rId12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0.xml"/><Relationship Id="rId95" Type="http://schemas.openxmlformats.org/officeDocument/2006/relationships/externalLink" Target="externalLinks/externalLink4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64" Type="http://schemas.openxmlformats.org/officeDocument/2006/relationships/externalLink" Target="externalLinks/externalLink14.xml"/><Relationship Id="rId69" Type="http://schemas.openxmlformats.org/officeDocument/2006/relationships/externalLink" Target="externalLinks/externalLink19.xml"/><Relationship Id="rId77" Type="http://schemas.openxmlformats.org/officeDocument/2006/relationships/externalLink" Target="externalLinks/externalLink27.xml"/><Relationship Id="rId100" Type="http://schemas.openxmlformats.org/officeDocument/2006/relationships/externalLink" Target="externalLinks/externalLink50.xml"/><Relationship Id="rId105" Type="http://schemas.openxmlformats.org/officeDocument/2006/relationships/externalLink" Target="externalLinks/externalLink55.xml"/><Relationship Id="rId113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68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72" Type="http://schemas.openxmlformats.org/officeDocument/2006/relationships/externalLink" Target="externalLinks/externalLink22.xml"/><Relationship Id="rId80" Type="http://schemas.openxmlformats.org/officeDocument/2006/relationships/externalLink" Target="externalLinks/externalLink30.xml"/><Relationship Id="rId85" Type="http://schemas.openxmlformats.org/officeDocument/2006/relationships/externalLink" Target="externalLinks/externalLink35.xml"/><Relationship Id="rId93" Type="http://schemas.openxmlformats.org/officeDocument/2006/relationships/externalLink" Target="externalLinks/externalLink43.xml"/><Relationship Id="rId98" Type="http://schemas.openxmlformats.org/officeDocument/2006/relationships/externalLink" Target="externalLinks/externalLink48.xml"/><Relationship Id="rId121" Type="http://schemas.openxmlformats.org/officeDocument/2006/relationships/externalLink" Target="externalLinks/externalLink7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9.xml"/><Relationship Id="rId67" Type="http://schemas.openxmlformats.org/officeDocument/2006/relationships/externalLink" Target="externalLinks/externalLink17.xml"/><Relationship Id="rId103" Type="http://schemas.openxmlformats.org/officeDocument/2006/relationships/externalLink" Target="externalLinks/externalLink53.xml"/><Relationship Id="rId108" Type="http://schemas.openxmlformats.org/officeDocument/2006/relationships/externalLink" Target="externalLinks/externalLink58.xml"/><Relationship Id="rId116" Type="http://schemas.openxmlformats.org/officeDocument/2006/relationships/externalLink" Target="externalLinks/externalLink66.xml"/><Relationship Id="rId124" Type="http://schemas.openxmlformats.org/officeDocument/2006/relationships/styles" Target="styles.xml"/><Relationship Id="rId12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externalLink" Target="externalLinks/externalLink12.xml"/><Relationship Id="rId70" Type="http://schemas.openxmlformats.org/officeDocument/2006/relationships/externalLink" Target="externalLinks/externalLink20.xml"/><Relationship Id="rId75" Type="http://schemas.openxmlformats.org/officeDocument/2006/relationships/externalLink" Target="externalLinks/externalLink25.xml"/><Relationship Id="rId83" Type="http://schemas.openxmlformats.org/officeDocument/2006/relationships/externalLink" Target="externalLinks/externalLink33.xml"/><Relationship Id="rId88" Type="http://schemas.openxmlformats.org/officeDocument/2006/relationships/externalLink" Target="externalLinks/externalLink38.xml"/><Relationship Id="rId91" Type="http://schemas.openxmlformats.org/officeDocument/2006/relationships/externalLink" Target="externalLinks/externalLink41.xml"/><Relationship Id="rId96" Type="http://schemas.openxmlformats.org/officeDocument/2006/relationships/externalLink" Target="externalLinks/externalLink46.xml"/><Relationship Id="rId111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106" Type="http://schemas.openxmlformats.org/officeDocument/2006/relationships/externalLink" Target="externalLinks/externalLink56.xml"/><Relationship Id="rId114" Type="http://schemas.openxmlformats.org/officeDocument/2006/relationships/externalLink" Target="externalLinks/externalLink64.xml"/><Relationship Id="rId119" Type="http://schemas.openxmlformats.org/officeDocument/2006/relationships/externalLink" Target="externalLinks/externalLink69.xml"/><Relationship Id="rId12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externalLink" Target="externalLinks/externalLink10.xml"/><Relationship Id="rId65" Type="http://schemas.openxmlformats.org/officeDocument/2006/relationships/externalLink" Target="externalLinks/externalLink15.xml"/><Relationship Id="rId73" Type="http://schemas.openxmlformats.org/officeDocument/2006/relationships/externalLink" Target="externalLinks/externalLink23.xml"/><Relationship Id="rId78" Type="http://schemas.openxmlformats.org/officeDocument/2006/relationships/externalLink" Target="externalLinks/externalLink28.xml"/><Relationship Id="rId81" Type="http://schemas.openxmlformats.org/officeDocument/2006/relationships/externalLink" Target="externalLinks/externalLink31.xml"/><Relationship Id="rId86" Type="http://schemas.openxmlformats.org/officeDocument/2006/relationships/externalLink" Target="externalLinks/externalLink36.xml"/><Relationship Id="rId94" Type="http://schemas.openxmlformats.org/officeDocument/2006/relationships/externalLink" Target="externalLinks/externalLink44.xml"/><Relationship Id="rId99" Type="http://schemas.openxmlformats.org/officeDocument/2006/relationships/externalLink" Target="externalLinks/externalLink49.xml"/><Relationship Id="rId101" Type="http://schemas.openxmlformats.org/officeDocument/2006/relationships/externalLink" Target="externalLinks/externalLink51.xml"/><Relationship Id="rId122" Type="http://schemas.openxmlformats.org/officeDocument/2006/relationships/externalLink" Target="externalLinks/externalLink7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5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6" Type="http://schemas.openxmlformats.org/officeDocument/2006/relationships/externalLink" Target="externalLinks/externalLink26.xml"/><Relationship Id="rId97" Type="http://schemas.openxmlformats.org/officeDocument/2006/relationships/externalLink" Target="externalLinks/externalLink47.xml"/><Relationship Id="rId104" Type="http://schemas.openxmlformats.org/officeDocument/2006/relationships/externalLink" Target="externalLinks/externalLink54.xml"/><Relationship Id="rId120" Type="http://schemas.openxmlformats.org/officeDocument/2006/relationships/externalLink" Target="externalLinks/externalLink70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1.xml"/><Relationship Id="rId92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6.xml"/><Relationship Id="rId87" Type="http://schemas.openxmlformats.org/officeDocument/2006/relationships/externalLink" Target="externalLinks/externalLink37.xml"/><Relationship Id="rId110" Type="http://schemas.openxmlformats.org/officeDocument/2006/relationships/externalLink" Target="externalLinks/externalLink60.xml"/><Relationship Id="rId115" Type="http://schemas.openxmlformats.org/officeDocument/2006/relationships/externalLink" Target="externalLinks/externalLink65.xml"/><Relationship Id="rId61" Type="http://schemas.openxmlformats.org/officeDocument/2006/relationships/externalLink" Target="externalLinks/externalLink11.xml"/><Relationship Id="rId82" Type="http://schemas.openxmlformats.org/officeDocument/2006/relationships/externalLink" Target="externalLinks/externalLink3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06036745406826E-2"/>
          <c:y val="0.11574074074074074"/>
          <c:w val="0.84698293963254578"/>
          <c:h val="0.83333333333333337"/>
        </c:manualLayout>
      </c:layout>
      <c:barChart>
        <c:barDir val="col"/>
        <c:grouping val="clustered"/>
        <c:varyColors val="0"/>
        <c:ser>
          <c:idx val="0"/>
          <c:order val="0"/>
          <c:tx>
            <c:v>jednorazové vplyvy</c:v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T26'!$B$2:$F$2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 T26'!$B$7:$F$7</c:f>
              <c:numCache>
                <c:formatCode>0.00</c:formatCode>
                <c:ptCount val="5"/>
                <c:pt idx="0">
                  <c:v>-0.31663825222353337</c:v>
                </c:pt>
                <c:pt idx="1">
                  <c:v>-6.6754416597450392E-2</c:v>
                </c:pt>
                <c:pt idx="2">
                  <c:v>-6.8219687186997415E-3</c:v>
                </c:pt>
                <c:pt idx="3">
                  <c:v>-6.4173539075938505E-3</c:v>
                </c:pt>
                <c:pt idx="4">
                  <c:v>-6.0046556081018877E-3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263928"/>
        <c:axId val="384264320"/>
      </c:barChart>
      <c:catAx>
        <c:axId val="38426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64320"/>
        <c:crosses val="autoZero"/>
        <c:auto val="1"/>
        <c:lblAlgn val="ctr"/>
        <c:lblOffset val="100"/>
        <c:noMultiLvlLbl val="0"/>
      </c:catAx>
      <c:valAx>
        <c:axId val="38426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639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36701662292209E-2"/>
          <c:y val="5.0925925925925923E-2"/>
          <c:w val="0.87630774278215218"/>
          <c:h val="0.894096675415573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'G01'!$A$3</c:f>
              <c:strCache>
                <c:ptCount val="1"/>
                <c:pt idx="0">
                  <c:v>RVS 2016-2018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'G01'!$B$2:$F$2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'G01'!$B$3:$F$3</c:f>
              <c:numCache>
                <c:formatCode>0.00</c:formatCode>
                <c:ptCount val="5"/>
                <c:pt idx="0">
                  <c:v>-2.4900000000000002</c:v>
                </c:pt>
                <c:pt idx="1">
                  <c:v>-1.9300012643870841</c:v>
                </c:pt>
                <c:pt idx="2">
                  <c:v>-0.42</c:v>
                </c:pt>
                <c:pt idx="3">
                  <c:v>0</c:v>
                </c:pt>
              </c:numCache>
            </c:numRef>
          </c:val>
        </c:ser>
        <c:ser>
          <c:idx val="3"/>
          <c:order val="1"/>
          <c:tx>
            <c:strRef>
              <c:f>'G01'!$A$4</c:f>
              <c:strCache>
                <c:ptCount val="1"/>
                <c:pt idx="0">
                  <c:v>PS 2016-2019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'G01'!$B$2:$F$2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'G01'!$B$4:$F$4</c:f>
              <c:numCache>
                <c:formatCode>0.00</c:formatCode>
                <c:ptCount val="5"/>
                <c:pt idx="0">
                  <c:v>-2.97</c:v>
                </c:pt>
                <c:pt idx="1">
                  <c:v>-2.1279726397737928</c:v>
                </c:pt>
                <c:pt idx="2">
                  <c:v>-1.2899991542078908</c:v>
                </c:pt>
                <c:pt idx="3">
                  <c:v>-0.44000008071585606</c:v>
                </c:pt>
                <c:pt idx="4">
                  <c:v>0.16000000331978084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267848"/>
        <c:axId val="384267064"/>
      </c:barChart>
      <c:catAx>
        <c:axId val="38426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67064"/>
        <c:crosses val="autoZero"/>
        <c:auto val="1"/>
        <c:lblAlgn val="ctr"/>
        <c:lblOffset val="100"/>
        <c:noMultiLvlLbl val="0"/>
      </c:catAx>
      <c:valAx>
        <c:axId val="38426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6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296106736657922"/>
          <c:y val="0.72280037911927675"/>
          <c:w val="0.4148783902012249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6832895888"/>
          <c:y val="5.0925925925925923E-2"/>
          <c:w val="0.84030774278215226"/>
          <c:h val="0.82720545348498109"/>
        </c:manualLayout>
      </c:layout>
      <c:areaChart>
        <c:grouping val="standard"/>
        <c:varyColors val="0"/>
        <c:ser>
          <c:idx val="4"/>
          <c:order val="0"/>
          <c:tx>
            <c:v>PS 2016-2019</c:v>
          </c:tx>
          <c:spPr>
            <a:solidFill>
              <a:srgbClr val="13B5EA"/>
            </a:solidFill>
            <a:ln w="25400">
              <a:noFill/>
            </a:ln>
            <a:effectLst/>
          </c:spP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9D-428F-ACDB-6932732FC36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777777777777779E-3"/>
                  <c:y val="-0.33333333333333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9D-428F-ACDB-6932732FC36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555555555555558E-3"/>
                  <c:y val="-0.33333333333333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9D-428F-ACDB-6932732FC36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77777777777779E-3"/>
                  <c:y val="-0.29629629629629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9D-428F-ACDB-6932732FC36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555555555555558E-3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9D-428F-ACDB-6932732FC36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77777777777788E-2"/>
                  <c:y val="-0.13888888888888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69D-428F-ACDB-6932732FC36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'G02'!$B$1:$G$1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'G02'!$B$3:$G$3</c:f>
              <c:numCache>
                <c:formatCode>#\ ##0.0</c:formatCode>
                <c:ptCount val="6"/>
                <c:pt idx="0">
                  <c:v>53.897232019375195</c:v>
                </c:pt>
                <c:pt idx="1">
                  <c:v>52.908385721678272</c:v>
                </c:pt>
                <c:pt idx="2">
                  <c:v>52.85572708538735</c:v>
                </c:pt>
                <c:pt idx="3">
                  <c:v>52.158358684309562</c:v>
                </c:pt>
                <c:pt idx="4">
                  <c:v>49.806560243109061</c:v>
                </c:pt>
                <c:pt idx="5">
                  <c:v>47.270582655863521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69D-428F-ACDB-6932732FC360}"/>
            </c:ext>
          </c:extLst>
        </c:ser>
        <c:ser>
          <c:idx val="0"/>
          <c:order val="1"/>
          <c:tx>
            <c:v>Hotovosť na úrovni RVS 2016-2018</c:v>
          </c:tx>
          <c:spPr>
            <a:solidFill>
              <a:srgbClr val="58595B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1.1111111111111112E-2"/>
                  <c:y val="-0.36111111111111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69D-428F-ACDB-6932732FC36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777777777777779E-3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69D-428F-ACDB-6932732FC36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925337632079971E-17"/>
                  <c:y val="-0.1574074074074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69D-428F-ACDB-6932732FC36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555555555555558E-3"/>
                  <c:y val="-0.171296296296296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69D-428F-ACDB-6932732FC36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5555555555555558E-3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69D-428F-ACDB-6932732FC36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77777777777788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69D-428F-ACDB-6932732FC36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'G02'!$B$1:$G$1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'G02'!$B$4:$G$4</c:f>
              <c:numCache>
                <c:formatCode>0.0</c:formatCode>
                <c:ptCount val="6"/>
                <c:pt idx="0" formatCode="#\ ##0.0">
                  <c:v>53.897232019375195</c:v>
                </c:pt>
                <c:pt idx="1">
                  <c:v>52.492565978573303</c:v>
                </c:pt>
                <c:pt idx="2">
                  <c:v>51.234834988629686</c:v>
                </c:pt>
                <c:pt idx="3">
                  <c:v>51.27789532680854</c:v>
                </c:pt>
                <c:pt idx="4">
                  <c:v>49.191441920027884</c:v>
                </c:pt>
                <c:pt idx="5">
                  <c:v>46.678630821678603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69D-428F-ACDB-6932732FC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275688"/>
        <c:axId val="384271768"/>
      </c:areaChart>
      <c:lineChart>
        <c:grouping val="standard"/>
        <c:varyColors val="0"/>
        <c:ser>
          <c:idx val="1"/>
          <c:order val="2"/>
          <c:tx>
            <c:v>RVS 2016-2018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'G02'!$B$1:$G$1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'G02'!$B$2:$F$2</c:f>
              <c:numCache>
                <c:formatCode>#\ ##0.0</c:formatCode>
                <c:ptCount val="5"/>
                <c:pt idx="0">
                  <c:v>53.575651898759425</c:v>
                </c:pt>
                <c:pt idx="1">
                  <c:v>52.772981719922264</c:v>
                </c:pt>
                <c:pt idx="2">
                  <c:v>52.109294983868125</c:v>
                </c:pt>
                <c:pt idx="3">
                  <c:v>51.312991270223598</c:v>
                </c:pt>
                <c:pt idx="4">
                  <c:v>48.940700344112564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69D-428F-ACDB-6932732FC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75688"/>
        <c:axId val="384271768"/>
      </c:lineChart>
      <c:catAx>
        <c:axId val="384275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71768"/>
        <c:crosses val="autoZero"/>
        <c:auto val="1"/>
        <c:lblAlgn val="ctr"/>
        <c:lblOffset val="100"/>
        <c:noMultiLvlLbl val="0"/>
      </c:catAx>
      <c:valAx>
        <c:axId val="384271768"/>
        <c:scaling>
          <c:orientation val="minMax"/>
          <c:max val="56"/>
          <c:min val="4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75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54943132108487E-2"/>
          <c:y val="5.0345581802274705E-2"/>
          <c:w val="0.89089501312335961"/>
          <c:h val="9.6644065325167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41138888888888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'G03'!$B$2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'G03'!$A$4:$A$9</c:f>
              <c:strCache>
                <c:ptCount val="6"/>
                <c:pt idx="0">
                  <c:v>Daňové opatrenia</c:v>
                </c:pt>
                <c:pt idx="1">
                  <c:v>Investície</c:v>
                </c:pt>
                <c:pt idx="2">
                  <c:v>Výdavky na tovary a služby</c:v>
                </c:pt>
                <c:pt idx="3">
                  <c:v>Nedaňové a iné príjmy</c:v>
                </c:pt>
                <c:pt idx="4">
                  <c:v>Mzdy</c:v>
                </c:pt>
                <c:pt idx="5">
                  <c:v>Ostatné bežné a kapitálové transfery</c:v>
                </c:pt>
              </c:strCache>
            </c:strRef>
          </c:cat>
          <c:val>
            <c:numRef>
              <c:f>'G03'!$B$4:$B$9</c:f>
              <c:numCache>
                <c:formatCode>#\ ##0.0</c:formatCode>
                <c:ptCount val="6"/>
                <c:pt idx="0">
                  <c:v>-0.06</c:v>
                </c:pt>
                <c:pt idx="1">
                  <c:v>-0.54</c:v>
                </c:pt>
                <c:pt idx="2">
                  <c:v>-0.17</c:v>
                </c:pt>
                <c:pt idx="3">
                  <c:v>0.08</c:v>
                </c:pt>
                <c:pt idx="4">
                  <c:v>0.2</c:v>
                </c:pt>
                <c:pt idx="5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4272552"/>
        <c:axId val="384272944"/>
      </c:barChart>
      <c:catAx>
        <c:axId val="384272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72944"/>
        <c:crosses val="autoZero"/>
        <c:auto val="1"/>
        <c:lblAlgn val="ctr"/>
        <c:lblOffset val="100"/>
        <c:noMultiLvlLbl val="0"/>
      </c:catAx>
      <c:valAx>
        <c:axId val="384272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72552"/>
        <c:crosses val="autoZero"/>
        <c:crossBetween val="between"/>
      </c:valAx>
      <c:spPr>
        <a:solidFill>
          <a:schemeClr val="accent1">
            <a:lumMod val="20000"/>
            <a:lumOff val="80000"/>
            <a:alpha val="64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363362188422103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'G03'!$C$2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'G03'!$A$4:$A$9</c:f>
              <c:strCache>
                <c:ptCount val="6"/>
                <c:pt idx="0">
                  <c:v>Daňové opatrenia</c:v>
                </c:pt>
                <c:pt idx="1">
                  <c:v>Investície</c:v>
                </c:pt>
                <c:pt idx="2">
                  <c:v>Výdavky na tovary a služby</c:v>
                </c:pt>
                <c:pt idx="3">
                  <c:v>Nedaňové a iné príjmy</c:v>
                </c:pt>
                <c:pt idx="4">
                  <c:v>Mzdy</c:v>
                </c:pt>
                <c:pt idx="5">
                  <c:v>Ostatné bežné a kapitálové transfery</c:v>
                </c:pt>
              </c:strCache>
            </c:strRef>
          </c:cat>
          <c:val>
            <c:numRef>
              <c:f>'G03'!$C$4:$C$9</c:f>
              <c:numCache>
                <c:formatCode>#\ ##0.0</c:formatCode>
                <c:ptCount val="6"/>
                <c:pt idx="0">
                  <c:v>-0.17</c:v>
                </c:pt>
                <c:pt idx="1">
                  <c:v>-0.26</c:v>
                </c:pt>
                <c:pt idx="2">
                  <c:v>0.18</c:v>
                </c:pt>
                <c:pt idx="3">
                  <c:v>0.01</c:v>
                </c:pt>
                <c:pt idx="4">
                  <c:v>0.34</c:v>
                </c:pt>
                <c:pt idx="5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4250992"/>
        <c:axId val="384250208"/>
      </c:barChart>
      <c:catAx>
        <c:axId val="38425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50208"/>
        <c:crosses val="autoZero"/>
        <c:auto val="1"/>
        <c:lblAlgn val="ctr"/>
        <c:lblOffset val="100"/>
        <c:noMultiLvlLbl val="0"/>
      </c:catAx>
      <c:valAx>
        <c:axId val="384250208"/>
        <c:scaling>
          <c:orientation val="minMax"/>
          <c:min val="-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50992"/>
        <c:crosses val="autoZero"/>
        <c:crossBetween val="between"/>
      </c:valAx>
      <c:spPr>
        <a:solidFill>
          <a:schemeClr val="accent1">
            <a:lumMod val="20000"/>
            <a:lumOff val="80000"/>
            <a:alpha val="64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01139531471609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'G03'!$D$2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'G03'!$A$4:$A$9</c:f>
              <c:strCache>
                <c:ptCount val="6"/>
                <c:pt idx="0">
                  <c:v>Daňové opatrenia</c:v>
                </c:pt>
                <c:pt idx="1">
                  <c:v>Investície</c:v>
                </c:pt>
                <c:pt idx="2">
                  <c:v>Výdavky na tovary a služby</c:v>
                </c:pt>
                <c:pt idx="3">
                  <c:v>Nedaňové a iné príjmy</c:v>
                </c:pt>
                <c:pt idx="4">
                  <c:v>Mzdy</c:v>
                </c:pt>
                <c:pt idx="5">
                  <c:v>Ostatné bežné a kapitálové transfery</c:v>
                </c:pt>
              </c:strCache>
            </c:strRef>
          </c:cat>
          <c:val>
            <c:numRef>
              <c:f>'G03'!$D$4:$D$9</c:f>
              <c:numCache>
                <c:formatCode>#\ ##0.0</c:formatCode>
                <c:ptCount val="6"/>
                <c:pt idx="0">
                  <c:v>-0.2</c:v>
                </c:pt>
                <c:pt idx="1">
                  <c:v>-0.05</c:v>
                </c:pt>
                <c:pt idx="2">
                  <c:v>-0.01</c:v>
                </c:pt>
                <c:pt idx="3">
                  <c:v>-6.9999999999999993E-2</c:v>
                </c:pt>
                <c:pt idx="4">
                  <c:v>0.45</c:v>
                </c:pt>
                <c:pt idx="5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4255304"/>
        <c:axId val="384246680"/>
      </c:barChart>
      <c:catAx>
        <c:axId val="384255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46680"/>
        <c:crosses val="autoZero"/>
        <c:auto val="1"/>
        <c:lblAlgn val="ctr"/>
        <c:lblOffset val="100"/>
        <c:noMultiLvlLbl val="0"/>
      </c:catAx>
      <c:valAx>
        <c:axId val="384246680"/>
        <c:scaling>
          <c:orientation val="minMax"/>
          <c:min val="-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55304"/>
        <c:crosses val="autoZero"/>
        <c:crossBetween val="between"/>
      </c:valAx>
      <c:spPr>
        <a:solidFill>
          <a:schemeClr val="accent1">
            <a:lumMod val="20000"/>
            <a:lumOff val="80000"/>
            <a:alpha val="64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1181102362204"/>
          <c:y val="5.0925925925925923E-2"/>
          <c:w val="0.8703479877515311"/>
          <c:h val="0.8321708223972003"/>
        </c:manualLayout>
      </c:layout>
      <c:lineChart>
        <c:grouping val="standard"/>
        <c:varyColors val="0"/>
        <c:ser>
          <c:idx val="0"/>
          <c:order val="0"/>
          <c:tx>
            <c:strRef>
              <c:f>'G04'!$A$2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DCB47B"/>
              </a:solidFill>
            </a:ln>
          </c:spPr>
          <c:marker>
            <c:symbol val="none"/>
          </c:marker>
          <c:cat>
            <c:strRef>
              <c:f>'G04'!$B$1:$M$1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'G04'!$B$2:$M$2</c:f>
              <c:numCache>
                <c:formatCode>#,##0</c:formatCode>
                <c:ptCount val="12"/>
                <c:pt idx="0">
                  <c:v>8.4550632499999985</c:v>
                </c:pt>
                <c:pt idx="1">
                  <c:v>121.11326453</c:v>
                </c:pt>
                <c:pt idx="2">
                  <c:v>298.16775702999996</c:v>
                </c:pt>
                <c:pt idx="3">
                  <c:v>396.10935790000002</c:v>
                </c:pt>
                <c:pt idx="4">
                  <c:v>530.48084417999996</c:v>
                </c:pt>
                <c:pt idx="5">
                  <c:v>656.26406603999999</c:v>
                </c:pt>
                <c:pt idx="6">
                  <c:v>792.44163219999996</c:v>
                </c:pt>
                <c:pt idx="7">
                  <c:v>982.63549649000004</c:v>
                </c:pt>
                <c:pt idx="8">
                  <c:v>1104.2332650899998</c:v>
                </c:pt>
                <c:pt idx="9">
                  <c:v>1245.8004117799999</c:v>
                </c:pt>
                <c:pt idx="10">
                  <c:v>1445.97523075</c:v>
                </c:pt>
                <c:pt idx="11">
                  <c:v>2090.8033840900002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72-4B00-BB5D-F9D5AB172F24}"/>
            </c:ext>
          </c:extLst>
        </c:ser>
        <c:ser>
          <c:idx val="1"/>
          <c:order val="1"/>
          <c:tx>
            <c:strRef>
              <c:f>'G04'!$A$3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solidFill>
                <a:srgbClr val="B1E8F9"/>
              </a:solidFill>
            </a:ln>
          </c:spPr>
          <c:marker>
            <c:symbol val="none"/>
          </c:marker>
          <c:cat>
            <c:strRef>
              <c:f>'G04'!$B$1:$M$1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'G04'!$B$3:$M$3</c:f>
              <c:numCache>
                <c:formatCode>#,##0</c:formatCode>
                <c:ptCount val="12"/>
                <c:pt idx="0">
                  <c:v>7.3239549300000002</c:v>
                </c:pt>
                <c:pt idx="1">
                  <c:v>128.97320948999999</c:v>
                </c:pt>
                <c:pt idx="2">
                  <c:v>269.54662838000002</c:v>
                </c:pt>
                <c:pt idx="3">
                  <c:v>391.12094784999999</c:v>
                </c:pt>
                <c:pt idx="4">
                  <c:v>529.67749520999996</c:v>
                </c:pt>
                <c:pt idx="5">
                  <c:v>644.97378029999993</c:v>
                </c:pt>
                <c:pt idx="6">
                  <c:v>786.85864934999995</c:v>
                </c:pt>
                <c:pt idx="7">
                  <c:v>929.10526485000003</c:v>
                </c:pt>
                <c:pt idx="8">
                  <c:v>1055.0985960099999</c:v>
                </c:pt>
                <c:pt idx="9">
                  <c:v>1211.2767451100001</c:v>
                </c:pt>
                <c:pt idx="10">
                  <c:v>1400.41333525</c:v>
                </c:pt>
                <c:pt idx="11">
                  <c:v>2017.55646654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72-4B00-BB5D-F9D5AB172F24}"/>
            </c:ext>
          </c:extLst>
        </c:ser>
        <c:ser>
          <c:idx val="2"/>
          <c:order val="2"/>
          <c:tx>
            <c:strRef>
              <c:f>'G04'!$A$4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'G04'!$B$1:$M$1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'G04'!$B$4:$M$4</c:f>
              <c:numCache>
                <c:formatCode>#,##0</c:formatCode>
                <c:ptCount val="12"/>
                <c:pt idx="0">
                  <c:v>26.360279009999999</c:v>
                </c:pt>
                <c:pt idx="1">
                  <c:v>131.74309969000001</c:v>
                </c:pt>
                <c:pt idx="2">
                  <c:v>235.08544231000002</c:v>
                </c:pt>
                <c:pt idx="3">
                  <c:v>350.47061954999998</c:v>
                </c:pt>
                <c:pt idx="4">
                  <c:v>457.42420217</c:v>
                </c:pt>
                <c:pt idx="5">
                  <c:v>555.18925852999996</c:v>
                </c:pt>
                <c:pt idx="6">
                  <c:v>661.20853735000003</c:v>
                </c:pt>
                <c:pt idx="7">
                  <c:v>803.42810530999998</c:v>
                </c:pt>
                <c:pt idx="8">
                  <c:v>979.84078269999998</c:v>
                </c:pt>
                <c:pt idx="9">
                  <c:v>1153.92561658</c:v>
                </c:pt>
                <c:pt idx="10">
                  <c:v>1377.0336770700001</c:v>
                </c:pt>
                <c:pt idx="11">
                  <c:v>2038.6595356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72-4B00-BB5D-F9D5AB172F24}"/>
            </c:ext>
          </c:extLst>
        </c:ser>
        <c:ser>
          <c:idx val="3"/>
          <c:order val="3"/>
          <c:tx>
            <c:strRef>
              <c:f>'G04'!$A$5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58595B"/>
              </a:solidFill>
            </a:ln>
          </c:spPr>
          <c:marker>
            <c:symbol val="none"/>
          </c:marker>
          <c:cat>
            <c:strRef>
              <c:f>'G04'!$B$1:$M$1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'G04'!$B$5:$M$5</c:f>
              <c:numCache>
                <c:formatCode>#,##0</c:formatCode>
                <c:ptCount val="12"/>
                <c:pt idx="0">
                  <c:v>25.467782700000001</c:v>
                </c:pt>
                <c:pt idx="1">
                  <c:v>127.92574046</c:v>
                </c:pt>
                <c:pt idx="2">
                  <c:v>253.46107344000001</c:v>
                </c:pt>
                <c:pt idx="3">
                  <c:v>344.36448590999998</c:v>
                </c:pt>
                <c:pt idx="4">
                  <c:v>452.59853186999999</c:v>
                </c:pt>
                <c:pt idx="5">
                  <c:v>578.81388557000002</c:v>
                </c:pt>
                <c:pt idx="6">
                  <c:v>691.58898106999993</c:v>
                </c:pt>
                <c:pt idx="7">
                  <c:v>840.54722313000002</c:v>
                </c:pt>
                <c:pt idx="8">
                  <c:v>962.77603778000002</c:v>
                </c:pt>
                <c:pt idx="9">
                  <c:v>1165.75149465</c:v>
                </c:pt>
                <c:pt idx="10">
                  <c:v>1403.05425474</c:v>
                </c:pt>
                <c:pt idx="11">
                  <c:v>2016.9969964999998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72-4B00-BB5D-F9D5AB172F24}"/>
            </c:ext>
          </c:extLst>
        </c:ser>
        <c:ser>
          <c:idx val="4"/>
          <c:order val="4"/>
          <c:tx>
            <c:strRef>
              <c:f>'G04'!$A$6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13B5EA"/>
              </a:solidFill>
            </a:ln>
          </c:spPr>
          <c:marker>
            <c:symbol val="none"/>
          </c:marker>
          <c:cat>
            <c:strRef>
              <c:f>'G04'!$B$1:$M$1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'G04'!$B$6:$M$6</c:f>
              <c:numCache>
                <c:formatCode>#,##0</c:formatCode>
                <c:ptCount val="12"/>
                <c:pt idx="0">
                  <c:v>61.987520973478745</c:v>
                </c:pt>
                <c:pt idx="1">
                  <c:v>166.00755137413503</c:v>
                </c:pt>
                <c:pt idx="2">
                  <c:v>426.35750673426645</c:v>
                </c:pt>
                <c:pt idx="3">
                  <c:v>583.83900000000006</c:v>
                </c:pt>
                <c:pt idx="4">
                  <c:v>826.71</c:v>
                </c:pt>
                <c:pt idx="5">
                  <c:v>1060.3409999999999</c:v>
                </c:pt>
                <c:pt idx="6">
                  <c:v>1392.954</c:v>
                </c:pt>
                <c:pt idx="7">
                  <c:v>1735.502</c:v>
                </c:pt>
                <c:pt idx="8">
                  <c:v>2128.2849999999999</c:v>
                </c:pt>
                <c:pt idx="9">
                  <c:v>2563.23</c:v>
                </c:pt>
                <c:pt idx="10">
                  <c:v>3041.4279999999999</c:v>
                </c:pt>
                <c:pt idx="11">
                  <c:v>4320.2709999999997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F72-4B00-BB5D-F9D5AB172F24}"/>
            </c:ext>
          </c:extLst>
        </c:ser>
        <c:ser>
          <c:idx val="5"/>
          <c:order val="5"/>
          <c:tx>
            <c:strRef>
              <c:f>'G04'!$A$7</c:f>
              <c:strCache>
                <c:ptCount val="1"/>
                <c:pt idx="0">
                  <c:v>2016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'G04'!$B$1:$M$1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'G04'!$B$7:$M$7</c:f>
              <c:numCache>
                <c:formatCode>#,##0</c:formatCode>
                <c:ptCount val="12"/>
                <c:pt idx="0">
                  <c:v>30.196000000000002</c:v>
                </c:pt>
                <c:pt idx="1">
                  <c:v>163.203</c:v>
                </c:pt>
                <c:pt idx="2">
                  <c:v>310.21100000000001</c:v>
                </c:pt>
                <c:pt idx="3">
                  <c:v>401.11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81-4DCF-BC3F-4917BFB9F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56088"/>
        <c:axId val="384247072"/>
      </c:lineChart>
      <c:catAx>
        <c:axId val="38425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47072"/>
        <c:crosses val="autoZero"/>
        <c:auto val="1"/>
        <c:lblAlgn val="ctr"/>
        <c:lblOffset val="100"/>
        <c:tickLblSkip val="1"/>
        <c:noMultiLvlLbl val="0"/>
      </c:catAx>
      <c:valAx>
        <c:axId val="38424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56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7641015731929223E-2"/>
          <c:y val="5.0542067658209393E-2"/>
          <c:w val="0.29112495907336738"/>
          <c:h val="0.22452537182852145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1181102362204"/>
          <c:y val="5.0925925925925923E-2"/>
          <c:w val="0.8703479877515311"/>
          <c:h val="0.82291156313794112"/>
        </c:manualLayout>
      </c:layout>
      <c:lineChart>
        <c:grouping val="standard"/>
        <c:varyColors val="0"/>
        <c:ser>
          <c:idx val="0"/>
          <c:order val="0"/>
          <c:tx>
            <c:strRef>
              <c:f>'G05'!$A$2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DCB47B"/>
              </a:solidFill>
            </a:ln>
          </c:spPr>
          <c:marker>
            <c:symbol val="none"/>
          </c:marker>
          <c:cat>
            <c:strRef>
              <c:f>'G05'!$B$1:$M$1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'G05'!$B$2:$M$2</c:f>
              <c:numCache>
                <c:formatCode>#,##0</c:formatCode>
                <c:ptCount val="12"/>
                <c:pt idx="0">
                  <c:v>1.1701584700000001</c:v>
                </c:pt>
                <c:pt idx="1">
                  <c:v>20.928713080000001</c:v>
                </c:pt>
                <c:pt idx="2">
                  <c:v>54.515952609999999</c:v>
                </c:pt>
                <c:pt idx="3">
                  <c:v>76.729088140000002</c:v>
                </c:pt>
                <c:pt idx="4">
                  <c:v>106.4749959</c:v>
                </c:pt>
                <c:pt idx="5">
                  <c:v>134.38000289999999</c:v>
                </c:pt>
                <c:pt idx="6">
                  <c:v>210.04512048000001</c:v>
                </c:pt>
                <c:pt idx="7">
                  <c:v>246.43737209</c:v>
                </c:pt>
                <c:pt idx="8">
                  <c:v>271.93640866999999</c:v>
                </c:pt>
                <c:pt idx="9">
                  <c:v>300.24030420999998</c:v>
                </c:pt>
                <c:pt idx="10">
                  <c:v>341.65432644999999</c:v>
                </c:pt>
                <c:pt idx="11">
                  <c:v>461.50573679000001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DD-48F4-A02D-1B827C9D8743}"/>
            </c:ext>
          </c:extLst>
        </c:ser>
        <c:ser>
          <c:idx val="1"/>
          <c:order val="1"/>
          <c:tx>
            <c:strRef>
              <c:f>'G05'!$A$3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solidFill>
                <a:srgbClr val="B1E8F9"/>
              </a:solidFill>
            </a:ln>
          </c:spPr>
          <c:marker>
            <c:symbol val="none"/>
          </c:marker>
          <c:cat>
            <c:strRef>
              <c:f>'G05'!$B$1:$M$1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'G05'!$B$3:$M$3</c:f>
              <c:numCache>
                <c:formatCode>#,##0</c:formatCode>
                <c:ptCount val="12"/>
                <c:pt idx="0">
                  <c:v>1.5987234000000001</c:v>
                </c:pt>
                <c:pt idx="1">
                  <c:v>23.254988900000001</c:v>
                </c:pt>
                <c:pt idx="2">
                  <c:v>47.400097119999998</c:v>
                </c:pt>
                <c:pt idx="3">
                  <c:v>77.226354110000003</c:v>
                </c:pt>
                <c:pt idx="4">
                  <c:v>104.46341056999999</c:v>
                </c:pt>
                <c:pt idx="5">
                  <c:v>128.05242049999998</c:v>
                </c:pt>
                <c:pt idx="6">
                  <c:v>162.41071916999999</c:v>
                </c:pt>
                <c:pt idx="7">
                  <c:v>191.77158064</c:v>
                </c:pt>
                <c:pt idx="8">
                  <c:v>219.90246979</c:v>
                </c:pt>
                <c:pt idx="9">
                  <c:v>254.06881283999999</c:v>
                </c:pt>
                <c:pt idx="10">
                  <c:v>291.65665376000004</c:v>
                </c:pt>
                <c:pt idx="11">
                  <c:v>417.31131545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DD-48F4-A02D-1B827C9D8743}"/>
            </c:ext>
          </c:extLst>
        </c:ser>
        <c:ser>
          <c:idx val="2"/>
          <c:order val="2"/>
          <c:tx>
            <c:strRef>
              <c:f>'G05'!$A$4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'G05'!$B$1:$M$1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'G05'!$B$4:$M$4</c:f>
              <c:numCache>
                <c:formatCode>#,##0</c:formatCode>
                <c:ptCount val="12"/>
                <c:pt idx="0">
                  <c:v>5.6268424100000001</c:v>
                </c:pt>
                <c:pt idx="1">
                  <c:v>25.08477383</c:v>
                </c:pt>
                <c:pt idx="2">
                  <c:v>46.049356079999995</c:v>
                </c:pt>
                <c:pt idx="3">
                  <c:v>70.337418999999997</c:v>
                </c:pt>
                <c:pt idx="4">
                  <c:v>89.331014809999999</c:v>
                </c:pt>
                <c:pt idx="5">
                  <c:v>106.72642789000001</c:v>
                </c:pt>
                <c:pt idx="6">
                  <c:v>130.09317031</c:v>
                </c:pt>
                <c:pt idx="7">
                  <c:v>157.13859964</c:v>
                </c:pt>
                <c:pt idx="8">
                  <c:v>187.24764655999999</c:v>
                </c:pt>
                <c:pt idx="9">
                  <c:v>219.14781434000002</c:v>
                </c:pt>
                <c:pt idx="10">
                  <c:v>259.80019754</c:v>
                </c:pt>
                <c:pt idx="11">
                  <c:v>379.59419434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DD-48F4-A02D-1B827C9D8743}"/>
            </c:ext>
          </c:extLst>
        </c:ser>
        <c:ser>
          <c:idx val="3"/>
          <c:order val="3"/>
          <c:tx>
            <c:strRef>
              <c:f>'G05'!$A$5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58595B"/>
              </a:solidFill>
            </a:ln>
          </c:spPr>
          <c:marker>
            <c:symbol val="none"/>
          </c:marker>
          <c:cat>
            <c:strRef>
              <c:f>'G05'!$B$1:$M$1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'G05'!$B$5:$M$5</c:f>
              <c:numCache>
                <c:formatCode>#,##0</c:formatCode>
                <c:ptCount val="12"/>
                <c:pt idx="0">
                  <c:v>4.2983796000000005</c:v>
                </c:pt>
                <c:pt idx="1">
                  <c:v>22.618602540000001</c:v>
                </c:pt>
                <c:pt idx="2">
                  <c:v>47.32620318</c:v>
                </c:pt>
                <c:pt idx="3">
                  <c:v>65.382472899999996</c:v>
                </c:pt>
                <c:pt idx="4">
                  <c:v>86.060769899999997</c:v>
                </c:pt>
                <c:pt idx="5">
                  <c:v>109.98738001</c:v>
                </c:pt>
                <c:pt idx="6">
                  <c:v>133.78002426999998</c:v>
                </c:pt>
                <c:pt idx="7">
                  <c:v>165.16779303999999</c:v>
                </c:pt>
                <c:pt idx="8">
                  <c:v>188.89748556000001</c:v>
                </c:pt>
                <c:pt idx="9">
                  <c:v>227.81080638</c:v>
                </c:pt>
                <c:pt idx="10">
                  <c:v>273.81680327999999</c:v>
                </c:pt>
                <c:pt idx="11">
                  <c:v>384.17006163000002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0DD-48F4-A02D-1B827C9D8743}"/>
            </c:ext>
          </c:extLst>
        </c:ser>
        <c:ser>
          <c:idx val="4"/>
          <c:order val="4"/>
          <c:tx>
            <c:strRef>
              <c:f>'G05'!$A$6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13B5EA"/>
              </a:solidFill>
            </a:ln>
          </c:spPr>
          <c:marker>
            <c:symbol val="none"/>
          </c:marker>
          <c:cat>
            <c:strRef>
              <c:f>'G05'!$B$1:$M$1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'G05'!$B$6:$M$6</c:f>
              <c:numCache>
                <c:formatCode>#,##0</c:formatCode>
                <c:ptCount val="12"/>
                <c:pt idx="0">
                  <c:v>10.462076685104323</c:v>
                </c:pt>
                <c:pt idx="1">
                  <c:v>29.351863117370552</c:v>
                </c:pt>
                <c:pt idx="2">
                  <c:v>79.609392153074253</c:v>
                </c:pt>
                <c:pt idx="3">
                  <c:v>104.47</c:v>
                </c:pt>
                <c:pt idx="4">
                  <c:v>150.49799999999999</c:v>
                </c:pt>
                <c:pt idx="5">
                  <c:v>195.255</c:v>
                </c:pt>
                <c:pt idx="6">
                  <c:v>255.15799999999999</c:v>
                </c:pt>
                <c:pt idx="7">
                  <c:v>327.91500000000002</c:v>
                </c:pt>
                <c:pt idx="8">
                  <c:v>402.35500000000002</c:v>
                </c:pt>
                <c:pt idx="9">
                  <c:v>481.31599999999997</c:v>
                </c:pt>
                <c:pt idx="10">
                  <c:v>570.65599999999995</c:v>
                </c:pt>
                <c:pt idx="11">
                  <c:v>759.88499999999999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0DD-48F4-A02D-1B827C9D8743}"/>
            </c:ext>
          </c:extLst>
        </c:ser>
        <c:ser>
          <c:idx val="5"/>
          <c:order val="5"/>
          <c:tx>
            <c:strRef>
              <c:f>'G05'!$A$7</c:f>
              <c:strCache>
                <c:ptCount val="1"/>
                <c:pt idx="0">
                  <c:v>2016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'G05'!$B$1:$M$1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'G05'!$B$7:$M$7</c:f>
              <c:numCache>
                <c:formatCode>#,##0</c:formatCode>
                <c:ptCount val="12"/>
                <c:pt idx="0">
                  <c:v>8.8800000000000008</c:v>
                </c:pt>
                <c:pt idx="1">
                  <c:v>26.643999999999998</c:v>
                </c:pt>
                <c:pt idx="2">
                  <c:v>50.256999999999998</c:v>
                </c:pt>
                <c:pt idx="3">
                  <c:v>65.433000000000007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B4-4D18-8CE4-4515A6C05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51776"/>
        <c:axId val="384249032"/>
      </c:lineChart>
      <c:catAx>
        <c:axId val="3842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49032"/>
        <c:crosses val="autoZero"/>
        <c:auto val="1"/>
        <c:lblAlgn val="ctr"/>
        <c:lblOffset val="100"/>
        <c:tickLblSkip val="1"/>
        <c:noMultiLvlLbl val="0"/>
      </c:catAx>
      <c:valAx>
        <c:axId val="38424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5177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308068853356519"/>
          <c:y val="5.0542067658209393E-2"/>
          <c:w val="0.29657826514017044"/>
          <c:h val="0.22915500145815107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83814523184598E-2"/>
          <c:y val="5.0925925925925923E-2"/>
          <c:w val="0.91451618547681535"/>
          <c:h val="0.86482283464566934"/>
        </c:manualLayout>
      </c:layout>
      <c:barChart>
        <c:barDir val="col"/>
        <c:grouping val="clustered"/>
        <c:varyColors val="0"/>
        <c:ser>
          <c:idx val="0"/>
          <c:order val="0"/>
          <c:tx>
            <c:v>Prognóza vlády</c:v>
          </c:tx>
          <c:spPr>
            <a:solidFill>
              <a:srgbClr val="13B5EA"/>
            </a:solidFill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invertIfNegative val="0"/>
          <c:cat>
            <c:numRef>
              <c:f>'G06'!$B$2:$F$2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'G06'!$B$4:$F$4</c:f>
              <c:numCache>
                <c:formatCode>0.0</c:formatCode>
                <c:ptCount val="5"/>
                <c:pt idx="0">
                  <c:v>52.908385721678272</c:v>
                </c:pt>
                <c:pt idx="1">
                  <c:v>52.85572708538735</c:v>
                </c:pt>
                <c:pt idx="2">
                  <c:v>52.158358684309562</c:v>
                </c:pt>
                <c:pt idx="3">
                  <c:v>49.806560243109061</c:v>
                </c:pt>
                <c:pt idx="4">
                  <c:v>47.270582655863521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4-44F7-8053-9D804A2FF6D6}"/>
            </c:ext>
          </c:extLst>
        </c:ser>
        <c:ser>
          <c:idx val="1"/>
          <c:order val="1"/>
          <c:tx>
            <c:v>RRZ riziká</c:v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cat>
            <c:numRef>
              <c:f>'G06'!$B$2:$F$2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'G06'!$B$6:$F$6</c:f>
              <c:numCache>
                <c:formatCode>0.0</c:formatCode>
                <c:ptCount val="5"/>
                <c:pt idx="0">
                  <c:v>52.908385721678272</c:v>
                </c:pt>
                <c:pt idx="1">
                  <c:v>53.240572604816563</c:v>
                </c:pt>
                <c:pt idx="2">
                  <c:v>53.316453681648802</c:v>
                </c:pt>
                <c:pt idx="3">
                  <c:v>51.844127896454438</c:v>
                </c:pt>
                <c:pt idx="4">
                  <c:v>50.334310915654065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A4-44F7-8053-9D804A2FF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252952"/>
        <c:axId val="384255696"/>
      </c:barChart>
      <c:lineChart>
        <c:grouping val="standard"/>
        <c:varyColors val="0"/>
        <c:ser>
          <c:idx val="2"/>
          <c:order val="2"/>
          <c:tx>
            <c:v>RRZ riziká + oddlžovanie</c:v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numRef>
              <c:f>'G06'!$B$2:$F$2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'G06'!$B$8:$F$8</c:f>
              <c:numCache>
                <c:formatCode>0.0</c:formatCode>
                <c:ptCount val="5"/>
                <c:pt idx="0">
                  <c:v>52.908385721678272</c:v>
                </c:pt>
                <c:pt idx="1">
                  <c:v>53.700094952070032</c:v>
                </c:pt>
                <c:pt idx="2">
                  <c:v>53.757600386990831</c:v>
                </c:pt>
                <c:pt idx="3">
                  <c:v>52.259187756499351</c:v>
                </c:pt>
                <c:pt idx="4">
                  <c:v>50.722680334213862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A4-44F7-8053-9D804A2FF6D6}"/>
            </c:ext>
          </c:extLst>
        </c:ser>
        <c:ser>
          <c:idx val="3"/>
          <c:order val="3"/>
          <c:tx>
            <c:v>RRZ riziká + dividenda</c:v>
          </c:tx>
          <c:spPr>
            <a:ln w="28575" cap="rnd">
              <a:solidFill>
                <a:srgbClr val="B1E8F9"/>
              </a:solidFill>
              <a:round/>
            </a:ln>
            <a:effectLst/>
          </c:spPr>
          <c:marker>
            <c:symbol val="none"/>
          </c:marker>
          <c:cat>
            <c:numRef>
              <c:f>'G06'!$B$2:$F$2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'G06'!$B$10:$F$10</c:f>
              <c:numCache>
                <c:formatCode>0.0</c:formatCode>
                <c:ptCount val="5"/>
                <c:pt idx="0">
                  <c:v>52.908385721678272</c:v>
                </c:pt>
                <c:pt idx="1">
                  <c:v>52.565433119633752</c:v>
                </c:pt>
                <c:pt idx="2">
                  <c:v>52.668312059560449</c:v>
                </c:pt>
                <c:pt idx="3">
                  <c:v>51.234313592741806</c:v>
                </c:pt>
                <c:pt idx="4">
                  <c:v>49.763710745990117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A4-44F7-8053-9D804A2FF6D6}"/>
            </c:ext>
          </c:extLst>
        </c:ser>
        <c:ser>
          <c:idx val="4"/>
          <c:order val="4"/>
          <c:tx>
            <c:v>RRZ riziká + oddlžovanie + dividenda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'G06'!$B$2:$F$2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'G06'!$B$12:$F$12</c:f>
              <c:numCache>
                <c:formatCode>0.0</c:formatCode>
                <c:ptCount val="5"/>
                <c:pt idx="0">
                  <c:v>52.908385721678272</c:v>
                </c:pt>
                <c:pt idx="1">
                  <c:v>53.024955466887228</c:v>
                </c:pt>
                <c:pt idx="2">
                  <c:v>53.109458764902485</c:v>
                </c:pt>
                <c:pt idx="3">
                  <c:v>51.649373452786719</c:v>
                </c:pt>
                <c:pt idx="4">
                  <c:v>50.152080164549908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2A4-44F7-8053-9D804A2FF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52952"/>
        <c:axId val="384255696"/>
      </c:lineChart>
      <c:catAx>
        <c:axId val="38425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55696"/>
        <c:crosses val="autoZero"/>
        <c:auto val="1"/>
        <c:lblAlgn val="ctr"/>
        <c:lblOffset val="100"/>
        <c:noMultiLvlLbl val="0"/>
      </c:catAx>
      <c:valAx>
        <c:axId val="384255696"/>
        <c:scaling>
          <c:orientation val="minMax"/>
          <c:max val="56"/>
          <c:min val="4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5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67410323709544"/>
          <c:y val="4.0492855059784203E-3"/>
          <c:w val="0.55932589676290467"/>
          <c:h val="0.24942403032954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36701662292212E-2"/>
          <c:y val="5.0925925925925923E-2"/>
          <c:w val="0.90547440944881885"/>
          <c:h val="0.90798556430446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'G07,G08'!$A$3</c:f>
              <c:strCache>
                <c:ptCount val="1"/>
                <c:pt idx="0">
                  <c:v>EK (spring 2016)</c:v>
                </c:pt>
              </c:strCache>
            </c:strRef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'G07,G08'!$G$2:$M$2</c:f>
              <c:numCache>
                <c:formatCode>0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'G07,G08'!$G$3:$M$3</c:f>
              <c:numCache>
                <c:formatCode>0.0</c:formatCode>
                <c:ptCount val="7"/>
                <c:pt idx="0">
                  <c:v>-2.4278080000000002</c:v>
                </c:pt>
                <c:pt idx="1">
                  <c:v>-1.7869870000000001</c:v>
                </c:pt>
                <c:pt idx="2">
                  <c:v>-0.93267599999999995</c:v>
                </c:pt>
                <c:pt idx="3">
                  <c:v>-0.59339500000000001</c:v>
                </c:pt>
                <c:pt idx="4">
                  <c:v>-0.32360299999999997</c:v>
                </c:pt>
              </c:numCache>
            </c:numRef>
          </c:val>
        </c:ser>
        <c:ser>
          <c:idx val="5"/>
          <c:order val="1"/>
          <c:tx>
            <c:strRef>
              <c:f>'G07,G08'!$A$8</c:f>
              <c:strCache>
                <c:ptCount val="1"/>
                <c:pt idx="0">
                  <c:v>IMF (april 2016)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'G07,G08'!$G$2:$M$2</c:f>
              <c:numCache>
                <c:formatCode>0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'G07,G08'!$G$8:$M$8</c:f>
              <c:numCache>
                <c:formatCode>0.0</c:formatCode>
                <c:ptCount val="7"/>
                <c:pt idx="0">
                  <c:v>-1.373</c:v>
                </c:pt>
                <c:pt idx="1">
                  <c:v>-1.2190000000000001</c:v>
                </c:pt>
                <c:pt idx="2">
                  <c:v>-0.32400000000000001</c:v>
                </c:pt>
                <c:pt idx="3">
                  <c:v>-5.5E-2</c:v>
                </c:pt>
                <c:pt idx="4">
                  <c:v>0.16900000000000001</c:v>
                </c:pt>
              </c:numCache>
            </c:numRef>
          </c:val>
        </c:ser>
        <c:ser>
          <c:idx val="4"/>
          <c:order val="2"/>
          <c:tx>
            <c:strRef>
              <c:f>'G07,G08'!$A$7</c:f>
              <c:strCache>
                <c:ptCount val="1"/>
                <c:pt idx="0">
                  <c:v>OECD (nov 2015)</c:v>
                </c:pt>
              </c:strCache>
            </c:strRef>
          </c:tx>
          <c:spPr>
            <a:solidFill>
              <a:srgbClr val="B2E4F8"/>
            </a:solidFill>
            <a:ln>
              <a:solidFill>
                <a:srgbClr val="B2E4F8"/>
              </a:solidFill>
            </a:ln>
            <a:effectLst/>
          </c:spPr>
          <c:invertIfNegative val="0"/>
          <c:cat>
            <c:numRef>
              <c:f>'G07,G08'!$G$2:$M$2</c:f>
              <c:numCache>
                <c:formatCode>0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'G07,G08'!$G$7:$M$7</c:f>
              <c:numCache>
                <c:formatCode>0.0</c:formatCode>
                <c:ptCount val="7"/>
                <c:pt idx="0">
                  <c:v>-2.1680000000000001</c:v>
                </c:pt>
                <c:pt idx="1">
                  <c:v>-2.3159999999999998</c:v>
                </c:pt>
                <c:pt idx="2">
                  <c:v>-1.895</c:v>
                </c:pt>
                <c:pt idx="3">
                  <c:v>-1.2869999999999999</c:v>
                </c:pt>
                <c:pt idx="4">
                  <c:v>-0.79400000000000004</c:v>
                </c:pt>
                <c:pt idx="6">
                  <c:v>0</c:v>
                </c:pt>
              </c:numCache>
            </c:numRef>
          </c:val>
        </c:ser>
        <c:ser>
          <c:idx val="1"/>
          <c:order val="3"/>
          <c:tx>
            <c:strRef>
              <c:f>'G07,G08'!$A$4</c:f>
              <c:strCache>
                <c:ptCount val="1"/>
                <c:pt idx="0">
                  <c:v>MF SR(EK)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'G07,G08'!$G$2:$M$2</c:f>
              <c:numCache>
                <c:formatCode>0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'G07,G08'!$G$4:$M$4</c:f>
              <c:numCache>
                <c:formatCode>0.0</c:formatCode>
                <c:ptCount val="7"/>
                <c:pt idx="0">
                  <c:v>-2.389891</c:v>
                </c:pt>
                <c:pt idx="1">
                  <c:v>-1.9528840000000001</c:v>
                </c:pt>
                <c:pt idx="2">
                  <c:v>-1.2278739999999999</c:v>
                </c:pt>
                <c:pt idx="3">
                  <c:v>-1.0406409999999999</c:v>
                </c:pt>
                <c:pt idx="4">
                  <c:v>-0.67621900000000001</c:v>
                </c:pt>
                <c:pt idx="5">
                  <c:v>0.208923</c:v>
                </c:pt>
                <c:pt idx="6">
                  <c:v>1.6653309999999999</c:v>
                </c:pt>
              </c:numCache>
            </c:numRef>
          </c:val>
        </c:ser>
        <c:ser>
          <c:idx val="2"/>
          <c:order val="4"/>
          <c:tx>
            <c:strRef>
              <c:f>'G07,G08'!$A$5</c:f>
              <c:strCache>
                <c:ptCount val="1"/>
                <c:pt idx="0">
                  <c:v>MF SR (VpMP)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'G07,G08'!$G$2:$M$2</c:f>
              <c:numCache>
                <c:formatCode>0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'G07,G08'!$G$5:$M$5</c:f>
              <c:numCache>
                <c:formatCode>0.0</c:formatCode>
                <c:ptCount val="7"/>
                <c:pt idx="0">
                  <c:v>-1.8041882409972387</c:v>
                </c:pt>
                <c:pt idx="1">
                  <c:v>-1.4489712843806541</c:v>
                </c:pt>
                <c:pt idx="2">
                  <c:v>-0.71348699873167853</c:v>
                </c:pt>
                <c:pt idx="3">
                  <c:v>-0.46047371750074217</c:v>
                </c:pt>
                <c:pt idx="4">
                  <c:v>0.23647930699410721</c:v>
                </c:pt>
                <c:pt idx="5">
                  <c:v>0.62315818006933033</c:v>
                </c:pt>
                <c:pt idx="6">
                  <c:v>1.3309393375486813</c:v>
                </c:pt>
              </c:numCache>
            </c:numRef>
          </c:val>
        </c:ser>
        <c:ser>
          <c:idx val="3"/>
          <c:order val="5"/>
          <c:tx>
            <c:strRef>
              <c:f>'G07,G08'!$A$6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'G07,G08'!$G$2:$M$2</c:f>
              <c:numCache>
                <c:formatCode>0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'G07,G08'!$G$6:$M$6</c:f>
              <c:numCache>
                <c:formatCode>0.0</c:formatCode>
                <c:ptCount val="7"/>
                <c:pt idx="0">
                  <c:v>-1.5407619095137901</c:v>
                </c:pt>
                <c:pt idx="1">
                  <c:v>-0.89805771340221119</c:v>
                </c:pt>
                <c:pt idx="2">
                  <c:v>-6.9665356570473125E-2</c:v>
                </c:pt>
                <c:pt idx="3">
                  <c:v>-0.16191484708479428</c:v>
                </c:pt>
                <c:pt idx="4">
                  <c:v>4.9465149283880946E-2</c:v>
                </c:pt>
                <c:pt idx="5">
                  <c:v>0.10520537948846057</c:v>
                </c:pt>
                <c:pt idx="6">
                  <c:v>0.46430347983050679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246288"/>
        <c:axId val="384252560"/>
      </c:barChart>
      <c:catAx>
        <c:axId val="384246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52560"/>
        <c:crosses val="autoZero"/>
        <c:auto val="1"/>
        <c:lblAlgn val="ctr"/>
        <c:lblOffset val="100"/>
        <c:noMultiLvlLbl val="0"/>
      </c:catAx>
      <c:valAx>
        <c:axId val="384252560"/>
        <c:scaling>
          <c:orientation val="minMax"/>
          <c:max val="2.5"/>
          <c:min val="-2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4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326844194726911E-2"/>
          <c:y val="8.9051974949164781E-2"/>
          <c:w val="0.28356849866128542"/>
          <c:h val="0.31526578933012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36701662292212E-2"/>
          <c:y val="5.0925925925925923E-2"/>
          <c:w val="0.90825218722659662"/>
          <c:h val="0.884837416156313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'G07,G08'!$A$13</c:f>
              <c:strCache>
                <c:ptCount val="1"/>
                <c:pt idx="0">
                  <c:v>EK (spring 2016)</c:v>
                </c:pt>
              </c:strCache>
            </c:strRef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'G07,G08'!$H$12:$M$12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'G07,G08'!$H$13:$M$13</c:f>
              <c:numCache>
                <c:formatCode>0.0</c:formatCode>
                <c:ptCount val="6"/>
                <c:pt idx="0">
                  <c:v>-2</c:v>
                </c:pt>
                <c:pt idx="1">
                  <c:v>-2.2999999999999998</c:v>
                </c:pt>
                <c:pt idx="2">
                  <c:v>-2.1</c:v>
                </c:pt>
                <c:pt idx="3">
                  <c:v>-1.5</c:v>
                </c:pt>
              </c:numCache>
            </c:numRef>
          </c:val>
        </c:ser>
        <c:ser>
          <c:idx val="5"/>
          <c:order val="1"/>
          <c:tx>
            <c:strRef>
              <c:f>'G07,G08'!$A$18</c:f>
              <c:strCache>
                <c:ptCount val="1"/>
                <c:pt idx="0">
                  <c:v>IMF (april 2016)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val>
            <c:numRef>
              <c:f>'G07,G08'!$H$18:$M$18</c:f>
              <c:numCache>
                <c:formatCode>0.0</c:formatCode>
                <c:ptCount val="6"/>
                <c:pt idx="0">
                  <c:v>-1.9730000000000001</c:v>
                </c:pt>
                <c:pt idx="1">
                  <c:v>-2.0680000000000001</c:v>
                </c:pt>
                <c:pt idx="2">
                  <c:v>-1.716</c:v>
                </c:pt>
                <c:pt idx="3">
                  <c:v>-1.714</c:v>
                </c:pt>
                <c:pt idx="4">
                  <c:v>-1.647</c:v>
                </c:pt>
                <c:pt idx="5">
                  <c:v>-1.6970000000000001</c:v>
                </c:pt>
              </c:numCache>
            </c:numRef>
          </c:val>
        </c:ser>
        <c:ser>
          <c:idx val="4"/>
          <c:order val="2"/>
          <c:tx>
            <c:strRef>
              <c:f>'G07,G08'!$A$17</c:f>
              <c:strCache>
                <c:ptCount val="1"/>
                <c:pt idx="0">
                  <c:v>OECD (nov 2015)</c:v>
                </c:pt>
              </c:strCache>
            </c:strRef>
          </c:tx>
          <c:spPr>
            <a:solidFill>
              <a:srgbClr val="B2E4F8"/>
            </a:solidFill>
            <a:ln>
              <a:solidFill>
                <a:srgbClr val="B2E4F8"/>
              </a:solidFill>
            </a:ln>
            <a:effectLst/>
          </c:spPr>
          <c:invertIfNegative val="0"/>
          <c:cat>
            <c:numRef>
              <c:f>'G07,G08'!$H$12:$M$12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'G07,G08'!$H$17:$M$17</c:f>
              <c:numCache>
                <c:formatCode>0.0</c:formatCode>
                <c:ptCount val="6"/>
                <c:pt idx="0">
                  <c:v>-1.8959999999999999</c:v>
                </c:pt>
                <c:pt idx="1">
                  <c:v>-1.9790000000000001</c:v>
                </c:pt>
                <c:pt idx="2">
                  <c:v>-1.456</c:v>
                </c:pt>
                <c:pt idx="3">
                  <c:v>-0.36199999999999999</c:v>
                </c:pt>
              </c:numCache>
            </c:numRef>
          </c:val>
        </c:ser>
        <c:ser>
          <c:idx val="1"/>
          <c:order val="3"/>
          <c:tx>
            <c:strRef>
              <c:f>'G07,G08'!$A$14</c:f>
              <c:strCache>
                <c:ptCount val="1"/>
                <c:pt idx="0">
                  <c:v>MF SR(EK)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'G07,G08'!$H$12:$M$12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'G07,G08'!$H$14:$M$14</c:f>
              <c:numCache>
                <c:formatCode>0.0</c:formatCode>
                <c:ptCount val="6"/>
                <c:pt idx="0">
                  <c:v>-1.920500409245979</c:v>
                </c:pt>
                <c:pt idx="1">
                  <c:v>-2.1748337657025578</c:v>
                </c:pt>
                <c:pt idx="2">
                  <c:v>-1.720620862213164</c:v>
                </c:pt>
                <c:pt idx="3">
                  <c:v>-1.0239813142331733</c:v>
                </c:pt>
                <c:pt idx="4">
                  <c:v>-0.52218849497938202</c:v>
                </c:pt>
                <c:pt idx="5">
                  <c:v>-0.5</c:v>
                </c:pt>
              </c:numCache>
            </c:numRef>
          </c:val>
        </c:ser>
        <c:ser>
          <c:idx val="2"/>
          <c:order val="4"/>
          <c:tx>
            <c:strRef>
              <c:f>'G07,G08'!$A$15</c:f>
              <c:strCache>
                <c:ptCount val="1"/>
                <c:pt idx="0">
                  <c:v>MF SR (VpMP)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'G07,G08'!$H$12:$M$12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'G07,G08'!$H$15:$M$15</c:f>
              <c:numCache>
                <c:formatCode>0.0</c:formatCode>
                <c:ptCount val="6"/>
                <c:pt idx="0">
                  <c:v>-2.218371109462864</c:v>
                </c:pt>
                <c:pt idx="1">
                  <c:v>-2.3843074645517173</c:v>
                </c:pt>
                <c:pt idx="2">
                  <c:v>-1.8867360048916917</c:v>
                </c:pt>
                <c:pt idx="3">
                  <c:v>-1.3755750450270368</c:v>
                </c:pt>
                <c:pt idx="4">
                  <c:v>-0.67680762383699733</c:v>
                </c:pt>
                <c:pt idx="5">
                  <c:v>-0.36393957947558264</c:v>
                </c:pt>
              </c:numCache>
            </c:numRef>
          </c:val>
        </c:ser>
        <c:ser>
          <c:idx val="3"/>
          <c:order val="5"/>
          <c:tx>
            <c:strRef>
              <c:f>'G07,G08'!$A$16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'G07,G08'!$H$12:$M$12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'G07,G08'!$H$16:$M$16</c:f>
              <c:numCache>
                <c:formatCode>0.0</c:formatCode>
                <c:ptCount val="6"/>
                <c:pt idx="0">
                  <c:v>-2.5465007638881594</c:v>
                </c:pt>
                <c:pt idx="1">
                  <c:v>-2.6251944908608027</c:v>
                </c:pt>
                <c:pt idx="2">
                  <c:v>-2.3909143153789443</c:v>
                </c:pt>
                <c:pt idx="3">
                  <c:v>-2.1330307272602504</c:v>
                </c:pt>
                <c:pt idx="4">
                  <c:v>-1.3535417732569721</c:v>
                </c:pt>
                <c:pt idx="5">
                  <c:v>-1.11653258135616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253736"/>
        <c:axId val="384245504"/>
      </c:barChart>
      <c:catAx>
        <c:axId val="384253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45504"/>
        <c:crosses val="autoZero"/>
        <c:auto val="1"/>
        <c:lblAlgn val="ctr"/>
        <c:lblOffset val="100"/>
        <c:noMultiLvlLbl val="0"/>
      </c:catAx>
      <c:valAx>
        <c:axId val="38424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42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98255025814077"/>
          <c:y val="0.68831996577738541"/>
          <c:w val="0.36501744974185918"/>
          <c:h val="0.29675464939448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364280301782355E-2"/>
          <c:y val="4.6336916863720205E-2"/>
          <c:w val="0.90779209084220125"/>
          <c:h val="0.82385041285897676"/>
        </c:manualLayout>
      </c:layout>
      <c:lineChart>
        <c:grouping val="standard"/>
        <c:varyColors val="0"/>
        <c:ser>
          <c:idx val="3"/>
          <c:order val="0"/>
          <c:tx>
            <c:strRef>
              <c:f>'G09'!$A$3</c:f>
              <c:strCache>
                <c:ptCount val="1"/>
                <c:pt idx="0">
                  <c:v>VpMP (Február 2016)</c:v>
                </c:pt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'G09'!$B$2:$F$2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'G09'!$B$3:$F$3</c:f>
              <c:numCache>
                <c:formatCode>0.00</c:formatCode>
                <c:ptCount val="5"/>
                <c:pt idx="0">
                  <c:v>3.5725385687004119</c:v>
                </c:pt>
                <c:pt idx="1">
                  <c:v>3.2103214709743977</c:v>
                </c:pt>
                <c:pt idx="2">
                  <c:v>3.61889264835078</c:v>
                </c:pt>
                <c:pt idx="3">
                  <c:v>4.0871732479111023</c:v>
                </c:pt>
                <c:pt idx="4">
                  <c:v>4.6033845001345108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'G09'!$A$5</c:f>
              <c:strCache>
                <c:ptCount val="1"/>
                <c:pt idx="0">
                  <c:v>EK (Máj 2016)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'G09'!$B$2:$F$2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'G09'!$B$5:$F$5</c:f>
              <c:numCache>
                <c:formatCode>0.00</c:formatCode>
                <c:ptCount val="5"/>
                <c:pt idx="0">
                  <c:v>3.6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  <c:pt idx="4">
                  <c:v>3.5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'G09'!$A$4</c:f>
              <c:strCache>
                <c:ptCount val="1"/>
                <c:pt idx="0">
                  <c:v>MMF (Apríl 2016)</c:v>
                </c:pt>
              </c:strCache>
            </c:strRef>
          </c:tx>
          <c:spPr>
            <a:ln>
              <a:solidFill>
                <a:srgbClr val="DCB47B"/>
              </a:solidFill>
            </a:ln>
          </c:spPr>
          <c:marker>
            <c:symbol val="none"/>
          </c:marker>
          <c:cat>
            <c:numRef>
              <c:f>'G09'!$B$2:$F$2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'G09'!$B$4:$F$4</c:f>
              <c:numCache>
                <c:formatCode>0.00</c:formatCode>
                <c:ptCount val="5"/>
                <c:pt idx="0">
                  <c:v>3.6</c:v>
                </c:pt>
                <c:pt idx="1">
                  <c:v>3.347</c:v>
                </c:pt>
                <c:pt idx="2">
                  <c:v>3.4260000000000002</c:v>
                </c:pt>
                <c:pt idx="3">
                  <c:v>3.4</c:v>
                </c:pt>
                <c:pt idx="4">
                  <c:v>3.3</c:v>
                </c:pt>
              </c:numCache>
            </c:numRef>
          </c:val>
          <c:smooth val="0"/>
        </c:ser>
        <c:ser>
          <c:idx val="6"/>
          <c:order val="3"/>
          <c:spPr>
            <a:ln>
              <a:solidFill>
                <a:srgbClr val="DCB47B"/>
              </a:solidFill>
            </a:ln>
          </c:spPr>
          <c:marker>
            <c:symbol val="none"/>
          </c:marker>
          <c:cat>
            <c:numRef>
              <c:f>'G09'!$B$2:$F$2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'G09'!$B$7:$F$7</c:f>
              <c:numCache>
                <c:formatCode>0.00</c:formatCode>
                <c:ptCount val="5"/>
                <c:pt idx="0">
                  <c:v>1.7</c:v>
                </c:pt>
                <c:pt idx="1">
                  <c:v>1.5049999999999999</c:v>
                </c:pt>
                <c:pt idx="2">
                  <c:v>1.6319999999999999</c:v>
                </c:pt>
                <c:pt idx="3">
                  <c:v>1.556</c:v>
                </c:pt>
                <c:pt idx="4">
                  <c:v>1.5740000000000001</c:v>
                </c:pt>
              </c:numCache>
            </c:numRef>
          </c:val>
          <c:smooth val="0"/>
        </c:ser>
        <c:ser>
          <c:idx val="7"/>
          <c:order val="4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'G09'!$B$2:$F$2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'G09'!$B$8:$F$8</c:f>
              <c:numCache>
                <c:formatCode>0.00</c:formatCode>
                <c:ptCount val="5"/>
                <c:pt idx="0">
                  <c:v>1.7</c:v>
                </c:pt>
                <c:pt idx="1">
                  <c:v>1.6</c:v>
                </c:pt>
                <c:pt idx="2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57264"/>
        <c:axId val="384257656"/>
      </c:lineChart>
      <c:catAx>
        <c:axId val="38425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384257656"/>
        <c:crosses val="autoZero"/>
        <c:auto val="1"/>
        <c:lblAlgn val="ctr"/>
        <c:lblOffset val="100"/>
        <c:noMultiLvlLbl val="0"/>
      </c:catAx>
      <c:valAx>
        <c:axId val="384257656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384257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0819483401484686"/>
          <c:y val="4.086360172720345E-2"/>
          <c:w val="0.41820598605431836"/>
          <c:h val="0.23715858098382864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nstantia"/>
          <a:ea typeface="Constantia"/>
          <a:cs typeface="Constantia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062352958180292E-2"/>
          <c:y val="5.6930439325737048E-2"/>
          <c:w val="0.9073917596694403"/>
          <c:h val="0.83314937538965972"/>
        </c:manualLayout>
      </c:layout>
      <c:lineChart>
        <c:grouping val="standard"/>
        <c:varyColors val="0"/>
        <c:ser>
          <c:idx val="14"/>
          <c:order val="0"/>
          <c:tx>
            <c:strRef>
              <c:f>'G10'!$A$3</c:f>
              <c:strCache>
                <c:ptCount val="1"/>
                <c:pt idx="0">
                  <c:v>Apríl 2009</c:v>
                </c:pt>
              </c:strCache>
            </c:strRef>
          </c:tx>
          <c:spPr>
            <a:ln>
              <a:solidFill>
                <a:sysClr val="window" lastClr="FFFFFF">
                  <a:lumMod val="85000"/>
                </a:sys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'G10'!$B$3:$L$3</c:f>
              <c:numCache>
                <c:formatCode>0.00</c:formatCode>
                <c:ptCount val="11"/>
                <c:pt idx="0">
                  <c:v>-1.319</c:v>
                </c:pt>
                <c:pt idx="1">
                  <c:v>1.8879999999999999</c:v>
                </c:pt>
                <c:pt idx="2" formatCode="0.0">
                  <c:v>4.2939999999999996</c:v>
                </c:pt>
                <c:pt idx="3" formatCode="0.0">
                  <c:v>4.8440000000000003</c:v>
                </c:pt>
              </c:numCache>
            </c:numRef>
          </c:val>
          <c:smooth val="0"/>
        </c:ser>
        <c:ser>
          <c:idx val="13"/>
          <c:order val="1"/>
          <c:tx>
            <c:strRef>
              <c:f>'G10'!$A$4</c:f>
              <c:strCache>
                <c:ptCount val="1"/>
                <c:pt idx="0">
                  <c:v>Apríl 2010</c:v>
                </c:pt>
              </c:strCache>
            </c:strRef>
          </c:tx>
          <c:spPr>
            <a:ln>
              <a:solidFill>
                <a:sysClr val="window" lastClr="FFFFFF">
                  <a:lumMod val="85000"/>
                </a:sys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'G10'!$B$4:$L$4</c:f>
              <c:numCache>
                <c:formatCode>0.00</c:formatCode>
                <c:ptCount val="11"/>
                <c:pt idx="1">
                  <c:v>4.2169999999999996</c:v>
                </c:pt>
                <c:pt idx="2" formatCode="0.0">
                  <c:v>4.34</c:v>
                </c:pt>
                <c:pt idx="3" formatCode="0.0">
                  <c:v>4.4610000000000003</c:v>
                </c:pt>
                <c:pt idx="4" formatCode="0.0">
                  <c:v>4.5309999999999997</c:v>
                </c:pt>
              </c:numCache>
            </c:numRef>
          </c:val>
          <c:smooth val="0"/>
        </c:ser>
        <c:ser>
          <c:idx val="12"/>
          <c:order val="2"/>
          <c:tx>
            <c:strRef>
              <c:f>'G10'!$A$5</c:f>
              <c:strCache>
                <c:ptCount val="1"/>
                <c:pt idx="0">
                  <c:v>Apríl 2011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'G10'!$B$5:$L$5</c:f>
              <c:numCache>
                <c:formatCode>0.00</c:formatCode>
                <c:ptCount val="11"/>
                <c:pt idx="2" formatCode="0.0">
                  <c:v>4.4009999999999998</c:v>
                </c:pt>
                <c:pt idx="3" formatCode="0.0">
                  <c:v>4.5129999999999999</c:v>
                </c:pt>
                <c:pt idx="4" formatCode="0.0">
                  <c:v>4.54</c:v>
                </c:pt>
                <c:pt idx="5" formatCode="0.0">
                  <c:v>4.6269999999999998</c:v>
                </c:pt>
              </c:numCache>
            </c:numRef>
          </c:val>
          <c:smooth val="0"/>
        </c:ser>
        <c:ser>
          <c:idx val="11"/>
          <c:order val="3"/>
          <c:tx>
            <c:strRef>
              <c:f>'G10'!$A$6</c:f>
              <c:strCache>
                <c:ptCount val="1"/>
                <c:pt idx="0">
                  <c:v>Apríl 2012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'G10'!$B$6:$L$6</c:f>
              <c:numCache>
                <c:formatCode>0.00</c:formatCode>
                <c:ptCount val="11"/>
                <c:pt idx="3" formatCode="0.0">
                  <c:v>3.5329999999999999</c:v>
                </c:pt>
                <c:pt idx="4" formatCode="0.0">
                  <c:v>4.0730000000000004</c:v>
                </c:pt>
                <c:pt idx="5" formatCode="0.0">
                  <c:v>4.3639999999999999</c:v>
                </c:pt>
                <c:pt idx="6" formatCode="0.0">
                  <c:v>4.5469999999999997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'G10'!$A$7</c:f>
              <c:strCache>
                <c:ptCount val="1"/>
                <c:pt idx="0">
                  <c:v>Apríl 2013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'G10'!$B$7:$L$7</c:f>
              <c:numCache>
                <c:formatCode>0.00</c:formatCode>
                <c:ptCount val="11"/>
                <c:pt idx="4" formatCode="0.0">
                  <c:v>3.3079999999999998</c:v>
                </c:pt>
                <c:pt idx="5" formatCode="0.0">
                  <c:v>4.04</c:v>
                </c:pt>
                <c:pt idx="6" formatCode="0.0">
                  <c:v>4.37</c:v>
                </c:pt>
                <c:pt idx="7" formatCode="0.0">
                  <c:v>4.4610000000000003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'G10'!$A$8</c:f>
              <c:strCache>
                <c:ptCount val="1"/>
                <c:pt idx="0">
                  <c:v>Apríl 2014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'G10'!$B$8:$L$8</c:f>
              <c:numCache>
                <c:formatCode>0.00</c:formatCode>
                <c:ptCount val="11"/>
                <c:pt idx="5" formatCode="0.0">
                  <c:v>3.5859999999999999</c:v>
                </c:pt>
                <c:pt idx="6" formatCode="0.0">
                  <c:v>3.879</c:v>
                </c:pt>
                <c:pt idx="7" formatCode="0.0">
                  <c:v>3.95</c:v>
                </c:pt>
                <c:pt idx="8" formatCode="0.0">
                  <c:v>3.9489999999999998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'G10'!$A$9</c:f>
              <c:strCache>
                <c:ptCount val="1"/>
                <c:pt idx="0">
                  <c:v>Apríl 2015</c:v>
                </c:pt>
              </c:strCache>
            </c:strRef>
          </c:tx>
          <c:spPr>
            <a:ln w="28575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'G10'!$B$9:$L$9</c:f>
              <c:numCache>
                <c:formatCode>0.00</c:formatCode>
                <c:ptCount val="11"/>
                <c:pt idx="6" formatCode="0.0">
                  <c:v>3.4510000000000001</c:v>
                </c:pt>
                <c:pt idx="7" formatCode="0.0">
                  <c:v>3.7589999999999999</c:v>
                </c:pt>
                <c:pt idx="8" formatCode="0.0">
                  <c:v>3.8479999999999999</c:v>
                </c:pt>
                <c:pt idx="9" formatCode="0.0">
                  <c:v>3.8730000000000002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'G10'!$A$10</c:f>
              <c:strCache>
                <c:ptCount val="1"/>
                <c:pt idx="0">
                  <c:v>Apríl 2016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'G10'!$B$10:$L$10</c:f>
              <c:numCache>
                <c:formatCode>0.00</c:formatCode>
                <c:ptCount val="11"/>
                <c:pt idx="7" formatCode="0.0">
                  <c:v>3.1619999999999999</c:v>
                </c:pt>
                <c:pt idx="8" formatCode="0.0">
                  <c:v>3.5350000000000001</c:v>
                </c:pt>
                <c:pt idx="9" formatCode="0.0">
                  <c:v>3.64</c:v>
                </c:pt>
                <c:pt idx="10" formatCode="0.0">
                  <c:v>3.754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'G10'!$A$11</c:f>
              <c:strCache>
                <c:ptCount val="1"/>
                <c:pt idx="0">
                  <c:v>skutočnosť - svet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>
                <a:noFill/>
              </a:ln>
            </c:spPr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'G10'!$B$11:$L$11</c:f>
              <c:numCache>
                <c:formatCode>0.00</c:formatCode>
                <c:ptCount val="11"/>
                <c:pt idx="0">
                  <c:v>-0.52400000000000002</c:v>
                </c:pt>
                <c:pt idx="1">
                  <c:v>5.2649999999999997</c:v>
                </c:pt>
                <c:pt idx="2" formatCode="0.0">
                  <c:v>3.9540000000000002</c:v>
                </c:pt>
                <c:pt idx="3" formatCode="0.0">
                  <c:v>3.2210000000000001</c:v>
                </c:pt>
                <c:pt idx="4" formatCode="0.0">
                  <c:v>3.3079999999999998</c:v>
                </c:pt>
                <c:pt idx="5" formatCode="0.0">
                  <c:v>3.411</c:v>
                </c:pt>
                <c:pt idx="6" formatCode="0.0">
                  <c:v>3.09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'G10'!$A$12</c:f>
              <c:strCache>
                <c:ptCount val="1"/>
                <c:pt idx="0">
                  <c:v>Apríl 2009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'G10'!$B$12:$L$12</c:f>
              <c:numCache>
                <c:formatCode>0.00</c:formatCode>
                <c:ptCount val="11"/>
                <c:pt idx="0">
                  <c:v>-3.9889999999999999</c:v>
                </c:pt>
                <c:pt idx="1">
                  <c:v>-0.32900000000000001</c:v>
                </c:pt>
                <c:pt idx="2" formatCode="0.0">
                  <c:v>1.7410000000000001</c:v>
                </c:pt>
                <c:pt idx="3" formatCode="0.0">
                  <c:v>2.3610000000000002</c:v>
                </c:pt>
              </c:numCache>
            </c:numRef>
          </c:val>
          <c:smooth val="0"/>
        </c:ser>
        <c:ser>
          <c:idx val="5"/>
          <c:order val="10"/>
          <c:tx>
            <c:strRef>
              <c:f>'G10'!$A$13</c:f>
              <c:strCache>
                <c:ptCount val="1"/>
                <c:pt idx="0">
                  <c:v>Apríl 2010</c:v>
                </c:pt>
              </c:strCache>
            </c:strRef>
          </c:tx>
          <c:spPr>
            <a:ln>
              <a:solidFill>
                <a:srgbClr val="4F81BD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'G10'!$B$13:$L$13</c:f>
              <c:numCache>
                <c:formatCode>0.00</c:formatCode>
                <c:ptCount val="11"/>
                <c:pt idx="1">
                  <c:v>1.0189999999999999</c:v>
                </c:pt>
                <c:pt idx="2" formatCode="0.0">
                  <c:v>1.829</c:v>
                </c:pt>
                <c:pt idx="3" formatCode="0.0">
                  <c:v>2.2400000000000002</c:v>
                </c:pt>
                <c:pt idx="4" formatCode="0.0">
                  <c:v>2.27</c:v>
                </c:pt>
              </c:numCache>
            </c:numRef>
          </c:val>
          <c:smooth val="0"/>
        </c:ser>
        <c:ser>
          <c:idx val="7"/>
          <c:order val="11"/>
          <c:tx>
            <c:strRef>
              <c:f>'G10'!$A$14</c:f>
              <c:strCache>
                <c:ptCount val="1"/>
                <c:pt idx="0">
                  <c:v>Apríl 2011</c:v>
                </c:pt>
              </c:strCache>
            </c:strRef>
          </c:tx>
          <c:spPr>
            <a:ln>
              <a:solidFill>
                <a:srgbClr val="1F497D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'G10'!$B$14:$L$14</c:f>
              <c:numCache>
                <c:formatCode>0.00</c:formatCode>
                <c:ptCount val="11"/>
                <c:pt idx="2" formatCode="0.0">
                  <c:v>1.776</c:v>
                </c:pt>
                <c:pt idx="3" formatCode="0.0">
                  <c:v>2.0760000000000001</c:v>
                </c:pt>
                <c:pt idx="4" formatCode="0.0">
                  <c:v>2.169</c:v>
                </c:pt>
                <c:pt idx="5" formatCode="0.0">
                  <c:v>2.1880000000000002</c:v>
                </c:pt>
              </c:numCache>
            </c:numRef>
          </c:val>
          <c:smooth val="0"/>
        </c:ser>
        <c:ser>
          <c:idx val="8"/>
          <c:order val="12"/>
          <c:tx>
            <c:strRef>
              <c:f>'G10'!$A$15</c:f>
              <c:strCache>
                <c:ptCount val="1"/>
                <c:pt idx="0">
                  <c:v>Apríl 2012</c:v>
                </c:pt>
              </c:strCache>
            </c:strRef>
          </c:tx>
          <c:spPr>
            <a:ln>
              <a:solidFill>
                <a:srgbClr val="4F81B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'G10'!$B$15:$L$15</c:f>
              <c:numCache>
                <c:formatCode>0.00</c:formatCode>
                <c:ptCount val="11"/>
                <c:pt idx="3" formatCode="0.0">
                  <c:v>2.9000000000000001E-2</c:v>
                </c:pt>
                <c:pt idx="4" formatCode="0.0">
                  <c:v>1.2769999999999999</c:v>
                </c:pt>
                <c:pt idx="5" formatCode="0.0">
                  <c:v>1.85</c:v>
                </c:pt>
                <c:pt idx="6" formatCode="0.0">
                  <c:v>2.0470000000000002</c:v>
                </c:pt>
              </c:numCache>
            </c:numRef>
          </c:val>
          <c:smooth val="0"/>
        </c:ser>
        <c:ser>
          <c:idx val="9"/>
          <c:order val="13"/>
          <c:tx>
            <c:strRef>
              <c:f>'G10'!$A$16</c:f>
              <c:strCache>
                <c:ptCount val="1"/>
                <c:pt idx="0">
                  <c:v>Apríl 2013</c:v>
                </c:pt>
              </c:strCache>
            </c:strRef>
          </c:tx>
          <c:spPr>
            <a:ln>
              <a:solidFill>
                <a:srgbClr val="4F81B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'G10'!$B$16:$L$16</c:f>
              <c:numCache>
                <c:formatCode>0.00</c:formatCode>
                <c:ptCount val="11"/>
                <c:pt idx="4" formatCode="0.0">
                  <c:v>4.0000000000000001E-3</c:v>
                </c:pt>
                <c:pt idx="5" formatCode="0.0">
                  <c:v>1.282</c:v>
                </c:pt>
                <c:pt idx="6" formatCode="0.0">
                  <c:v>1.67</c:v>
                </c:pt>
                <c:pt idx="7" formatCode="0.0">
                  <c:v>1.843</c:v>
                </c:pt>
              </c:numCache>
            </c:numRef>
          </c:val>
          <c:smooth val="0"/>
        </c:ser>
        <c:ser>
          <c:idx val="10"/>
          <c:order val="14"/>
          <c:tx>
            <c:strRef>
              <c:f>'G10'!$A$17</c:f>
              <c:strCache>
                <c:ptCount val="1"/>
                <c:pt idx="0">
                  <c:v>Apríl 2014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'G10'!$B$17:$L$17</c:f>
              <c:numCache>
                <c:formatCode>0.00</c:formatCode>
                <c:ptCount val="11"/>
                <c:pt idx="5" formatCode="0.0">
                  <c:v>1.609</c:v>
                </c:pt>
                <c:pt idx="6" formatCode="0.0">
                  <c:v>1.792</c:v>
                </c:pt>
                <c:pt idx="7" formatCode="0.0">
                  <c:v>1.851</c:v>
                </c:pt>
                <c:pt idx="8" formatCode="0.0">
                  <c:v>1.8660000000000001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'G10'!$A$18</c:f>
              <c:strCache>
                <c:ptCount val="1"/>
                <c:pt idx="0">
                  <c:v>Apríl 2015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'G10'!$B$18:$L$18</c:f>
              <c:numCache>
                <c:formatCode>0.00</c:formatCode>
                <c:ptCount val="11"/>
                <c:pt idx="6" formatCode="0.0">
                  <c:v>1.847</c:v>
                </c:pt>
                <c:pt idx="7" formatCode="0.0">
                  <c:v>1.9490000000000001</c:v>
                </c:pt>
                <c:pt idx="8" formatCode="0.0">
                  <c:v>1.907</c:v>
                </c:pt>
                <c:pt idx="9" formatCode="0.0">
                  <c:v>1.8759999999999999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'G10'!$A$19</c:f>
              <c:strCache>
                <c:ptCount val="1"/>
                <c:pt idx="0">
                  <c:v>Apríl 2016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'G10'!$B$19:$L$19</c:f>
              <c:numCache>
                <c:formatCode>0.00</c:formatCode>
                <c:ptCount val="11"/>
                <c:pt idx="7" formatCode="0.0">
                  <c:v>1.841</c:v>
                </c:pt>
                <c:pt idx="8" formatCode="0.0">
                  <c:v>1.9490000000000001</c:v>
                </c:pt>
                <c:pt idx="9" formatCode="0.0">
                  <c:v>1.871</c:v>
                </c:pt>
                <c:pt idx="10" formatCode="0.0">
                  <c:v>1.8680000000000001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'G10'!$A$20</c:f>
              <c:strCache>
                <c:ptCount val="1"/>
                <c:pt idx="0">
                  <c:v>skutočnosť - EÚ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0B0F0"/>
              </a:solidFill>
              <a:ln>
                <a:noFill/>
              </a:ln>
            </c:spPr>
          </c:marker>
          <c:cat>
            <c:numRef>
              <c:f>'G10'!$B$2:$L$2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'G10'!$B$20:$L$20</c:f>
              <c:numCache>
                <c:formatCode>0.00</c:formatCode>
                <c:ptCount val="11"/>
                <c:pt idx="0">
                  <c:v>-4.1319999999999997</c:v>
                </c:pt>
                <c:pt idx="1">
                  <c:v>2.0030000000000001</c:v>
                </c:pt>
                <c:pt idx="2" formatCode="0.0">
                  <c:v>1.605</c:v>
                </c:pt>
                <c:pt idx="3" formatCode="0.0">
                  <c:v>-0.29399999999999998</c:v>
                </c:pt>
                <c:pt idx="4" formatCode="0.0">
                  <c:v>0.248</c:v>
                </c:pt>
                <c:pt idx="5" formatCode="0.0">
                  <c:v>1.4450000000000001</c:v>
                </c:pt>
                <c:pt idx="6" formatCode="0.0">
                  <c:v>1.986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173456"/>
        <c:axId val="372173848"/>
      </c:lineChart>
      <c:catAx>
        <c:axId val="37217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nstantia"/>
                <a:ea typeface="Constantia"/>
                <a:cs typeface="Constantia"/>
              </a:defRPr>
            </a:pPr>
            <a:endParaRPr lang="sk-SK"/>
          </a:p>
        </c:txPr>
        <c:crossAx val="372173848"/>
        <c:crosses val="autoZero"/>
        <c:auto val="1"/>
        <c:lblAlgn val="ctr"/>
        <c:lblOffset val="100"/>
        <c:noMultiLvlLbl val="0"/>
      </c:catAx>
      <c:valAx>
        <c:axId val="37217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lumMod val="15000"/>
                  <a:lumOff val="85000"/>
                </a:sys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tx1">
                <a:lumMod val="15000"/>
                <a:lumOff val="85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nstantia"/>
                <a:ea typeface="Constantia"/>
                <a:cs typeface="Constantia"/>
              </a:defRPr>
            </a:pPr>
            <a:endParaRPr lang="sk-SK"/>
          </a:p>
        </c:txPr>
        <c:crossAx val="372173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31237502719567461"/>
          <c:y val="0.75264235391628675"/>
          <c:w val="0.55709554824165497"/>
          <c:h val="7.2332090067688926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nstantia"/>
          <a:ea typeface="Constantia"/>
          <a:cs typeface="Constantia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42257217847765E-2"/>
          <c:y val="5.0925925925925923E-2"/>
          <c:w val="0.88793197725284345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'G11,G12'!$A$2</c:f>
              <c:strCache>
                <c:ptCount val="1"/>
                <c:pt idx="0">
                  <c:v>Súkromný sektor (mzdy)</c:v>
                </c:pt>
              </c:strCache>
            </c:strRef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cat>
            <c:numRef>
              <c:f>'G11,G12'!$B$1:$H$1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'G11,G12'!$B$2:$H$2</c:f>
              <c:numCache>
                <c:formatCode>#,##0</c:formatCode>
                <c:ptCount val="7"/>
                <c:pt idx="0">
                  <c:v>100</c:v>
                </c:pt>
                <c:pt idx="1">
                  <c:v>103.46893360134379</c:v>
                </c:pt>
                <c:pt idx="2">
                  <c:v>106.26716362273807</c:v>
                </c:pt>
                <c:pt idx="3">
                  <c:v>108.56796700105222</c:v>
                </c:pt>
                <c:pt idx="4">
                  <c:v>110.74423588314997</c:v>
                </c:pt>
                <c:pt idx="5">
                  <c:v>115.17642853620498</c:v>
                </c:pt>
                <c:pt idx="6">
                  <c:v>118.37851156273454</c:v>
                </c:pt>
              </c:numCache>
            </c:numRef>
          </c:val>
          <c:smooth val="0"/>
        </c:ser>
        <c:ser>
          <c:idx val="1"/>
          <c:order val="1"/>
          <c:tx>
            <c:v>Štátne RO</c:v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numRef>
              <c:f>'G11,G12'!$B$1:$H$1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'G11,G12'!$B$3:$H$3</c:f>
              <c:numCache>
                <c:formatCode>#,##0</c:formatCode>
                <c:ptCount val="7"/>
                <c:pt idx="0">
                  <c:v>100</c:v>
                </c:pt>
                <c:pt idx="1">
                  <c:v>102.21957909821506</c:v>
                </c:pt>
                <c:pt idx="2">
                  <c:v>97.405090676686072</c:v>
                </c:pt>
                <c:pt idx="3">
                  <c:v>98.183588283980697</c:v>
                </c:pt>
                <c:pt idx="4">
                  <c:v>100.91420995071684</c:v>
                </c:pt>
                <c:pt idx="5">
                  <c:v>105.93948668480797</c:v>
                </c:pt>
                <c:pt idx="6">
                  <c:v>109.02157106761703</c:v>
                </c:pt>
              </c:numCache>
            </c:numRef>
          </c:val>
          <c:smooth val="0"/>
        </c:ser>
        <c:ser>
          <c:idx val="2"/>
          <c:order val="2"/>
          <c:tx>
            <c:v>Obce</c:v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'G11,G12'!$B$1:$H$1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'G11,G12'!$B$4:$H$4</c:f>
              <c:numCache>
                <c:formatCode>#,##0</c:formatCode>
                <c:ptCount val="7"/>
                <c:pt idx="0">
                  <c:v>100</c:v>
                </c:pt>
                <c:pt idx="1">
                  <c:v>102.63692632004523</c:v>
                </c:pt>
                <c:pt idx="2">
                  <c:v>103.94545844952718</c:v>
                </c:pt>
                <c:pt idx="3">
                  <c:v>106.876763767395</c:v>
                </c:pt>
                <c:pt idx="4">
                  <c:v>117.22232854896191</c:v>
                </c:pt>
                <c:pt idx="5">
                  <c:v>124.83057858598605</c:v>
                </c:pt>
                <c:pt idx="6">
                  <c:v>132.62607105007177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997536"/>
        <c:axId val="319000672"/>
      </c:lineChart>
      <c:catAx>
        <c:axId val="3189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19000672"/>
        <c:crosses val="autoZero"/>
        <c:auto val="1"/>
        <c:lblAlgn val="ctr"/>
        <c:lblOffset val="100"/>
        <c:noMultiLvlLbl val="0"/>
      </c:catAx>
      <c:valAx>
        <c:axId val="319000672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1899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076312335958007"/>
          <c:y val="4.8030766987459887E-2"/>
          <c:w val="0.41590354330708657"/>
          <c:h val="0.2326421697287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42257217847765E-2"/>
          <c:y val="5.0925925925925923E-2"/>
          <c:w val="0.88793197725284345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'G11,G12'!$A$2</c:f>
              <c:strCache>
                <c:ptCount val="1"/>
                <c:pt idx="0">
                  <c:v>Súkromný sektor (mzdy)</c:v>
                </c:pt>
              </c:strCache>
            </c:strRef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cat>
            <c:numRef>
              <c:f>'G11,G12'!$B$1:$H$1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'G11,G12'!$B$2:$H$2</c:f>
              <c:numCache>
                <c:formatCode>#,##0</c:formatCode>
                <c:ptCount val="7"/>
                <c:pt idx="0">
                  <c:v>100</c:v>
                </c:pt>
                <c:pt idx="1">
                  <c:v>103.46893360134379</c:v>
                </c:pt>
                <c:pt idx="2">
                  <c:v>106.26716362273807</c:v>
                </c:pt>
                <c:pt idx="3">
                  <c:v>108.56796700105222</c:v>
                </c:pt>
                <c:pt idx="4">
                  <c:v>110.74423588314997</c:v>
                </c:pt>
                <c:pt idx="5">
                  <c:v>115.17642853620498</c:v>
                </c:pt>
                <c:pt idx="6">
                  <c:v>118.37851156273454</c:v>
                </c:pt>
              </c:numCache>
            </c:numRef>
          </c:val>
          <c:smooth val="0"/>
        </c:ser>
        <c:ser>
          <c:idx val="1"/>
          <c:order val="1"/>
          <c:tx>
            <c:v>Štátne RO</c:v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numRef>
              <c:f>'G11,G12'!$B$1:$H$1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'G11,G12'!$B$3:$H$3</c:f>
              <c:numCache>
                <c:formatCode>#,##0</c:formatCode>
                <c:ptCount val="7"/>
                <c:pt idx="0">
                  <c:v>100</c:v>
                </c:pt>
                <c:pt idx="1">
                  <c:v>102.21957909821506</c:v>
                </c:pt>
                <c:pt idx="2">
                  <c:v>97.405090676686072</c:v>
                </c:pt>
                <c:pt idx="3">
                  <c:v>98.183588283980697</c:v>
                </c:pt>
                <c:pt idx="4">
                  <c:v>100.91420995071684</c:v>
                </c:pt>
                <c:pt idx="5">
                  <c:v>105.93948668480797</c:v>
                </c:pt>
                <c:pt idx="6">
                  <c:v>109.02157106761703</c:v>
                </c:pt>
              </c:numCache>
            </c:numRef>
          </c:val>
          <c:smooth val="0"/>
        </c:ser>
        <c:ser>
          <c:idx val="2"/>
          <c:order val="2"/>
          <c:tx>
            <c:v>VÚC</c:v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'G11,G12'!$B$1:$H$1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'G11,G12'!$B$5:$H$5</c:f>
              <c:numCache>
                <c:formatCode>#,##0</c:formatCode>
                <c:ptCount val="7"/>
                <c:pt idx="0">
                  <c:v>100</c:v>
                </c:pt>
                <c:pt idx="1">
                  <c:v>99.146893974836672</c:v>
                </c:pt>
                <c:pt idx="2">
                  <c:v>97.359464354536868</c:v>
                </c:pt>
                <c:pt idx="3">
                  <c:v>98.784492891613084</c:v>
                </c:pt>
                <c:pt idx="4">
                  <c:v>110.0266864823319</c:v>
                </c:pt>
                <c:pt idx="5">
                  <c:v>113.85669340637796</c:v>
                </c:pt>
                <c:pt idx="6">
                  <c:v>119.10228642832021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006944"/>
        <c:axId val="319007336"/>
      </c:lineChart>
      <c:catAx>
        <c:axId val="31900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19007336"/>
        <c:crosses val="autoZero"/>
        <c:auto val="1"/>
        <c:lblAlgn val="ctr"/>
        <c:lblOffset val="100"/>
        <c:noMultiLvlLbl val="0"/>
      </c:catAx>
      <c:valAx>
        <c:axId val="319007336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1900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076312335958007"/>
          <c:y val="4.8030766987459887E-2"/>
          <c:w val="0.41590354330708657"/>
          <c:h val="0.2326421697287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2292213473316E-2"/>
          <c:y val="5.0925925925925923E-2"/>
          <c:w val="0.88332152230971128"/>
          <c:h val="0.91087853601633129"/>
        </c:manualLayout>
      </c:layout>
      <c:barChart>
        <c:barDir val="col"/>
        <c:grouping val="stacked"/>
        <c:varyColors val="0"/>
        <c:ser>
          <c:idx val="9"/>
          <c:order val="1"/>
          <c:tx>
            <c:v>Mzdy</c:v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numRef>
              <c:f>'G13'!$C$1:$L$1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'G13'!$C$5:$L$5</c:f>
              <c:numCache>
                <c:formatCode>#\ ##0.0</c:formatCode>
                <c:ptCount val="10"/>
                <c:pt idx="0">
                  <c:v>2.5237180562793116</c:v>
                </c:pt>
                <c:pt idx="1">
                  <c:v>-0.64706928399127506</c:v>
                </c:pt>
                <c:pt idx="2">
                  <c:v>1.6629951697934464</c:v>
                </c:pt>
                <c:pt idx="3">
                  <c:v>1.8937020108893199</c:v>
                </c:pt>
                <c:pt idx="4">
                  <c:v>3.6940563944535487</c:v>
                </c:pt>
                <c:pt idx="5">
                  <c:v>2.4983100335562058</c:v>
                </c:pt>
                <c:pt idx="6">
                  <c:v>4.7592241777599575</c:v>
                </c:pt>
                <c:pt idx="7">
                  <c:v>-0.44050492246169304</c:v>
                </c:pt>
                <c:pt idx="8">
                  <c:v>0.34148418619128762</c:v>
                </c:pt>
                <c:pt idx="9">
                  <c:v>0.44937671528015866</c:v>
                </c:pt>
              </c:numCache>
            </c:numRef>
          </c:val>
        </c:ser>
        <c:ser>
          <c:idx val="10"/>
          <c:order val="2"/>
          <c:tx>
            <c:v>Zamestnanosť</c:v>
          </c:tx>
          <c:spPr>
            <a:solidFill>
              <a:srgbClr val="58595B"/>
            </a:solidFill>
            <a:ln>
              <a:noFill/>
            </a:ln>
            <a:effectLst/>
          </c:spPr>
          <c:invertIfNegative val="0"/>
          <c:cat>
            <c:numRef>
              <c:f>'G13'!$C$1:$L$1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'G13'!$C$6:$L$6</c:f>
              <c:numCache>
                <c:formatCode>#\ ##0.0</c:formatCode>
                <c:ptCount val="10"/>
                <c:pt idx="0">
                  <c:v>-0.2966522906409752</c:v>
                </c:pt>
                <c:pt idx="1">
                  <c:v>-4.0893389857120432</c:v>
                </c:pt>
                <c:pt idx="2">
                  <c:v>-0.84962879897848564</c:v>
                </c:pt>
                <c:pt idx="3">
                  <c:v>0.87094350837508827</c:v>
                </c:pt>
                <c:pt idx="4">
                  <c:v>1.2398926244802988</c:v>
                </c:pt>
                <c:pt idx="5">
                  <c:v>0.40096036474459584</c:v>
                </c:pt>
                <c:pt idx="6">
                  <c:v>0.21840433497852807</c:v>
                </c:pt>
                <c:pt idx="7">
                  <c:v>-0.39911864566262167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167576"/>
        <c:axId val="372174240"/>
      </c:barChart>
      <c:lineChart>
        <c:grouping val="standard"/>
        <c:varyColors val="0"/>
        <c:ser>
          <c:idx val="8"/>
          <c:order val="0"/>
          <c:tx>
            <c:v>Mzdová báza</c:v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cat>
            <c:numRef>
              <c:f>'G13'!$C$1:$L$1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'G13'!$C$4:$L$4</c:f>
              <c:numCache>
                <c:formatCode>#\ ##0.0</c:formatCode>
                <c:ptCount val="10"/>
                <c:pt idx="0">
                  <c:v>2.2195790982150632</c:v>
                </c:pt>
                <c:pt idx="1">
                  <c:v>-4.7099474132084929</c:v>
                </c:pt>
                <c:pt idx="2">
                  <c:v>0.79923708492677381</c:v>
                </c:pt>
                <c:pt idx="3">
                  <c:v>2.7811385939962241</c:v>
                </c:pt>
                <c:pt idx="4">
                  <c:v>4.9797513517128245</c:v>
                </c:pt>
                <c:pt idx="5">
                  <c:v>2.9092876313238092</c:v>
                </c:pt>
                <c:pt idx="6">
                  <c:v>7.0964811390271665</c:v>
                </c:pt>
                <c:pt idx="7">
                  <c:v>-0.83786543084370946</c:v>
                </c:pt>
                <c:pt idx="8">
                  <c:v>0.34148418619128762</c:v>
                </c:pt>
                <c:pt idx="9">
                  <c:v>0.44937671528015866</c:v>
                </c:pt>
              </c:numCache>
            </c:numRef>
          </c:val>
          <c:smooth val="0"/>
        </c:ser>
        <c:ser>
          <c:idx val="0"/>
          <c:order val="3"/>
          <c:tx>
            <c:v>Zákonná/zmluvná valorizácia</c:v>
          </c:tx>
          <c:spPr>
            <a:ln w="28575" cap="rnd">
              <a:solidFill>
                <a:schemeClr val="tx1">
                  <a:lumMod val="15000"/>
                  <a:lumOff val="85000"/>
                  <a:alpha val="0"/>
                </a:schemeClr>
              </a:solidFill>
              <a:round/>
            </a:ln>
            <a:effectLst/>
          </c:spPr>
          <c:marker>
            <c:symbol val="dash"/>
            <c:size val="16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numRef>
              <c:f>'G13'!$C$1:$L$1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'G13'!$C$3:$L$3</c:f>
              <c:numCache>
                <c:formatCode>#\ ##0.0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1.758</c:v>
                </c:pt>
                <c:pt idx="6">
                  <c:v>4.774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167576"/>
        <c:axId val="372174240"/>
      </c:lineChart>
      <c:catAx>
        <c:axId val="37216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72174240"/>
        <c:crosses val="autoZero"/>
        <c:auto val="1"/>
        <c:lblAlgn val="ctr"/>
        <c:lblOffset val="100"/>
        <c:noMultiLvlLbl val="0"/>
      </c:catAx>
      <c:valAx>
        <c:axId val="37217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7216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910958005249345"/>
          <c:y val="0.68402668416447954"/>
          <c:w val="0.44089041994750644"/>
          <c:h val="0.22338072324292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9019685039370078"/>
          <c:h val="0.84688247302420527"/>
        </c:manualLayout>
      </c:layout>
      <c:lineChart>
        <c:grouping val="standard"/>
        <c:varyColors val="0"/>
        <c:ser>
          <c:idx val="0"/>
          <c:order val="0"/>
          <c:tx>
            <c:strRef>
              <c:f>'G14'!$A$2</c:f>
              <c:strCache>
                <c:ptCount val="1"/>
                <c:pt idx="0">
                  <c:v>Súkromný sektor</c:v>
                </c:pt>
              </c:strCache>
            </c:strRef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cat>
            <c:numRef>
              <c:f>'G14'!$B$1:$L$1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'G14'!$B$2:$L$2</c:f>
              <c:numCache>
                <c:formatCode>#,##0</c:formatCode>
                <c:ptCount val="11"/>
                <c:pt idx="0">
                  <c:v>100</c:v>
                </c:pt>
                <c:pt idx="1">
                  <c:v>103.46893360134379</c:v>
                </c:pt>
                <c:pt idx="2">
                  <c:v>106.26716362273807</c:v>
                </c:pt>
                <c:pt idx="3">
                  <c:v>108.56796700105222</c:v>
                </c:pt>
                <c:pt idx="4">
                  <c:v>110.74423588314997</c:v>
                </c:pt>
                <c:pt idx="5">
                  <c:v>115.17642853620498</c:v>
                </c:pt>
                <c:pt idx="6">
                  <c:v>118.37851156273454</c:v>
                </c:pt>
                <c:pt idx="7">
                  <c:v>122.00744842099357</c:v>
                </c:pt>
                <c:pt idx="8">
                  <c:v>127.39330898984861</c:v>
                </c:pt>
                <c:pt idx="9">
                  <c:v>133.32336479777905</c:v>
                </c:pt>
                <c:pt idx="10">
                  <c:v>140.2707821355072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A4-4C09-BB3E-853DB36C9F62}"/>
            </c:ext>
          </c:extLst>
        </c:ser>
        <c:ser>
          <c:idx val="3"/>
          <c:order val="1"/>
          <c:tx>
            <c:strRef>
              <c:f>'G14'!$A$4</c:f>
              <c:strCache>
                <c:ptCount val="1"/>
                <c:pt idx="0">
                  <c:v>Štátne RO - odhad RRZ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'G14'!$B$1:$L$1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'G14'!$B$4:$L$4</c:f>
              <c:numCache>
                <c:formatCode>#,##0</c:formatCode>
                <c:ptCount val="11"/>
                <c:pt idx="0">
                  <c:v>100</c:v>
                </c:pt>
                <c:pt idx="1">
                  <c:v>102.52371805627931</c:v>
                </c:pt>
                <c:pt idx="2">
                  <c:v>101.8603185679313</c:v>
                </c:pt>
                <c:pt idx="3">
                  <c:v>103.55425074565221</c:v>
                </c:pt>
                <c:pt idx="4">
                  <c:v>105.515259674384</c:v>
                </c:pt>
                <c:pt idx="5">
                  <c:v>109.41305287150985</c:v>
                </c:pt>
                <c:pt idx="6">
                  <c:v>112.14653014941894</c:v>
                </c:pt>
                <c:pt idx="7">
                  <c:v>120.10498750954586</c:v>
                </c:pt>
                <c:pt idx="8">
                  <c:v>122.75592695923599</c:v>
                </c:pt>
                <c:pt idx="9">
                  <c:v>125.61302166615074</c:v>
                </c:pt>
                <c:pt idx="10">
                  <c:v>128.88583917226268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A4-4C09-BB3E-853DB36C9F62}"/>
            </c:ext>
          </c:extLst>
        </c:ser>
        <c:ser>
          <c:idx val="2"/>
          <c:order val="2"/>
          <c:tx>
            <c:strRef>
              <c:f>'G14'!$A$3</c:f>
              <c:strCache>
                <c:ptCount val="1"/>
                <c:pt idx="0">
                  <c:v>Štátne RO (od 2016 PS)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numRef>
              <c:f>'G14'!$B$1:$L$1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'G14'!$B$3:$L$3</c:f>
              <c:numCache>
                <c:formatCode>#,##0</c:formatCode>
                <c:ptCount val="11"/>
                <c:pt idx="0">
                  <c:v>100</c:v>
                </c:pt>
                <c:pt idx="1">
                  <c:v>102.52371805627931</c:v>
                </c:pt>
                <c:pt idx="2">
                  <c:v>101.8603185679313</c:v>
                </c:pt>
                <c:pt idx="3">
                  <c:v>103.55425074565221</c:v>
                </c:pt>
                <c:pt idx="4">
                  <c:v>105.515259674384</c:v>
                </c:pt>
                <c:pt idx="5">
                  <c:v>109.41305287150985</c:v>
                </c:pt>
                <c:pt idx="6">
                  <c:v>112.14653014941894</c:v>
                </c:pt>
                <c:pt idx="7">
                  <c:v>117.48383492680894</c:v>
                </c:pt>
                <c:pt idx="8">
                  <c:v>116.96631285085958</c:v>
                </c:pt>
                <c:pt idx="9">
                  <c:v>117.36573431241629</c:v>
                </c:pt>
                <c:pt idx="10">
                  <c:v>117.89314859413386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6A4-4C09-BB3E-853DB36C9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176200"/>
        <c:axId val="372167968"/>
      </c:lineChart>
      <c:catAx>
        <c:axId val="37217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72167968"/>
        <c:crosses val="autoZero"/>
        <c:auto val="1"/>
        <c:lblAlgn val="ctr"/>
        <c:lblOffset val="100"/>
        <c:noMultiLvlLbl val="0"/>
      </c:catAx>
      <c:valAx>
        <c:axId val="372167968"/>
        <c:scaling>
          <c:orientation val="minMax"/>
          <c:max val="14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7217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42060367454068"/>
          <c:y val="7.0022601341498986E-2"/>
          <c:w val="0.34957939632545931"/>
          <c:h val="0.18923665791776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45144356955376E-2"/>
          <c:y val="5.0925925925925923E-2"/>
          <c:w val="0.88859930008748911"/>
          <c:h val="0.84688247302420527"/>
        </c:manualLayout>
      </c:layout>
      <c:barChart>
        <c:barDir val="col"/>
        <c:grouping val="stacked"/>
        <c:varyColors val="0"/>
        <c:ser>
          <c:idx val="11"/>
          <c:order val="0"/>
          <c:tx>
            <c:v>Kapitálové výdavky ŠR</c:v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13B5EA"/>
              </a:solidFill>
              <a:ln>
                <a:solidFill>
                  <a:srgbClr val="13B5EA"/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13B5EA"/>
              </a:solidFill>
              <a:ln>
                <a:solidFill>
                  <a:srgbClr val="13B5EA"/>
                </a:solidFill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13B5EA"/>
              </a:solidFill>
              <a:ln>
                <a:solidFill>
                  <a:srgbClr val="13B5EA"/>
                </a:solidFill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13B5EA"/>
              </a:solidFill>
              <a:ln>
                <a:solidFill>
                  <a:srgbClr val="13B5EA"/>
                </a:solidFill>
              </a:ln>
              <a:effectLst/>
            </c:spPr>
          </c:dPt>
          <c:cat>
            <c:numRef>
              <c:f>'G15'!$B$1:$O$1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'G15'!$B$6:$O$6</c:f>
              <c:numCache>
                <c:formatCode>#\ ##0.0</c:formatCode>
                <c:ptCount val="14"/>
                <c:pt idx="0">
                  <c:v>1.0913621798315125</c:v>
                </c:pt>
                <c:pt idx="1">
                  <c:v>0.79387394449406989</c:v>
                </c:pt>
                <c:pt idx="2">
                  <c:v>0.70519082293534341</c:v>
                </c:pt>
                <c:pt idx="3">
                  <c:v>0.74393655288043437</c:v>
                </c:pt>
                <c:pt idx="4">
                  <c:v>0.60179243801855253</c:v>
                </c:pt>
                <c:pt idx="5">
                  <c:v>0.59347191862982385</c:v>
                </c:pt>
                <c:pt idx="6">
                  <c:v>0.44810804197735432</c:v>
                </c:pt>
                <c:pt idx="7">
                  <c:v>0.33078095241964861</c:v>
                </c:pt>
                <c:pt idx="8">
                  <c:v>0.31601828997955278</c:v>
                </c:pt>
                <c:pt idx="9">
                  <c:v>0.60172433227275757</c:v>
                </c:pt>
                <c:pt idx="10">
                  <c:v>0.39986997607797142</c:v>
                </c:pt>
                <c:pt idx="11">
                  <c:v>0.61436259664023474</c:v>
                </c:pt>
                <c:pt idx="12">
                  <c:v>0.48255108398841606</c:v>
                </c:pt>
                <c:pt idx="13">
                  <c:v>0.35212615901757605</c:v>
                </c:pt>
              </c:numCache>
            </c:numRef>
          </c:val>
        </c:ser>
        <c:ser>
          <c:idx val="0"/>
          <c:order val="1"/>
          <c:tx>
            <c:v>Výdavky D4/R7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cat>
            <c:numRef>
              <c:f>'G15'!$B$1:$O$1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'G15'!$B$7:$O$7</c:f>
              <c:numCache>
                <c:formatCode>#\ 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0.17552273064961549</c:v>
                </c:pt>
                <c:pt idx="10">
                  <c:v>0.2137158669519495</c:v>
                </c:pt>
                <c:pt idx="11">
                  <c:v>4.1656675727737173E-2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3"/>
          <c:tx>
            <c:strRef>
              <c:f>'G15'!$A$8</c:f>
              <c:strCache>
                <c:ptCount val="1"/>
                <c:pt idx="0">
                  <c:v>Priemyselný park Nitra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DCB47B"/>
              </a:solidFill>
              <a:ln>
                <a:solidFill>
                  <a:srgbClr val="DCB47B"/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DCB47B"/>
              </a:solidFill>
              <a:ln>
                <a:solidFill>
                  <a:srgbClr val="DCB47B"/>
                </a:solidFill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DCB47B"/>
              </a:solidFill>
              <a:ln>
                <a:solidFill>
                  <a:srgbClr val="DCB47B"/>
                </a:solidFill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DCB47B"/>
              </a:solidFill>
              <a:ln>
                <a:solidFill>
                  <a:srgbClr val="DCB47B"/>
                </a:solidFill>
              </a:ln>
              <a:effectLst/>
            </c:spPr>
          </c:dPt>
          <c:cat>
            <c:numRef>
              <c:f>'G15'!$B$1:$O$1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'G15'!$B$8:$O$8</c:f>
              <c:numCache>
                <c:formatCode>#\ 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3.5590369614082205E-2</c:v>
                </c:pt>
                <c:pt idx="13">
                  <c:v>4.647694728371965E-2</c:v>
                </c:pt>
              </c:numCache>
            </c:numRef>
          </c:val>
        </c:ser>
        <c:ser>
          <c:idx val="3"/>
          <c:order val="4"/>
          <c:tx>
            <c:strRef>
              <c:f>'G15'!$A$9</c:f>
              <c:strCache>
                <c:ptCount val="1"/>
                <c:pt idx="0">
                  <c:v>Investičná pomoc JLR</c:v>
                </c:pt>
              </c:strCache>
            </c:strRef>
          </c:tx>
          <c:spPr>
            <a:solidFill>
              <a:schemeClr val="accent6">
                <a:lumMod val="75000"/>
                <a:alpha val="5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numRef>
              <c:f>'G15'!$B$1:$O$1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'G15'!$B$9:$O$9</c:f>
              <c:numCache>
                <c:formatCode>#\ 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5.3413055841620691E-2</c:v>
                </c:pt>
                <c:pt idx="10">
                  <c:v>0.3670040866540536</c:v>
                </c:pt>
                <c:pt idx="11">
                  <c:v>0.14160535302485713</c:v>
                </c:pt>
                <c:pt idx="12">
                  <c:v>9.7590789203474016E-3</c:v>
                </c:pt>
                <c:pt idx="13">
                  <c:v>1.0146083581133441E-3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175024"/>
        <c:axId val="372168752"/>
      </c:barChart>
      <c:lineChart>
        <c:grouping val="standard"/>
        <c:varyColors val="0"/>
        <c:ser>
          <c:idx val="1"/>
          <c:order val="2"/>
          <c:tx>
            <c:v>Priemer 2006-2015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'G15'!$B$1:$O$1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'G15'!$B$10:$O$10</c:f>
              <c:numCache>
                <c:formatCode>#\ ##0.0</c:formatCode>
                <c:ptCount val="14"/>
                <c:pt idx="0">
                  <c:v>0.64551952599302864</c:v>
                </c:pt>
                <c:pt idx="1">
                  <c:v>0.64551952599302864</c:v>
                </c:pt>
                <c:pt idx="2">
                  <c:v>0.64551952599302864</c:v>
                </c:pt>
                <c:pt idx="3">
                  <c:v>0.64551952599302864</c:v>
                </c:pt>
                <c:pt idx="4">
                  <c:v>0.64551952599302864</c:v>
                </c:pt>
                <c:pt idx="5">
                  <c:v>0.64551952599302864</c:v>
                </c:pt>
                <c:pt idx="6">
                  <c:v>0.64551952599302864</c:v>
                </c:pt>
                <c:pt idx="7">
                  <c:v>0.64551952599302864</c:v>
                </c:pt>
                <c:pt idx="8">
                  <c:v>0.64551952599302864</c:v>
                </c:pt>
                <c:pt idx="9">
                  <c:v>0.64551952599302864</c:v>
                </c:pt>
                <c:pt idx="10">
                  <c:v>0.64551952599302864</c:v>
                </c:pt>
                <c:pt idx="11">
                  <c:v>0.64551952599302864</c:v>
                </c:pt>
                <c:pt idx="12">
                  <c:v>0.64551952599302864</c:v>
                </c:pt>
                <c:pt idx="13">
                  <c:v>0.64551952599302864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175024"/>
        <c:axId val="372168752"/>
      </c:lineChart>
      <c:catAx>
        <c:axId val="37217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72168752"/>
        <c:crosses val="autoZero"/>
        <c:auto val="1"/>
        <c:lblAlgn val="ctr"/>
        <c:lblOffset val="100"/>
        <c:noMultiLvlLbl val="0"/>
      </c:catAx>
      <c:valAx>
        <c:axId val="3721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7217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701146331067592E-2"/>
          <c:y val="2.406824146981627E-2"/>
          <c:w val="0.51138344886376386"/>
          <c:h val="0.19969656231995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6518432421307E-2"/>
          <c:y val="4.7037037037037037E-2"/>
          <c:w val="0.90168674355401401"/>
          <c:h val="0.85839398374049236"/>
        </c:manualLayout>
      </c:layout>
      <c:barChart>
        <c:barDir val="col"/>
        <c:grouping val="stacked"/>
        <c:varyColors val="0"/>
        <c:ser>
          <c:idx val="0"/>
          <c:order val="0"/>
          <c:tx>
            <c:v>zmena prognózy VpDP</c:v>
          </c:tx>
          <c:spPr>
            <a:solidFill>
              <a:srgbClr val="00B0F0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2071425914913147E-3"/>
                  <c:y val="-5.022268055713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4975775324841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9803394274356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'G16'!$B$2:$D$2</c:f>
              <c:numCache>
                <c:formatCode>#,##0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'G16'!$B$3:$D$3</c:f>
              <c:numCache>
                <c:formatCode>#,##0</c:formatCode>
                <c:ptCount val="3"/>
                <c:pt idx="0">
                  <c:v>409.64300000000003</c:v>
                </c:pt>
                <c:pt idx="1">
                  <c:v>369.24699999999996</c:v>
                </c:pt>
                <c:pt idx="2">
                  <c:v>444.11400000000003</c:v>
                </c:pt>
              </c:numCache>
            </c:numRef>
          </c:val>
        </c:ser>
        <c:ser>
          <c:idx val="1"/>
          <c:order val="1"/>
          <c:tx>
            <c:v>úpravy rozpočtu v NRSR mimo VpDP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'G16'!$B$2:$D$2</c:f>
              <c:numCache>
                <c:formatCode>#,##0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'G16'!$B$4:$D$4</c:f>
              <c:numCache>
                <c:formatCode>#,##0</c:formatCode>
                <c:ptCount val="3"/>
                <c:pt idx="0">
                  <c:v>-315.822</c:v>
                </c:pt>
                <c:pt idx="1">
                  <c:v>-318.95999999999998</c:v>
                </c:pt>
                <c:pt idx="2">
                  <c:v>-322.375</c:v>
                </c:pt>
              </c:numCache>
            </c:numRef>
          </c:val>
        </c:ser>
        <c:ser>
          <c:idx val="3"/>
          <c:order val="3"/>
          <c:tx>
            <c:v>zníženie DPPO na 21%</c:v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'G16'!$B$8:$D$8</c:f>
              <c:numCache>
                <c:formatCode>#,##0</c:formatCode>
                <c:ptCount val="3"/>
                <c:pt idx="0">
                  <c:v>0</c:v>
                </c:pt>
                <c:pt idx="1">
                  <c:v>-127</c:v>
                </c:pt>
                <c:pt idx="2">
                  <c:v>-136</c:v>
                </c:pt>
              </c:numCache>
            </c:numRef>
          </c:val>
        </c:ser>
        <c:ser>
          <c:idx val="4"/>
          <c:order val="4"/>
          <c:tx>
            <c:v>zrušenie licencie DPPO</c:v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'G16'!$B$9:$D$9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-72</c:v>
                </c:pt>
              </c:numCache>
            </c:numRef>
          </c:val>
        </c:ser>
        <c:ser>
          <c:idx val="5"/>
          <c:order val="5"/>
          <c:tx>
            <c:v>predĺženie regul.odv.</c:v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'G16'!$B$10:$D$10</c:f>
              <c:numCache>
                <c:formatCode>#,##0</c:formatCode>
                <c:ptCount val="3"/>
                <c:pt idx="0">
                  <c:v>0</c:v>
                </c:pt>
                <c:pt idx="1">
                  <c:v>80</c:v>
                </c:pt>
                <c:pt idx="2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178552"/>
        <c:axId val="372172280"/>
      </c:barChart>
      <c:lineChart>
        <c:grouping val="stacked"/>
        <c:varyColors val="0"/>
        <c:ser>
          <c:idx val="2"/>
          <c:order val="2"/>
          <c:tx>
            <c:v>zmena oproti RVS2016-2018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'G16'!$B$2:$D$2</c:f>
              <c:numCache>
                <c:formatCode>#,##0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'G16'!$B$11:$D$11</c:f>
              <c:numCache>
                <c:formatCode>#,##0</c:formatCode>
                <c:ptCount val="3"/>
                <c:pt idx="0">
                  <c:v>93.821000000000026</c:v>
                </c:pt>
                <c:pt idx="1">
                  <c:v>3.2869999999999777</c:v>
                </c:pt>
                <c:pt idx="2">
                  <c:v>-1.2609999999999673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178552"/>
        <c:axId val="372172280"/>
      </c:lineChart>
      <c:catAx>
        <c:axId val="3721785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72172280"/>
        <c:crosses val="autoZero"/>
        <c:auto val="1"/>
        <c:lblAlgn val="ctr"/>
        <c:lblOffset val="100"/>
        <c:noMultiLvlLbl val="0"/>
      </c:catAx>
      <c:valAx>
        <c:axId val="372172280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1050" i="1"/>
                  <a:t>mil.eur</a:t>
                </a:r>
              </a:p>
            </c:rich>
          </c:tx>
          <c:layout>
            <c:manualLayout>
              <c:xMode val="edge"/>
              <c:yMode val="edge"/>
              <c:x val="8.245954238113494E-2"/>
              <c:y val="0.37519846739149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7217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107236542773552E-2"/>
          <c:y val="4.4401449970104007E-2"/>
          <c:w val="0.91006484828240863"/>
          <c:h val="0.156324398296359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7812773403325E-2"/>
          <c:y val="4.2615558471857683E-2"/>
          <c:w val="0.91591885389326322"/>
          <c:h val="0.68475320793234173"/>
        </c:manualLayout>
      </c:layout>
      <c:barChart>
        <c:barDir val="col"/>
        <c:grouping val="stacked"/>
        <c:varyColors val="0"/>
        <c:ser>
          <c:idx val="0"/>
          <c:order val="1"/>
          <c:tx>
            <c:v>zmena prognózy VpDP</c:v>
          </c:tx>
          <c:spPr>
            <a:solidFill>
              <a:srgbClr val="00B0F0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69764200564900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'G17'!$A$3:$A$10</c:f>
              <c:strCache>
                <c:ptCount val="8"/>
                <c:pt idx="0">
                  <c:v>DPFO</c:v>
                </c:pt>
                <c:pt idx="1">
                  <c:v>DPPO</c:v>
                </c:pt>
                <c:pt idx="2">
                  <c:v>zrážková daň</c:v>
                </c:pt>
                <c:pt idx="3">
                  <c:v>DPH</c:v>
                </c:pt>
                <c:pt idx="4">
                  <c:v>spotreb.dane</c:v>
                </c:pt>
                <c:pt idx="5">
                  <c:v>ost.</c:v>
                </c:pt>
                <c:pt idx="6">
                  <c:v>SP</c:v>
                </c:pt>
                <c:pt idx="7">
                  <c:v>ZP</c:v>
                </c:pt>
              </c:strCache>
            </c:strRef>
          </c:cat>
          <c:val>
            <c:numRef>
              <c:f>'G17'!$B$3:$B$10</c:f>
              <c:numCache>
                <c:formatCode>#,##0</c:formatCode>
                <c:ptCount val="8"/>
                <c:pt idx="0">
                  <c:v>61.814999999999998</c:v>
                </c:pt>
                <c:pt idx="1">
                  <c:v>49.164999999999999</c:v>
                </c:pt>
                <c:pt idx="2">
                  <c:v>7.9749999999999996</c:v>
                </c:pt>
                <c:pt idx="3">
                  <c:v>82.501999999999995</c:v>
                </c:pt>
                <c:pt idx="4">
                  <c:v>34.335000000000001</c:v>
                </c:pt>
                <c:pt idx="5">
                  <c:v>11.641</c:v>
                </c:pt>
                <c:pt idx="6">
                  <c:v>129.75899999999999</c:v>
                </c:pt>
                <c:pt idx="7">
                  <c:v>32.451000000000001</c:v>
                </c:pt>
              </c:numCache>
            </c:numRef>
          </c:val>
        </c:ser>
        <c:ser>
          <c:idx val="1"/>
          <c:order val="2"/>
          <c:tx>
            <c:v>zvýšenie progózy v NRSR mimo VpDP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'G17'!$A$3:$A$10</c:f>
              <c:strCache>
                <c:ptCount val="8"/>
                <c:pt idx="0">
                  <c:v>DPFO</c:v>
                </c:pt>
                <c:pt idx="1">
                  <c:v>DPPO</c:v>
                </c:pt>
                <c:pt idx="2">
                  <c:v>zrážková daň</c:v>
                </c:pt>
                <c:pt idx="3">
                  <c:v>DPH</c:v>
                </c:pt>
                <c:pt idx="4">
                  <c:v>spotreb.dane</c:v>
                </c:pt>
                <c:pt idx="5">
                  <c:v>ost.</c:v>
                </c:pt>
                <c:pt idx="6">
                  <c:v>SP</c:v>
                </c:pt>
                <c:pt idx="7">
                  <c:v>ZP</c:v>
                </c:pt>
              </c:strCache>
            </c:strRef>
          </c:cat>
          <c:val>
            <c:numRef>
              <c:f>'G17'!$C$3:$C$10</c:f>
              <c:numCache>
                <c:formatCode>#,##0</c:formatCode>
                <c:ptCount val="8"/>
                <c:pt idx="3">
                  <c:v>-200</c:v>
                </c:pt>
                <c:pt idx="4">
                  <c:v>-50</c:v>
                </c:pt>
              </c:numCache>
            </c:numRef>
          </c:val>
        </c:ser>
        <c:ser>
          <c:idx val="2"/>
          <c:order val="3"/>
          <c:tx>
            <c:v>zníženie DPH na potr.(vypadlo v NRSR)</c:v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'G17'!$A$3:$A$10</c:f>
              <c:strCache>
                <c:ptCount val="8"/>
                <c:pt idx="0">
                  <c:v>DPFO</c:v>
                </c:pt>
                <c:pt idx="1">
                  <c:v>DPPO</c:v>
                </c:pt>
                <c:pt idx="2">
                  <c:v>zrážková daň</c:v>
                </c:pt>
                <c:pt idx="3">
                  <c:v>DPH</c:v>
                </c:pt>
                <c:pt idx="4">
                  <c:v>spotreb.dane</c:v>
                </c:pt>
                <c:pt idx="5">
                  <c:v>ost.</c:v>
                </c:pt>
                <c:pt idx="6">
                  <c:v>SP</c:v>
                </c:pt>
                <c:pt idx="7">
                  <c:v>ZP</c:v>
                </c:pt>
              </c:strCache>
            </c:strRef>
          </c:cat>
          <c:val>
            <c:numRef>
              <c:f>'G17'!$D$3:$D$10</c:f>
              <c:numCache>
                <c:formatCode>#,##0</c:formatCode>
                <c:ptCount val="8"/>
                <c:pt idx="3">
                  <c:v>-65.822000000000003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175808"/>
        <c:axId val="372176592"/>
      </c:barChart>
      <c:lineChart>
        <c:grouping val="stacked"/>
        <c:varyColors val="0"/>
        <c:ser>
          <c:idx val="3"/>
          <c:order val="0"/>
          <c:tx>
            <c:v>zmena oproti RVS2016-2018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5.8888888888888991E-2"/>
                  <c:y val="0.16438648293963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783246005068624E-2"/>
                  <c:y val="9.4774732623271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'G17'!$A$3:$A$10</c:f>
              <c:strCache>
                <c:ptCount val="8"/>
                <c:pt idx="0">
                  <c:v>DPFO</c:v>
                </c:pt>
                <c:pt idx="1">
                  <c:v>DPPO</c:v>
                </c:pt>
                <c:pt idx="2">
                  <c:v>zrážková daň</c:v>
                </c:pt>
                <c:pt idx="3">
                  <c:v>DPH</c:v>
                </c:pt>
                <c:pt idx="4">
                  <c:v>spotreb.dane</c:v>
                </c:pt>
                <c:pt idx="5">
                  <c:v>ost.</c:v>
                </c:pt>
                <c:pt idx="6">
                  <c:v>SP</c:v>
                </c:pt>
                <c:pt idx="7">
                  <c:v>ZP</c:v>
                </c:pt>
              </c:strCache>
            </c:strRef>
          </c:cat>
          <c:val>
            <c:numRef>
              <c:f>'G17'!$E$3:$E$10</c:f>
              <c:numCache>
                <c:formatCode>#,##0</c:formatCode>
                <c:ptCount val="8"/>
                <c:pt idx="0">
                  <c:v>61.814999999999998</c:v>
                </c:pt>
                <c:pt idx="1">
                  <c:v>49.164999999999999</c:v>
                </c:pt>
                <c:pt idx="2">
                  <c:v>7.9749999999999996</c:v>
                </c:pt>
                <c:pt idx="3">
                  <c:v>-183.32</c:v>
                </c:pt>
                <c:pt idx="4">
                  <c:v>-15.664999999999999</c:v>
                </c:pt>
                <c:pt idx="5">
                  <c:v>11.641</c:v>
                </c:pt>
                <c:pt idx="6">
                  <c:v>129.75899999999999</c:v>
                </c:pt>
                <c:pt idx="7">
                  <c:v>32.451000000000001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175808"/>
        <c:axId val="372176592"/>
      </c:lineChart>
      <c:catAx>
        <c:axId val="3721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72176592"/>
        <c:crosses val="autoZero"/>
        <c:auto val="1"/>
        <c:lblAlgn val="ctr"/>
        <c:lblOffset val="100"/>
        <c:noMultiLvlLbl val="0"/>
      </c:catAx>
      <c:valAx>
        <c:axId val="372176592"/>
        <c:scaling>
          <c:orientation val="minMax"/>
          <c:max val="200"/>
          <c:min val="-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1100" i="1"/>
                  <a:t>mil.eur</a:t>
                </a:r>
              </a:p>
            </c:rich>
          </c:tx>
          <c:layout>
            <c:manualLayout>
              <c:xMode val="edge"/>
              <c:yMode val="edge"/>
              <c:x val="7.3670303233929091E-2"/>
              <c:y val="4.44647967358599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7217580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178266666666673"/>
          <c:y val="0.45317074074074076"/>
          <c:w val="0.47490688888888888"/>
          <c:h val="0.24097740740740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f.org/external/pubs/ft/weo/2016/01/weodata/weorept.aspx?sy=2010&amp;ey=2017&amp;scsm=1&amp;ssd=1&amp;sort=country&amp;ds=.&amp;br=1&amp;pr1.x=59&amp;pr1.y=6&amp;c=936&amp;s=NGAP_NPGDP&amp;grp=0&amp;a=#cs1" TargetMode="Externa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285749</xdr:colOff>
      <xdr:row>3</xdr:row>
      <xdr:rowOff>28574</xdr:rowOff>
    </xdr:from>
    <xdr:to>
      <xdr:col>16</xdr:col>
      <xdr:colOff>295275</xdr:colOff>
      <xdr:row>17</xdr:row>
      <xdr:rowOff>9524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1</xdr:row>
      <xdr:rowOff>42862</xdr:rowOff>
    </xdr:from>
    <xdr:to>
      <xdr:col>15</xdr:col>
      <xdr:colOff>76200</xdr:colOff>
      <xdr:row>15</xdr:row>
      <xdr:rowOff>119062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1</xdr:row>
      <xdr:rowOff>133350</xdr:rowOff>
    </xdr:from>
    <xdr:to>
      <xdr:col>16</xdr:col>
      <xdr:colOff>200025</xdr:colOff>
      <xdr:row>16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147636</xdr:rowOff>
    </xdr:from>
    <xdr:to>
      <xdr:col>6</xdr:col>
      <xdr:colOff>400050</xdr:colOff>
      <xdr:row>29</xdr:row>
      <xdr:rowOff>106239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161926</xdr:colOff>
      <xdr:row>11</xdr:row>
      <xdr:rowOff>152399</xdr:rowOff>
    </xdr:from>
    <xdr:to>
      <xdr:col>11</xdr:col>
      <xdr:colOff>180976</xdr:colOff>
      <xdr:row>29</xdr:row>
      <xdr:rowOff>130418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11</xdr:row>
      <xdr:rowOff>142874</xdr:rowOff>
    </xdr:from>
    <xdr:to>
      <xdr:col>14</xdr:col>
      <xdr:colOff>1352550</xdr:colOff>
      <xdr:row>29</xdr:row>
      <xdr:rowOff>128221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227135</xdr:colOff>
      <xdr:row>15</xdr:row>
      <xdr:rowOff>38100</xdr:rowOff>
    </xdr:from>
    <xdr:to>
      <xdr:col>6</xdr:col>
      <xdr:colOff>228600</xdr:colOff>
      <xdr:row>27</xdr:row>
      <xdr:rowOff>0</xdr:rowOff>
    </xdr:to>
    <xdr:cxnSp macro="">
      <xdr:nvCxnSpPr>
        <xdr:cNvPr id="8" name="Straight Arrow Connector 9"/>
        <xdr:cNvCxnSpPr/>
      </xdr:nvCxnSpPr>
      <xdr:spPr>
        <a:xfrm flipH="1">
          <a:off x="4703885" y="12439650"/>
          <a:ext cx="1465" cy="22479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15</xdr:row>
      <xdr:rowOff>57150</xdr:rowOff>
    </xdr:from>
    <xdr:to>
      <xdr:col>11</xdr:col>
      <xdr:colOff>205154</xdr:colOff>
      <xdr:row>26</xdr:row>
      <xdr:rowOff>146538</xdr:rowOff>
    </xdr:to>
    <xdr:cxnSp macro="">
      <xdr:nvCxnSpPr>
        <xdr:cNvPr id="9" name="Straight Arrow Connector 10"/>
        <xdr:cNvCxnSpPr/>
      </xdr:nvCxnSpPr>
      <xdr:spPr>
        <a:xfrm>
          <a:off x="7715250" y="12458700"/>
          <a:ext cx="14654" cy="21848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373673</xdr:colOff>
      <xdr:row>20</xdr:row>
      <xdr:rowOff>161193</xdr:rowOff>
    </xdr:from>
    <xdr:to>
      <xdr:col>14</xdr:col>
      <xdr:colOff>1059473</xdr:colOff>
      <xdr:row>21</xdr:row>
      <xdr:rowOff>8794</xdr:rowOff>
    </xdr:to>
    <xdr:cxnSp macro="">
      <xdr:nvCxnSpPr>
        <xdr:cNvPr id="10" name="Straight Connector 12"/>
        <xdr:cNvCxnSpPr/>
      </xdr:nvCxnSpPr>
      <xdr:spPr>
        <a:xfrm flipV="1">
          <a:off x="2412023" y="13515243"/>
          <a:ext cx="8001000" cy="381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408109</xdr:colOff>
      <xdr:row>19</xdr:row>
      <xdr:rowOff>98180</xdr:rowOff>
    </xdr:from>
    <xdr:to>
      <xdr:col>8</xdr:col>
      <xdr:colOff>522409</xdr:colOff>
      <xdr:row>20</xdr:row>
      <xdr:rowOff>107705</xdr:rowOff>
    </xdr:to>
    <xdr:sp macro="" textlink="">
      <xdr:nvSpPr>
        <xdr:cNvPr id="11" name="TextBox 14"/>
        <xdr:cNvSpPr txBox="1"/>
      </xdr:nvSpPr>
      <xdr:spPr>
        <a:xfrm>
          <a:off x="4884859" y="13261730"/>
          <a:ext cx="1333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800" b="1">
              <a:solidFill>
                <a:schemeClr val="tx1">
                  <a:lumMod val="50000"/>
                  <a:lumOff val="50000"/>
                </a:schemeClr>
              </a:solidFill>
            </a:rPr>
            <a:t>nevysvetlené opatrenia</a:t>
          </a:r>
        </a:p>
      </xdr:txBody>
    </xdr:sp>
    <xdr:clientData/>
  </xdr:twoCellAnchor>
  <xdr:twoCellAnchor>
    <xdr:from>
      <xdr:col>2</xdr:col>
      <xdr:colOff>300403</xdr:colOff>
      <xdr:row>19</xdr:row>
      <xdr:rowOff>158993</xdr:rowOff>
    </xdr:from>
    <xdr:to>
      <xdr:col>4</xdr:col>
      <xdr:colOff>414703</xdr:colOff>
      <xdr:row>20</xdr:row>
      <xdr:rowOff>168518</xdr:rowOff>
    </xdr:to>
    <xdr:sp macro="" textlink="">
      <xdr:nvSpPr>
        <xdr:cNvPr id="12" name="TextBox 15"/>
        <xdr:cNvSpPr txBox="1"/>
      </xdr:nvSpPr>
      <xdr:spPr>
        <a:xfrm>
          <a:off x="2338753" y="13322543"/>
          <a:ext cx="1333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800" b="1">
              <a:solidFill>
                <a:schemeClr val="tx1">
                  <a:lumMod val="50000"/>
                  <a:lumOff val="50000"/>
                </a:schemeClr>
              </a:solidFill>
            </a:rPr>
            <a:t>nevysvetlené opatrenia</a:t>
          </a:r>
        </a:p>
      </xdr:txBody>
    </xdr:sp>
    <xdr:clientData/>
  </xdr:twoCellAnchor>
  <xdr:twoCellAnchor>
    <xdr:from>
      <xdr:col>13</xdr:col>
      <xdr:colOff>595679</xdr:colOff>
      <xdr:row>19</xdr:row>
      <xdr:rowOff>106240</xdr:rowOff>
    </xdr:from>
    <xdr:to>
      <xdr:col>14</xdr:col>
      <xdr:colOff>1321044</xdr:colOff>
      <xdr:row>20</xdr:row>
      <xdr:rowOff>115765</xdr:rowOff>
    </xdr:to>
    <xdr:sp macro="" textlink="">
      <xdr:nvSpPr>
        <xdr:cNvPr id="13" name="TextBox 16"/>
        <xdr:cNvSpPr txBox="1"/>
      </xdr:nvSpPr>
      <xdr:spPr>
        <a:xfrm>
          <a:off x="9339629" y="13269790"/>
          <a:ext cx="133496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800" b="1">
              <a:solidFill>
                <a:schemeClr val="tx1">
                  <a:lumMod val="50000"/>
                  <a:lumOff val="50000"/>
                </a:schemeClr>
              </a:solidFill>
            </a:rPr>
            <a:t>nevysvetlené opatrenia</a:t>
          </a:r>
        </a:p>
      </xdr:txBody>
    </xdr:sp>
    <xdr:clientData/>
  </xdr:twoCellAnchor>
  <xdr:twoCellAnchor>
    <xdr:from>
      <xdr:col>14</xdr:col>
      <xdr:colOff>46160</xdr:colOff>
      <xdr:row>20</xdr:row>
      <xdr:rowOff>169983</xdr:rowOff>
    </xdr:from>
    <xdr:to>
      <xdr:col>14</xdr:col>
      <xdr:colOff>1379660</xdr:colOff>
      <xdr:row>21</xdr:row>
      <xdr:rowOff>179508</xdr:rowOff>
    </xdr:to>
    <xdr:sp macro="" textlink="">
      <xdr:nvSpPr>
        <xdr:cNvPr id="14" name="TextBox 17"/>
        <xdr:cNvSpPr txBox="1"/>
      </xdr:nvSpPr>
      <xdr:spPr>
        <a:xfrm>
          <a:off x="9399710" y="13524033"/>
          <a:ext cx="1333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800" b="1">
              <a:solidFill>
                <a:schemeClr val="tx1">
                  <a:lumMod val="50000"/>
                  <a:lumOff val="50000"/>
                </a:schemeClr>
              </a:solidFill>
            </a:rPr>
            <a:t>vysvetlené opatrenia</a:t>
          </a:r>
        </a:p>
      </xdr:txBody>
    </xdr:sp>
    <xdr:clientData/>
  </xdr:twoCellAnchor>
  <xdr:twoCellAnchor>
    <xdr:from>
      <xdr:col>6</xdr:col>
      <xdr:colOff>422764</xdr:colOff>
      <xdr:row>21</xdr:row>
      <xdr:rowOff>24177</xdr:rowOff>
    </xdr:from>
    <xdr:to>
      <xdr:col>8</xdr:col>
      <xdr:colOff>537064</xdr:colOff>
      <xdr:row>22</xdr:row>
      <xdr:rowOff>33702</xdr:rowOff>
    </xdr:to>
    <xdr:sp macro="" textlink="">
      <xdr:nvSpPr>
        <xdr:cNvPr id="15" name="TextBox 18"/>
        <xdr:cNvSpPr txBox="1"/>
      </xdr:nvSpPr>
      <xdr:spPr>
        <a:xfrm>
          <a:off x="4899514" y="13568727"/>
          <a:ext cx="1333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800" b="1">
              <a:solidFill>
                <a:schemeClr val="tx1">
                  <a:lumMod val="50000"/>
                  <a:lumOff val="50000"/>
                </a:schemeClr>
              </a:solidFill>
            </a:rPr>
            <a:t>vysvetlené opatrenia</a:t>
          </a:r>
        </a:p>
      </xdr:txBody>
    </xdr:sp>
    <xdr:clientData/>
  </xdr:twoCellAnchor>
  <xdr:twoCellAnchor>
    <xdr:from>
      <xdr:col>2</xdr:col>
      <xdr:colOff>293077</xdr:colOff>
      <xdr:row>20</xdr:row>
      <xdr:rowOff>189766</xdr:rowOff>
    </xdr:from>
    <xdr:to>
      <xdr:col>4</xdr:col>
      <xdr:colOff>407377</xdr:colOff>
      <xdr:row>22</xdr:row>
      <xdr:rowOff>8791</xdr:rowOff>
    </xdr:to>
    <xdr:sp macro="" textlink="">
      <xdr:nvSpPr>
        <xdr:cNvPr id="16" name="TextBox 19"/>
        <xdr:cNvSpPr txBox="1"/>
      </xdr:nvSpPr>
      <xdr:spPr>
        <a:xfrm>
          <a:off x="2331427" y="13543816"/>
          <a:ext cx="13335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800" b="1">
              <a:solidFill>
                <a:schemeClr val="tx1">
                  <a:lumMod val="50000"/>
                  <a:lumOff val="50000"/>
                </a:schemeClr>
              </a:solidFill>
            </a:rPr>
            <a:t>vysvetlené opatrenia</a:t>
          </a:r>
        </a:p>
      </xdr:txBody>
    </xdr:sp>
    <xdr:clientData/>
  </xdr:twoCellAnchor>
  <xdr:twoCellAnchor>
    <xdr:from>
      <xdr:col>2</xdr:col>
      <xdr:colOff>533400</xdr:colOff>
      <xdr:row>14</xdr:row>
      <xdr:rowOff>142875</xdr:rowOff>
    </xdr:from>
    <xdr:to>
      <xdr:col>3</xdr:col>
      <xdr:colOff>542925</xdr:colOff>
      <xdr:row>17</xdr:row>
      <xdr:rowOff>104775</xdr:rowOff>
    </xdr:to>
    <xdr:sp macro="" textlink="">
      <xdr:nvSpPr>
        <xdr:cNvPr id="17" name="Oval 20"/>
        <xdr:cNvSpPr/>
      </xdr:nvSpPr>
      <xdr:spPr>
        <a:xfrm>
          <a:off x="2571750" y="12353925"/>
          <a:ext cx="619125" cy="533400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sk-SK" sz="1000" b="1">
              <a:solidFill>
                <a:sysClr val="windowText" lastClr="000000"/>
              </a:solidFill>
              <a:latin typeface="Constantia" panose="02030602050306030303" pitchFamily="18" charset="0"/>
            </a:rPr>
            <a:t>+0,4</a:t>
          </a:r>
        </a:p>
      </xdr:txBody>
    </xdr:sp>
    <xdr:clientData/>
  </xdr:twoCellAnchor>
  <xdr:twoCellAnchor>
    <xdr:from>
      <xdr:col>7</xdr:col>
      <xdr:colOff>104775</xdr:colOff>
      <xdr:row>14</xdr:row>
      <xdr:rowOff>104775</xdr:rowOff>
    </xdr:from>
    <xdr:to>
      <xdr:col>8</xdr:col>
      <xdr:colOff>114300</xdr:colOff>
      <xdr:row>17</xdr:row>
      <xdr:rowOff>66675</xdr:rowOff>
    </xdr:to>
    <xdr:sp macro="" textlink="">
      <xdr:nvSpPr>
        <xdr:cNvPr id="18" name="Oval 21"/>
        <xdr:cNvSpPr/>
      </xdr:nvSpPr>
      <xdr:spPr>
        <a:xfrm>
          <a:off x="5191125" y="12315825"/>
          <a:ext cx="619125" cy="533400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sk-SK" sz="1000" b="1">
              <a:solidFill>
                <a:sysClr val="windowText" lastClr="000000"/>
              </a:solidFill>
              <a:latin typeface="Constantia" panose="02030602050306030303" pitchFamily="18" charset="0"/>
            </a:rPr>
            <a:t>+0,5</a:t>
          </a:r>
        </a:p>
      </xdr:txBody>
    </xdr:sp>
    <xdr:clientData/>
  </xdr:twoCellAnchor>
  <xdr:twoCellAnchor>
    <xdr:from>
      <xdr:col>12</xdr:col>
      <xdr:colOff>38100</xdr:colOff>
      <xdr:row>14</xdr:row>
      <xdr:rowOff>123825</xdr:rowOff>
    </xdr:from>
    <xdr:to>
      <xdr:col>13</xdr:col>
      <xdr:colOff>47625</xdr:colOff>
      <xdr:row>17</xdr:row>
      <xdr:rowOff>85725</xdr:rowOff>
    </xdr:to>
    <xdr:sp macro="" textlink="">
      <xdr:nvSpPr>
        <xdr:cNvPr id="19" name="Oval 22"/>
        <xdr:cNvSpPr/>
      </xdr:nvSpPr>
      <xdr:spPr>
        <a:xfrm>
          <a:off x="8172450" y="12334875"/>
          <a:ext cx="619125" cy="533400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sk-SK" sz="1000" b="1">
              <a:solidFill>
                <a:sysClr val="windowText" lastClr="000000"/>
              </a:solidFill>
              <a:latin typeface="Constantia" panose="02030602050306030303" pitchFamily="18" charset="0"/>
            </a:rPr>
            <a:t>+0,5</a:t>
          </a:r>
        </a:p>
      </xdr:txBody>
    </xdr:sp>
    <xdr:clientData/>
  </xdr:twoCellAnchor>
  <xdr:twoCellAnchor>
    <xdr:from>
      <xdr:col>5</xdr:col>
      <xdr:colOff>13921</xdr:colOff>
      <xdr:row>23</xdr:row>
      <xdr:rowOff>107706</xdr:rowOff>
    </xdr:from>
    <xdr:to>
      <xdr:col>6</xdr:col>
      <xdr:colOff>23446</xdr:colOff>
      <xdr:row>26</xdr:row>
      <xdr:rowOff>69606</xdr:rowOff>
    </xdr:to>
    <xdr:sp macro="" textlink="">
      <xdr:nvSpPr>
        <xdr:cNvPr id="20" name="Oval 23"/>
        <xdr:cNvSpPr/>
      </xdr:nvSpPr>
      <xdr:spPr>
        <a:xfrm>
          <a:off x="3881071" y="14033256"/>
          <a:ext cx="619125" cy="533400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sk-SK" sz="1000" b="1">
              <a:solidFill>
                <a:sysClr val="windowText" lastClr="000000"/>
              </a:solidFill>
              <a:latin typeface="Constantia" panose="02030602050306030303" pitchFamily="18" charset="0"/>
            </a:rPr>
            <a:t>-0,8</a:t>
          </a:r>
        </a:p>
      </xdr:txBody>
    </xdr:sp>
    <xdr:clientData/>
  </xdr:twoCellAnchor>
  <xdr:twoCellAnchor>
    <xdr:from>
      <xdr:col>9</xdr:col>
      <xdr:colOff>471122</xdr:colOff>
      <xdr:row>23</xdr:row>
      <xdr:rowOff>129687</xdr:rowOff>
    </xdr:from>
    <xdr:to>
      <xdr:col>10</xdr:col>
      <xdr:colOff>480647</xdr:colOff>
      <xdr:row>26</xdr:row>
      <xdr:rowOff>91587</xdr:rowOff>
    </xdr:to>
    <xdr:sp macro="" textlink="">
      <xdr:nvSpPr>
        <xdr:cNvPr id="21" name="Oval 24"/>
        <xdr:cNvSpPr/>
      </xdr:nvSpPr>
      <xdr:spPr>
        <a:xfrm>
          <a:off x="6776672" y="14055237"/>
          <a:ext cx="619125" cy="533400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sk-SK" sz="1000" b="1">
              <a:solidFill>
                <a:sysClr val="windowText" lastClr="000000"/>
              </a:solidFill>
              <a:latin typeface="Constantia" panose="02030602050306030303" pitchFamily="18" charset="0"/>
            </a:rPr>
            <a:t>-0,3</a:t>
          </a:r>
        </a:p>
      </xdr:txBody>
    </xdr:sp>
    <xdr:clientData/>
  </xdr:twoCellAnchor>
  <xdr:twoCellAnchor>
    <xdr:from>
      <xdr:col>14</xdr:col>
      <xdr:colOff>357554</xdr:colOff>
      <xdr:row>23</xdr:row>
      <xdr:rowOff>91588</xdr:rowOff>
    </xdr:from>
    <xdr:to>
      <xdr:col>14</xdr:col>
      <xdr:colOff>976679</xdr:colOff>
      <xdr:row>26</xdr:row>
      <xdr:rowOff>53488</xdr:rowOff>
    </xdr:to>
    <xdr:sp macro="" textlink="">
      <xdr:nvSpPr>
        <xdr:cNvPr id="22" name="Oval 25"/>
        <xdr:cNvSpPr/>
      </xdr:nvSpPr>
      <xdr:spPr>
        <a:xfrm>
          <a:off x="9711104" y="14017138"/>
          <a:ext cx="619125" cy="533400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sk-SK" sz="1000" b="1">
              <a:solidFill>
                <a:sysClr val="windowText" lastClr="000000"/>
              </a:solidFill>
              <a:latin typeface="Constantia" panose="02030602050306030303" pitchFamily="18" charset="0"/>
            </a:rPr>
            <a:t>-0,3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</xdr:row>
      <xdr:rowOff>95250</xdr:rowOff>
    </xdr:from>
    <xdr:to>
      <xdr:col>18</xdr:col>
      <xdr:colOff>800100</xdr:colOff>
      <xdr:row>15</xdr:row>
      <xdr:rowOff>171450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857250</xdr:colOff>
      <xdr:row>1</xdr:row>
      <xdr:rowOff>28575</xdr:rowOff>
    </xdr:from>
    <xdr:to>
      <xdr:col>18</xdr:col>
      <xdr:colOff>609600</xdr:colOff>
      <xdr:row>15</xdr:row>
      <xdr:rowOff>104775</xdr:rowOff>
    </xdr:to>
    <xdr:graphicFrame macro="">
      <xdr:nvGraphicFramePr>
        <xdr:cNvPr id="4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7</xdr:row>
      <xdr:rowOff>23812</xdr:rowOff>
    </xdr:from>
    <xdr:to>
      <xdr:col>15</xdr:col>
      <xdr:colOff>314325</xdr:colOff>
      <xdr:row>20</xdr:row>
      <xdr:rowOff>52387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2</xdr:row>
      <xdr:rowOff>33336</xdr:rowOff>
    </xdr:from>
    <xdr:to>
      <xdr:col>20</xdr:col>
      <xdr:colOff>561975</xdr:colOff>
      <xdr:row>17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571500</xdr:colOff>
      <xdr:row>19</xdr:row>
      <xdr:rowOff>152401</xdr:rowOff>
    </xdr:from>
    <xdr:to>
      <xdr:col>20</xdr:col>
      <xdr:colOff>381000</xdr:colOff>
      <xdr:row>35</xdr:row>
      <xdr:rowOff>95249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104775</xdr:rowOff>
    </xdr:to>
    <xdr:pic>
      <xdr:nvPicPr>
        <xdr:cNvPr id="4" name="Obrázok 3" descr="See notes for: &#10;Gross domestic product, constant prices (National currency).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9575"/>
          <a:ext cx="952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57150</xdr:rowOff>
    </xdr:from>
    <xdr:to>
      <xdr:col>15</xdr:col>
      <xdr:colOff>209550</xdr:colOff>
      <xdr:row>19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0.70436</cdr:x>
      <cdr:y>0.42649</cdr:y>
    </cdr:from>
    <cdr:to>
      <cdr:x>0.90311</cdr:x>
      <cdr:y>0.52247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26387" y="1259307"/>
          <a:ext cx="882182" cy="283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1"/>
              </a:solidFill>
              <a:latin typeface="Constantia" panose="02030602050306030303" pitchFamily="18" charset="0"/>
            </a:rPr>
            <a:t>Slovensko</a:t>
          </a:r>
        </a:p>
      </cdr:txBody>
    </cdr:sp>
  </cdr:relSizeAnchor>
  <cdr:relSizeAnchor xmlns:cdr="http://schemas.openxmlformats.org/drawingml/2006/chartDrawing">
    <cdr:from>
      <cdr:x>0.17201</cdr:x>
      <cdr:y>0.68284</cdr:y>
    </cdr:from>
    <cdr:to>
      <cdr:x>0.37075</cdr:x>
      <cdr:y>0.77882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63472" y="2016251"/>
          <a:ext cx="882137" cy="283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200" b="1">
              <a:solidFill>
                <a:schemeClr val="tx1"/>
              </a:solidFill>
              <a:latin typeface="Constantia" panose="02030602050306030303" pitchFamily="18" charset="0"/>
            </a:rPr>
            <a:t>eurozóna</a:t>
          </a:r>
          <a:endParaRPr lang="en-GB" sz="1200" b="1">
            <a:solidFill>
              <a:schemeClr val="tx1"/>
            </a:solidFill>
            <a:latin typeface="Constantia" panose="02030602050306030303" pitchFamily="18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</xdr:row>
      <xdr:rowOff>57150</xdr:rowOff>
    </xdr:from>
    <xdr:to>
      <xdr:col>22</xdr:col>
      <xdr:colOff>504825</xdr:colOff>
      <xdr:row>23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71437</xdr:rowOff>
    </xdr:from>
    <xdr:to>
      <xdr:col>16</xdr:col>
      <xdr:colOff>504825</xdr:colOff>
      <xdr:row>15</xdr:row>
      <xdr:rowOff>147637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1</xdr:row>
      <xdr:rowOff>57150</xdr:rowOff>
    </xdr:from>
    <xdr:to>
      <xdr:col>25</xdr:col>
      <xdr:colOff>314325</xdr:colOff>
      <xdr:row>15</xdr:row>
      <xdr:rowOff>133350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157162</xdr:rowOff>
    </xdr:from>
    <xdr:to>
      <xdr:col>21</xdr:col>
      <xdr:colOff>352425</xdr:colOff>
      <xdr:row>16</xdr:row>
      <xdr:rowOff>42862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566737</xdr:colOff>
      <xdr:row>1</xdr:row>
      <xdr:rowOff>52387</xdr:rowOff>
    </xdr:from>
    <xdr:to>
      <xdr:col>21</xdr:col>
      <xdr:colOff>261937</xdr:colOff>
      <xdr:row>15</xdr:row>
      <xdr:rowOff>128587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1</xdr:row>
      <xdr:rowOff>185737</xdr:rowOff>
    </xdr:from>
    <xdr:to>
      <xdr:col>24</xdr:col>
      <xdr:colOff>342900</xdr:colOff>
      <xdr:row>18</xdr:row>
      <xdr:rowOff>71437</xdr:rowOff>
    </xdr:to>
    <xdr:grpSp>
      <xdr:nvGrpSpPr>
        <xdr:cNvPr id="4" name="Skupina 3"/>
        <xdr:cNvGrpSpPr/>
      </xdr:nvGrpSpPr>
      <xdr:grpSpPr>
        <a:xfrm>
          <a:off x="13592175" y="376237"/>
          <a:ext cx="4457700" cy="3124200"/>
          <a:chOff x="11344275" y="2986087"/>
          <a:chExt cx="4572000" cy="2743200"/>
        </a:xfrm>
      </xdr:grpSpPr>
      <xdr:graphicFrame macro="">
        <xdr:nvGraphicFramePr>
          <xdr:cNvPr id="2" name="Graf 1"/>
          <xdr:cNvGraphicFramePr/>
        </xdr:nvGraphicFramePr>
        <xdr:xfrm>
          <a:off x="11344275" y="2986087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BlokTextu 2"/>
          <xdr:cNvSpPr txBox="1"/>
        </xdr:nvSpPr>
        <xdr:spPr>
          <a:xfrm>
            <a:off x="15268576" y="4253145"/>
            <a:ext cx="504825" cy="194783"/>
          </a:xfrm>
          <a:prstGeom prst="rect">
            <a:avLst/>
          </a:prstGeom>
          <a:noFill/>
          <a:ln w="9525" cmpd="sng">
            <a:noFill/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900">
                <a:solidFill>
                  <a:srgbClr val="C00000"/>
                </a:solidFill>
                <a:latin typeface="Constantia" panose="02030602050306030303" pitchFamily="18" charset="0"/>
              </a:rPr>
              <a:t>riziká</a:t>
            </a:r>
          </a:p>
        </xdr:txBody>
      </xdr:sp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0.86666</cdr:x>
      <cdr:y>0.44641</cdr:y>
    </cdr:from>
    <cdr:to>
      <cdr:x>0.86666</cdr:x>
      <cdr:y>0.52435</cdr:y>
    </cdr:to>
    <cdr:cxnSp macro="">
      <cdr:nvCxnSpPr>
        <cdr:cNvPr id="3" name="Rovná spojovacia šípka 2"/>
        <cdr:cNvCxnSpPr/>
      </cdr:nvCxnSpPr>
      <cdr:spPr>
        <a:xfrm xmlns:a="http://schemas.openxmlformats.org/drawingml/2006/main">
          <a:off x="3962385" y="1309623"/>
          <a:ext cx="0" cy="22865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0.94167</cdr:x>
      <cdr:y>0.44618</cdr:y>
    </cdr:from>
    <cdr:to>
      <cdr:x>0.94167</cdr:x>
      <cdr:y>0.60877</cdr:y>
    </cdr:to>
    <cdr:cxnSp macro="">
      <cdr:nvCxnSpPr>
        <cdr:cNvPr id="5" name="Rovná spojovacia šípka 4"/>
        <cdr:cNvCxnSpPr/>
      </cdr:nvCxnSpPr>
      <cdr:spPr>
        <a:xfrm xmlns:a="http://schemas.openxmlformats.org/drawingml/2006/main">
          <a:off x="4305300" y="1308958"/>
          <a:ext cx="0" cy="47699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0.71581</cdr:x>
      <cdr:y>0.07165</cdr:y>
    </cdr:from>
    <cdr:to>
      <cdr:x>0.71581</cdr:x>
      <cdr:y>0.91006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3190875" y="223838"/>
          <a:ext cx="0" cy="261937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58595B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0.71795</cdr:x>
      <cdr:y>0.0686</cdr:y>
    </cdr:from>
    <cdr:to>
      <cdr:x>0.92735</cdr:x>
      <cdr:y>0.0693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3200406" y="214313"/>
          <a:ext cx="933444" cy="219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0.5812</cdr:x>
      <cdr:y>0.0686</cdr:y>
    </cdr:from>
    <cdr:to>
      <cdr:x>0.71866</cdr:x>
      <cdr:y>0.06961</cdr:y>
    </cdr:to>
    <cdr:cxnSp macro="">
      <cdr:nvCxnSpPr>
        <cdr:cNvPr id="10" name="Straight Arrow Connector 9"/>
        <cdr:cNvCxnSpPr/>
      </cdr:nvCxnSpPr>
      <cdr:spPr>
        <a:xfrm xmlns:a="http://schemas.openxmlformats.org/drawingml/2006/main" flipH="1" flipV="1">
          <a:off x="2590815" y="214320"/>
          <a:ext cx="612756" cy="315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0.71532</cdr:x>
      <cdr:y>0.06719</cdr:y>
    </cdr:from>
    <cdr:to>
      <cdr:x>0.98517</cdr:x>
      <cdr:y>0.19149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3181350" y="209917"/>
          <a:ext cx="1200150" cy="388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>
              <a:latin typeface="Constantia" panose="02030602050306030303" pitchFamily="18" charset="0"/>
            </a:rPr>
            <a:t>Program stability a odhad RRZ</a:t>
          </a:r>
        </a:p>
      </cdr:txBody>
    </cdr:sp>
  </cdr:relSizeAnchor>
  <cdr:relSizeAnchor xmlns:cdr="http://schemas.openxmlformats.org/drawingml/2006/chartDrawing">
    <cdr:from>
      <cdr:x>0.55753</cdr:x>
      <cdr:y>0.06785</cdr:y>
    </cdr:from>
    <cdr:to>
      <cdr:x>0.76104</cdr:x>
      <cdr:y>0.19215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485299" y="211977"/>
          <a:ext cx="907187" cy="38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>
              <a:latin typeface="Constantia" panose="02030602050306030303" pitchFamily="18" charset="0"/>
            </a:rPr>
            <a:t>Skutočnosť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519125</xdr:colOff>
      <xdr:row>1</xdr:row>
      <xdr:rowOff>93690</xdr:rowOff>
    </xdr:from>
    <xdr:to>
      <xdr:col>15</xdr:col>
      <xdr:colOff>227949</xdr:colOff>
      <xdr:row>19</xdr:row>
      <xdr:rowOff>87072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84602</xdr:colOff>
      <xdr:row>1</xdr:row>
      <xdr:rowOff>87683</xdr:rowOff>
    </xdr:from>
    <xdr:to>
      <xdr:col>20</xdr:col>
      <xdr:colOff>398543</xdr:colOff>
      <xdr:row>14</xdr:row>
      <xdr:rowOff>159507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66675</xdr:rowOff>
    </xdr:from>
    <xdr:to>
      <xdr:col>8</xdr:col>
      <xdr:colOff>180975</xdr:colOff>
      <xdr:row>20</xdr:row>
      <xdr:rowOff>104775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7175"/>
          <a:ext cx="50292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8</xdr:col>
      <xdr:colOff>238125</xdr:colOff>
      <xdr:row>20</xdr:row>
      <xdr:rowOff>180975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5114925" cy="374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238125</xdr:colOff>
      <xdr:row>20</xdr:row>
      <xdr:rowOff>123825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114925" cy="374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8</xdr:col>
      <xdr:colOff>266700</xdr:colOff>
      <xdr:row>20</xdr:row>
      <xdr:rowOff>123825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0"/>
          <a:ext cx="5114925" cy="374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ER\REERTOT99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oldova\Oct2000mission\data\eff9911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moldova\Oct2000mission\data\eff9911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WE\NLD\WEO\Current\WEO138an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WE\NLD\WEO\Current\WEO138ann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racun\Skupni\SABJF\Bilance\GLOB92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ocuments%20and%20Settings\PANTOLIN\My%20Local%20Documents\Slovenia\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ocuments%20and%20Settings\PANTOLIN\My%20Local%20Documents\Slovenia\Wages_employ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NTOLIN\My%20Local%20Documents\Slovenia\Wages_employ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NTOLIN/My%20Local%20Documents/Slovenia/Wages_employ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PANTOLIN\My%20Local%20Documents\Slovenia\Wages_employ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ocuments%20and%20Settings\PANTOLIN\My%20Local%20Documents\Slovenia\Wages_employ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drozd\Desktop\Vychodiska_ESA95_kod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Slovenia\SV%20MONITOR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Slovenia\SV%20MONITOR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-003MM\Documents\14_MATERIALY_RRZ\A_HodnotenieRozpoctu\Hodnotenie%20VVS%202013-2016\FINAL%20DATA\VRVS_DATA_M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REAL\CZYWP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AL\CZYWP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WIN\Temporary%20Internet%20Files\OLKE156\Money\Monetary%20Conditions\mcichart_core_inf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WIN\Temporary%20Internet%20Files\OLKE156\Money\Monetary%20Conditions\mcichart_core_inf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SVN\BOP\REER%20and%20competitiveness\Competitivenes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SVN\BOP\REER%20and%20competitiveness\Competitivenes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ocuments%20and%20Settings\lshoobridge\Local%20Settings\Temporary%20Internet%20Files\OLK10\Charts\Svk%20Charts%20Data%202005_curren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orary%20Internet%20Files\OLK93A2\Macedonia\Missions\July2000\BriefingPaper\MacroframeworkJun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\Temporary%20Internet%20Files\OLK93A2\Macedonia\Missions\July2000\BriefingPaper\MacroframeworkJun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FIS\M-T%20fiscal%20June10%2020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FIS\M-T%20fiscal%20June10%20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O2\MKD\REP\TABLES\red98\Mk-red9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O2\MKD\REP\TABLES\red98\Mk-red9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CRI\Dbase\Dinput\CRI-INPUT-ABOP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VK\Database\Debt%20service%20request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5_Vybor/EDV/2014_Zasadnutia/februar/Opatrenia%20RVS_20140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FP_NEW\1_DANE\1_5_Vybor\EDV\2014_Zasadnutia\februar\Opatrenia%20RVS_201402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ocuments%20and%20Settings\dtzanninis\My%20Local%20Documents\Slovenia\CZE%20--%20Main%20Fiscal%20Fil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dtzanninis\My%20Local%20Documents\Slovenia\CZE%20--%20Main%20Fiscal%20Fil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-%20RRZ\02%20-%20Materialy\03%20-%20Priprava%20materialov\03%20-%20Hodnotenie%20cielov%20rozpoctu\2017-2019_PS\Tab_201606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-6237.1207885742187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 7- opatrenia 2013"/>
      <sheetName val="Tab2"/>
      <sheetName val="Tab3"/>
      <sheetName val="Tab4"/>
      <sheetName val="Tab5"/>
      <sheetName val="Tab Obce"/>
      <sheetName val="Tab ZP"/>
      <sheetName val="Tab Bilancie"/>
      <sheetName val="Tab subjekty salda"/>
      <sheetName val="Tab10"/>
      <sheetName val="Graf1"/>
      <sheetName val="Graf2"/>
      <sheetName val="Graf3"/>
      <sheetName val="Graf4"/>
      <sheetName val="Graf5"/>
      <sheetName val="Graf6"/>
      <sheetName val="Graf7"/>
      <sheetName val="Graf8_Graf9b"/>
      <sheetName val="Graf10"/>
      <sheetName val="Graf11"/>
      <sheetName val="Graf12_Graf13"/>
      <sheetName val="Graf14_Graf15"/>
      <sheetName val="Graf16"/>
      <sheetName val="Graf17"/>
      <sheetName val="Priloha1"/>
      <sheetName val="Prilo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</sheetNames>
    <sheetDataSet>
      <sheetData sheetId="0" refreshError="1"/>
      <sheetData sheetId="1" refreshError="1">
        <row r="20">
          <cell r="A20" t="str">
            <v>October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fpeter2"/>
      <sheetName val="Sheet1"/>
      <sheetName val="Sheet2"/>
      <sheetName val="Sheet3"/>
      <sheetName val="Debt service request"/>
    </sheetNames>
    <definedNames>
      <definedName name="NTDD_RG" refersTo="#ODKAZ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Opatrenia_rozbitie_(len príjmy)"/>
      <sheetName val="Aktualizacia_sep"/>
      <sheetName val="Aktualizacia_sep_vs_RVS_neuplne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0.67</v>
          </cell>
        </row>
        <row r="3">
          <cell r="M3">
            <v>0.219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Opatrenia_rozbitie_(len príjmy)"/>
      <sheetName val="Aktualizacia_sep"/>
      <sheetName val="Aktualizacia_sep_vs_RVS_neuplne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0.67</v>
          </cell>
        </row>
        <row r="3">
          <cell r="M3">
            <v>0.219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zmeny"/>
      <sheetName val="dlh_porovnanie"/>
      <sheetName val="2016_2019_rizika"/>
      <sheetName val="2016_rizika_rozpocet"/>
      <sheetName val="rizika_ciele"/>
      <sheetName val="rizika_dlh"/>
      <sheetName val="dividendy"/>
      <sheetName val="EU_fondy"/>
      <sheetName val="EU_fondy_cofin"/>
      <sheetName val="JLR_podklady"/>
      <sheetName val="JLR_vydavky"/>
      <sheetName val="D4_R7"/>
      <sheetName val="EF"/>
      <sheetName val="stadion"/>
      <sheetName val="investicie_uspora"/>
      <sheetName val="investicie_sumar"/>
      <sheetName val="tovary_rizika"/>
      <sheetName val="mzdy_SR"/>
      <sheetName val="mzdy_sumar"/>
      <sheetName val="samospravy_zdroje"/>
      <sheetName val="samospravy_rizika"/>
      <sheetName val="zdravotnictvo_vyvoj"/>
      <sheetName val="zdravotnictvo_rizika"/>
      <sheetName val="emisie_sumar"/>
      <sheetName val="emisie_riziko"/>
      <sheetName val="emisie"/>
      <sheetName val="aukcie2015"/>
      <sheetName val="EU plan aukcii"/>
      <sheetName val="nap"/>
      <sheetName val="NPC_scenar"/>
      <sheetName val="NPC_dlh"/>
      <sheetName val="ZSS_KUV_odhad_RRZ"/>
      <sheetName val="ZSS_KUV_cie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1">
          <cell r="G201">
            <v>2009</v>
          </cell>
          <cell r="H201">
            <v>2010</v>
          </cell>
          <cell r="I201">
            <v>2011</v>
          </cell>
          <cell r="J201">
            <v>2012</v>
          </cell>
          <cell r="K201">
            <v>2013</v>
          </cell>
          <cell r="L201">
            <v>2014</v>
          </cell>
          <cell r="M201">
            <v>2015</v>
          </cell>
        </row>
        <row r="202">
          <cell r="A202" t="str">
            <v>Súkromný sektor (mzdy)</v>
          </cell>
          <cell r="G202">
            <v>100</v>
          </cell>
          <cell r="H202">
            <v>103.46893360134379</v>
          </cell>
          <cell r="I202">
            <v>106.26716362273807</v>
          </cell>
          <cell r="J202">
            <v>108.56796700105222</v>
          </cell>
          <cell r="K202">
            <v>110.74423588314997</v>
          </cell>
          <cell r="L202">
            <v>115.17642853620498</v>
          </cell>
          <cell r="M202">
            <v>118.37851156273454</v>
          </cell>
        </row>
        <row r="203">
          <cell r="G203">
            <v>100</v>
          </cell>
          <cell r="H203">
            <v>102.21957909821506</v>
          </cell>
          <cell r="I203">
            <v>97.405090676686072</v>
          </cell>
          <cell r="J203">
            <v>98.183588283980697</v>
          </cell>
          <cell r="K203">
            <v>100.91420995071684</v>
          </cell>
          <cell r="L203">
            <v>105.93948668480797</v>
          </cell>
          <cell r="M203">
            <v>109.02157106761703</v>
          </cell>
        </row>
        <row r="204">
          <cell r="G204">
            <v>100</v>
          </cell>
          <cell r="H204">
            <v>102.63692632004523</v>
          </cell>
          <cell r="I204">
            <v>103.94545844952718</v>
          </cell>
          <cell r="J204">
            <v>106.876763767395</v>
          </cell>
          <cell r="K204">
            <v>117.22232854896191</v>
          </cell>
          <cell r="L204">
            <v>124.83057858598605</v>
          </cell>
          <cell r="M204">
            <v>132.62607105007177</v>
          </cell>
        </row>
        <row r="205">
          <cell r="G205">
            <v>100</v>
          </cell>
          <cell r="H205">
            <v>99.146893974836672</v>
          </cell>
          <cell r="I205">
            <v>97.359464354536868</v>
          </cell>
          <cell r="J205">
            <v>98.784492891613084</v>
          </cell>
          <cell r="K205">
            <v>110.0266864823319</v>
          </cell>
          <cell r="L205">
            <v>113.85669340637796</v>
          </cell>
          <cell r="M205">
            <v>119.10228642832021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sqref="A1:F1"/>
    </sheetView>
  </sheetViews>
  <sheetFormatPr defaultRowHeight="15" x14ac:dyDescent="0.25"/>
  <cols>
    <col min="1" max="1" width="40" customWidth="1"/>
  </cols>
  <sheetData>
    <row r="1" spans="1:6" x14ac:dyDescent="0.25">
      <c r="A1" s="736" t="s">
        <v>301</v>
      </c>
      <c r="B1" s="736"/>
      <c r="C1" s="736"/>
      <c r="D1" s="736"/>
      <c r="E1" s="736"/>
      <c r="F1" s="736"/>
    </row>
    <row r="2" spans="1:6" x14ac:dyDescent="0.25">
      <c r="A2" s="385"/>
      <c r="B2" s="386">
        <v>2015</v>
      </c>
      <c r="C2" s="386" t="s">
        <v>302</v>
      </c>
      <c r="D2" s="386" t="s">
        <v>131</v>
      </c>
      <c r="E2" s="386" t="s">
        <v>132</v>
      </c>
      <c r="F2" s="386" t="s">
        <v>133</v>
      </c>
    </row>
    <row r="3" spans="1:6" x14ac:dyDescent="0.25">
      <c r="A3" s="403" t="s">
        <v>303</v>
      </c>
      <c r="B3" s="225">
        <v>-2.4900000000000002</v>
      </c>
      <c r="C3" s="225">
        <v>-1.93</v>
      </c>
      <c r="D3" s="225">
        <v>-0.42</v>
      </c>
      <c r="E3" s="410">
        <v>0</v>
      </c>
      <c r="F3" s="225" t="s">
        <v>0</v>
      </c>
    </row>
    <row r="4" spans="1:6" x14ac:dyDescent="0.25">
      <c r="A4" s="404" t="s">
        <v>304</v>
      </c>
      <c r="B4" s="405">
        <v>-2.97</v>
      </c>
      <c r="C4" s="405">
        <v>-2.13</v>
      </c>
      <c r="D4" s="405">
        <v>-1.29</v>
      </c>
      <c r="E4" s="405">
        <v>-0.44</v>
      </c>
      <c r="F4" s="405">
        <v>0.16</v>
      </c>
    </row>
    <row r="5" spans="1:6" x14ac:dyDescent="0.25">
      <c r="A5" s="286" t="s">
        <v>305</v>
      </c>
      <c r="B5" s="407"/>
      <c r="C5" s="407"/>
      <c r="D5" s="280">
        <f>D4-D3</f>
        <v>-0.87000000000000011</v>
      </c>
      <c r="E5" s="280">
        <f>E4-E3</f>
        <v>-0.44</v>
      </c>
      <c r="F5" s="280" t="s">
        <v>0</v>
      </c>
    </row>
    <row r="6" spans="1:6" x14ac:dyDescent="0.25">
      <c r="A6" s="57" t="s">
        <v>306</v>
      </c>
      <c r="B6" s="408">
        <v>52.772981719922264</v>
      </c>
      <c r="C6" s="408">
        <v>52.109294983868125</v>
      </c>
      <c r="D6" s="408">
        <v>51.312991270223598</v>
      </c>
      <c r="E6" s="408">
        <v>48.940700344112564</v>
      </c>
      <c r="F6" s="406" t="s">
        <v>0</v>
      </c>
    </row>
    <row r="7" spans="1:6" x14ac:dyDescent="0.25">
      <c r="A7" s="404" t="s">
        <v>307</v>
      </c>
      <c r="B7" s="409">
        <v>52.908385721678272</v>
      </c>
      <c r="C7" s="409">
        <v>52.85572708538735</v>
      </c>
      <c r="D7" s="409">
        <v>52.158358684309562</v>
      </c>
      <c r="E7" s="409">
        <v>49.806560243109061</v>
      </c>
      <c r="F7" s="409">
        <v>47.270582655863521</v>
      </c>
    </row>
    <row r="8" spans="1:6" x14ac:dyDescent="0.25">
      <c r="A8" s="286" t="s">
        <v>308</v>
      </c>
      <c r="B8" s="15">
        <f>B7-B6</f>
        <v>0.13540400175600809</v>
      </c>
      <c r="C8" s="15">
        <f t="shared" ref="C8:E8" si="0">C7-C6</f>
        <v>0.74643210151922545</v>
      </c>
      <c r="D8" s="15">
        <f t="shared" si="0"/>
        <v>0.84536741408596328</v>
      </c>
      <c r="E8" s="15">
        <f t="shared" si="0"/>
        <v>0.86585989899649718</v>
      </c>
      <c r="F8" s="280" t="s">
        <v>0</v>
      </c>
    </row>
    <row r="9" spans="1:6" x14ac:dyDescent="0.25">
      <c r="A9" s="737" t="s">
        <v>309</v>
      </c>
      <c r="B9" s="737"/>
      <c r="C9" s="737"/>
      <c r="D9" s="737"/>
      <c r="E9" s="738" t="s">
        <v>310</v>
      </c>
      <c r="F9" s="738"/>
    </row>
  </sheetData>
  <mergeCells count="3">
    <mergeCell ref="A1:F1"/>
    <mergeCell ref="A9:D9"/>
    <mergeCell ref="E9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sqref="A1:E1"/>
    </sheetView>
  </sheetViews>
  <sheetFormatPr defaultRowHeight="12.75" x14ac:dyDescent="0.2"/>
  <cols>
    <col min="1" max="1" width="31.5703125" style="486" customWidth="1"/>
    <col min="2" max="4" width="9.140625" style="486"/>
    <col min="5" max="5" width="9.5703125" style="486" customWidth="1"/>
    <col min="6" max="16384" width="9.140625" style="486"/>
  </cols>
  <sheetData>
    <row r="1" spans="1:6" x14ac:dyDescent="0.2">
      <c r="A1" s="739" t="s">
        <v>370</v>
      </c>
      <c r="B1" s="739"/>
      <c r="C1" s="739"/>
      <c r="D1" s="739"/>
      <c r="E1" s="739"/>
    </row>
    <row r="2" spans="1:6" x14ac:dyDescent="0.2">
      <c r="A2" s="487"/>
      <c r="B2" s="488">
        <v>2015</v>
      </c>
      <c r="C2" s="488" t="s">
        <v>302</v>
      </c>
      <c r="D2" s="488" t="s">
        <v>131</v>
      </c>
      <c r="E2" s="488" t="s">
        <v>132</v>
      </c>
      <c r="F2" s="488" t="s">
        <v>133</v>
      </c>
    </row>
    <row r="3" spans="1:6" x14ac:dyDescent="0.2">
      <c r="A3" s="489" t="s">
        <v>371</v>
      </c>
      <c r="B3" s="490">
        <v>-2.97</v>
      </c>
      <c r="C3" s="490">
        <v>-2.13</v>
      </c>
      <c r="D3" s="490">
        <v>-1.29</v>
      </c>
      <c r="E3" s="490">
        <v>-0.44</v>
      </c>
      <c r="F3" s="490">
        <v>0.15512676216840304</v>
      </c>
    </row>
    <row r="4" spans="1:6" x14ac:dyDescent="0.2">
      <c r="A4" s="489" t="s">
        <v>372</v>
      </c>
      <c r="B4" s="490">
        <v>-0.48303497501143366</v>
      </c>
      <c r="C4" s="490">
        <v>-0.40937913778683582</v>
      </c>
      <c r="D4" s="490">
        <v>-0.26601868576682675</v>
      </c>
      <c r="E4" s="490">
        <v>8.2188494979382049E-2</v>
      </c>
      <c r="F4" s="490">
        <v>0.65512676216840304</v>
      </c>
    </row>
    <row r="5" spans="1:6" x14ac:dyDescent="0.2">
      <c r="A5" s="489" t="s">
        <v>373</v>
      </c>
      <c r="B5" s="490">
        <v>-0.31213125928600882</v>
      </c>
      <c r="C5" s="490">
        <v>0</v>
      </c>
      <c r="D5" s="490">
        <v>0</v>
      </c>
      <c r="E5" s="490">
        <v>0</v>
      </c>
      <c r="F5" s="490">
        <v>0</v>
      </c>
    </row>
    <row r="6" spans="1:6" x14ac:dyDescent="0.2">
      <c r="A6" s="491" t="s">
        <v>14</v>
      </c>
      <c r="B6" s="492">
        <v>-2.1748337657025578</v>
      </c>
      <c r="C6" s="492">
        <v>-1.720620862213164</v>
      </c>
      <c r="D6" s="492">
        <v>-1.0239813142331733</v>
      </c>
      <c r="E6" s="492">
        <v>-0.52218849497938202</v>
      </c>
      <c r="F6" s="492">
        <v>-0.5</v>
      </c>
    </row>
    <row r="7" spans="1:6" x14ac:dyDescent="0.2">
      <c r="A7" s="493" t="s">
        <v>374</v>
      </c>
      <c r="B7" s="494">
        <v>-0.25</v>
      </c>
      <c r="C7" s="495">
        <f>C6-B6</f>
        <v>0.4542129034893938</v>
      </c>
      <c r="D7" s="495">
        <f t="shared" ref="D7:F7" si="0">D6-C6</f>
        <v>0.69663954797999073</v>
      </c>
      <c r="E7" s="495">
        <f t="shared" si="0"/>
        <v>0.50179281925379127</v>
      </c>
      <c r="F7" s="495">
        <f t="shared" si="0"/>
        <v>2.2188494979382023E-2</v>
      </c>
    </row>
    <row r="8" spans="1:6" ht="16.5" customHeight="1" x14ac:dyDescent="0.2">
      <c r="A8" s="496" t="s">
        <v>375</v>
      </c>
      <c r="B8" s="497">
        <v>0</v>
      </c>
      <c r="C8" s="498">
        <v>0.25</v>
      </c>
      <c r="D8" s="497">
        <v>0.5</v>
      </c>
      <c r="E8" s="497">
        <v>0.5</v>
      </c>
      <c r="F8" s="497"/>
    </row>
    <row r="9" spans="1:6" ht="38.25" customHeight="1" x14ac:dyDescent="0.2">
      <c r="A9" s="740" t="s">
        <v>376</v>
      </c>
      <c r="B9" s="740"/>
      <c r="C9" s="740"/>
      <c r="D9" s="740"/>
      <c r="E9" s="740"/>
      <c r="F9" s="499" t="s">
        <v>377</v>
      </c>
    </row>
    <row r="10" spans="1:6" x14ac:dyDescent="0.2">
      <c r="A10" s="500"/>
      <c r="B10" s="500"/>
      <c r="C10" s="500"/>
      <c r="D10" s="500"/>
    </row>
    <row r="11" spans="1:6" x14ac:dyDescent="0.2">
      <c r="C11" s="501"/>
      <c r="D11" s="501"/>
      <c r="E11" s="501"/>
    </row>
  </sheetData>
  <mergeCells count="2">
    <mergeCell ref="A1:E1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workbookViewId="0">
      <selection sqref="A1:F1"/>
    </sheetView>
  </sheetViews>
  <sheetFormatPr defaultRowHeight="15" x14ac:dyDescent="0.25"/>
  <cols>
    <col min="1" max="1" width="56.42578125" customWidth="1"/>
    <col min="3" max="3" width="9.140625" customWidth="1"/>
  </cols>
  <sheetData>
    <row r="1" spans="1:6" x14ac:dyDescent="0.25">
      <c r="A1" s="741" t="s">
        <v>314</v>
      </c>
      <c r="B1" s="741"/>
      <c r="C1" s="741"/>
      <c r="D1" s="741"/>
      <c r="E1" s="741"/>
      <c r="F1" s="741"/>
    </row>
    <row r="2" spans="1:6" x14ac:dyDescent="0.25">
      <c r="A2" s="66"/>
      <c r="B2" s="67" t="s">
        <v>34</v>
      </c>
      <c r="C2" s="67" t="s">
        <v>166</v>
      </c>
      <c r="D2" s="67">
        <v>2017</v>
      </c>
      <c r="E2" s="68">
        <v>2018</v>
      </c>
      <c r="F2" s="68">
        <v>2019</v>
      </c>
    </row>
    <row r="3" spans="1:6" x14ac:dyDescent="0.25">
      <c r="A3" s="731" t="s">
        <v>579</v>
      </c>
      <c r="B3" s="721">
        <v>-1557</v>
      </c>
      <c r="C3" s="722">
        <v>-1715</v>
      </c>
      <c r="D3" s="721">
        <v>-1094</v>
      </c>
      <c r="E3" s="723">
        <v>-397</v>
      </c>
      <c r="F3" s="722">
        <v>154</v>
      </c>
    </row>
    <row r="4" spans="1:6" x14ac:dyDescent="0.25">
      <c r="A4" s="720" t="s">
        <v>580</v>
      </c>
      <c r="B4" s="732">
        <v>-1.9</v>
      </c>
      <c r="C4" s="733">
        <f>C3/C45*100</f>
        <v>-2.1284268696480151</v>
      </c>
      <c r="D4" s="734">
        <f>D3/D45*100</f>
        <v>-1.289432228337845</v>
      </c>
      <c r="E4" s="735">
        <f>E3/E45*100</f>
        <v>-0.44016749958849333</v>
      </c>
      <c r="F4" s="733">
        <f>F3/F45*100</f>
        <v>0.1597645062877863</v>
      </c>
    </row>
    <row r="5" spans="1:6" x14ac:dyDescent="0.25">
      <c r="A5" s="249" t="s">
        <v>165</v>
      </c>
      <c r="B5" s="184">
        <f>B6+B10+B13+B15+B14+B20+SUM(B22:B25)-15+B21</f>
        <v>-900.57481019224906</v>
      </c>
      <c r="C5" s="246">
        <f>C6+C10+C13+C15+C14+C20+SUM(C22:C24)-15+C21+C25</f>
        <v>-596.21238219224881</v>
      </c>
      <c r="D5" s="330">
        <f>D6+D10+D13+D15+D20+SUM(D22:D24)+D21</f>
        <v>-869.47154682691314</v>
      </c>
      <c r="E5" s="330">
        <f>E6+E10+E13+E15+E20+SUM(E22:E24)+E21</f>
        <v>-1117.4862120394546</v>
      </c>
      <c r="F5" s="331">
        <f>F6+F10+F13+F15+F20+SUM(F22:F24)+F21</f>
        <v>-1298.0665712542764</v>
      </c>
    </row>
    <row r="6" spans="1:6" x14ac:dyDescent="0.25">
      <c r="A6" s="69" t="s">
        <v>18</v>
      </c>
      <c r="B6" s="248">
        <f>SUM(B7:B8)</f>
        <v>-171.25030337386454</v>
      </c>
      <c r="C6" s="228">
        <f>SUM(C7:C8)</f>
        <v>-173.25030337386454</v>
      </c>
      <c r="D6" s="183">
        <f>SUM(D7:D8)</f>
        <v>-173.72089948992215</v>
      </c>
      <c r="E6" s="248">
        <f>SUM(E7:E8)</f>
        <v>-151.55847709608236</v>
      </c>
      <c r="F6" s="228">
        <f>SUM(F7:F8)</f>
        <v>-154.07136470783519</v>
      </c>
    </row>
    <row r="7" spans="1:6" x14ac:dyDescent="0.25">
      <c r="A7" s="218" t="s">
        <v>169</v>
      </c>
      <c r="B7" s="265">
        <v>-119</v>
      </c>
      <c r="C7" s="168">
        <v>-121</v>
      </c>
      <c r="D7" s="265">
        <v>-130</v>
      </c>
      <c r="E7" s="168">
        <v>-117</v>
      </c>
      <c r="F7" s="266">
        <v>-123</v>
      </c>
    </row>
    <row r="8" spans="1:6" x14ac:dyDescent="0.25">
      <c r="A8" s="219" t="s">
        <v>20</v>
      </c>
      <c r="B8" s="226">
        <v>-52.250303373864554</v>
      </c>
      <c r="C8" s="229">
        <v>-52.250303373864554</v>
      </c>
      <c r="D8" s="171">
        <v>-43.720899489922132</v>
      </c>
      <c r="E8" s="250">
        <v>-34.55847709608237</v>
      </c>
      <c r="F8" s="251">
        <v>-31.071364707835173</v>
      </c>
    </row>
    <row r="9" spans="1:6" ht="15" customHeight="1" x14ac:dyDescent="0.25">
      <c r="A9" s="71" t="s">
        <v>21</v>
      </c>
      <c r="B9" s="226" t="s">
        <v>117</v>
      </c>
      <c r="C9" s="229" t="s">
        <v>117</v>
      </c>
      <c r="D9" s="742" t="s">
        <v>17</v>
      </c>
      <c r="E9" s="743"/>
      <c r="F9" s="744"/>
    </row>
    <row r="10" spans="1:6" x14ac:dyDescent="0.25">
      <c r="A10" s="69" t="s">
        <v>31</v>
      </c>
      <c r="B10" s="237">
        <f>B11+B12</f>
        <v>-92.138766388069342</v>
      </c>
      <c r="C10" s="230">
        <f>C11+C12</f>
        <v>-61.138766388069342</v>
      </c>
      <c r="D10" s="183">
        <f>SUM(D11:D12)</f>
        <v>-198.47405092827208</v>
      </c>
      <c r="E10" s="248">
        <f>SUM(E11:E12)</f>
        <v>-125.6724939653396</v>
      </c>
      <c r="F10" s="228">
        <f>SUM(F11:F12)</f>
        <v>-15.762163368473693</v>
      </c>
    </row>
    <row r="11" spans="1:6" x14ac:dyDescent="0.25">
      <c r="A11" s="177" t="s">
        <v>54</v>
      </c>
      <c r="B11" s="238">
        <v>-67.138766388069342</v>
      </c>
      <c r="C11" s="231">
        <v>-36.138766388069342</v>
      </c>
      <c r="D11" s="238">
        <v>-173.47405092827208</v>
      </c>
      <c r="E11" s="258">
        <v>-100.6724939653396</v>
      </c>
      <c r="F11" s="231">
        <v>9.4378366315263094</v>
      </c>
    </row>
    <row r="12" spans="1:6" ht="14.25" customHeight="1" x14ac:dyDescent="0.25">
      <c r="A12" s="176" t="s">
        <v>28</v>
      </c>
      <c r="B12" s="239">
        <v>-25</v>
      </c>
      <c r="C12" s="232">
        <v>-25</v>
      </c>
      <c r="D12" s="239">
        <v>-25</v>
      </c>
      <c r="E12" s="259">
        <v>-25</v>
      </c>
      <c r="F12" s="252">
        <v>-25.200000000000003</v>
      </c>
    </row>
    <row r="13" spans="1:6" x14ac:dyDescent="0.25">
      <c r="A13" s="224" t="s">
        <v>55</v>
      </c>
      <c r="B13" s="344">
        <v>-96.757312430315082</v>
      </c>
      <c r="C13" s="345">
        <v>-96.757312430315082</v>
      </c>
      <c r="D13" s="344">
        <v>-178.9202028164716</v>
      </c>
      <c r="E13" s="346">
        <v>-245.25392541055521</v>
      </c>
      <c r="F13" s="345">
        <v>-211.89520686344349</v>
      </c>
    </row>
    <row r="14" spans="1:6" x14ac:dyDescent="0.25">
      <c r="A14" s="220" t="s">
        <v>143</v>
      </c>
      <c r="B14" s="352">
        <v>-173.21497500000001</v>
      </c>
      <c r="C14" s="263">
        <v>0</v>
      </c>
      <c r="D14" s="179" t="s">
        <v>0</v>
      </c>
      <c r="E14" s="253" t="s">
        <v>0</v>
      </c>
      <c r="F14" s="254" t="s">
        <v>0</v>
      </c>
    </row>
    <row r="15" spans="1:6" x14ac:dyDescent="0.25">
      <c r="A15" s="221" t="s">
        <v>290</v>
      </c>
      <c r="B15" s="237">
        <f>SUM(B16:B19)</f>
        <v>-126.5</v>
      </c>
      <c r="C15" s="230">
        <f t="shared" ref="C15:E15" si="0">SUM(C16:C19)</f>
        <v>-126.5</v>
      </c>
      <c r="D15" s="237">
        <f t="shared" si="0"/>
        <v>-132.5</v>
      </c>
      <c r="E15" s="264">
        <f t="shared" si="0"/>
        <v>-283.85000000000002</v>
      </c>
      <c r="F15" s="230">
        <f>SUM(F16:F19)</f>
        <v>-345.40100000000007</v>
      </c>
    </row>
    <row r="16" spans="1:6" x14ac:dyDescent="0.25">
      <c r="A16" s="218" t="s">
        <v>112</v>
      </c>
      <c r="B16" s="241">
        <v>-17</v>
      </c>
      <c r="C16" s="233">
        <v>-17</v>
      </c>
      <c r="D16" s="255">
        <v>0</v>
      </c>
      <c r="E16" s="173">
        <v>-48</v>
      </c>
      <c r="F16" s="256" t="s">
        <v>0</v>
      </c>
    </row>
    <row r="17" spans="1:6" x14ac:dyDescent="0.25">
      <c r="A17" s="222" t="s">
        <v>114</v>
      </c>
      <c r="B17" s="241">
        <v>-42</v>
      </c>
      <c r="C17" s="233">
        <v>-42</v>
      </c>
      <c r="D17" s="255" t="s">
        <v>0</v>
      </c>
      <c r="E17" s="173" t="s">
        <v>0</v>
      </c>
      <c r="F17" s="256" t="s">
        <v>0</v>
      </c>
    </row>
    <row r="18" spans="1:6" x14ac:dyDescent="0.25">
      <c r="A18" s="177" t="s">
        <v>113</v>
      </c>
      <c r="B18" s="241">
        <v>-35</v>
      </c>
      <c r="C18" s="233">
        <v>-35</v>
      </c>
      <c r="D18" s="255">
        <v>-35</v>
      </c>
      <c r="E18" s="173">
        <v>-35</v>
      </c>
      <c r="F18" s="256">
        <v>-35</v>
      </c>
    </row>
    <row r="19" spans="1:6" x14ac:dyDescent="0.25">
      <c r="A19" s="268" t="s">
        <v>171</v>
      </c>
      <c r="B19" s="269">
        <v>-32.5</v>
      </c>
      <c r="C19" s="270">
        <v>-32.5</v>
      </c>
      <c r="D19" s="238">
        <v>-97.5</v>
      </c>
      <c r="E19" s="366">
        <v>-200.85000000000002</v>
      </c>
      <c r="F19" s="367">
        <v>-310.40100000000007</v>
      </c>
    </row>
    <row r="20" spans="1:6" x14ac:dyDescent="0.25">
      <c r="A20" s="182" t="s">
        <v>115</v>
      </c>
      <c r="B20" s="181">
        <v>-66</v>
      </c>
      <c r="C20" s="234">
        <v>0</v>
      </c>
      <c r="D20" s="181">
        <v>0</v>
      </c>
      <c r="E20" s="234">
        <v>0</v>
      </c>
      <c r="F20" s="257">
        <v>0</v>
      </c>
    </row>
    <row r="21" spans="1:6" x14ac:dyDescent="0.25">
      <c r="A21" s="224" t="s">
        <v>291</v>
      </c>
      <c r="B21" s="328">
        <v>-49.472453000000087</v>
      </c>
      <c r="C21" s="329">
        <v>-46.324999999999818</v>
      </c>
      <c r="D21" s="328">
        <v>-185.85639359224729</v>
      </c>
      <c r="E21" s="329">
        <v>-311.1513155674773</v>
      </c>
      <c r="F21" s="390">
        <v>-570.93683631452382</v>
      </c>
    </row>
    <row r="22" spans="1:6" x14ac:dyDescent="0.25">
      <c r="A22" s="71" t="s">
        <v>287</v>
      </c>
      <c r="B22" s="170">
        <v>-20</v>
      </c>
      <c r="C22" s="235">
        <v>0</v>
      </c>
      <c r="D22" s="179" t="s">
        <v>0</v>
      </c>
      <c r="E22" s="253" t="s">
        <v>0</v>
      </c>
      <c r="F22" s="254" t="s">
        <v>0</v>
      </c>
    </row>
    <row r="23" spans="1:6" x14ac:dyDescent="0.25">
      <c r="A23" s="71" t="s">
        <v>288</v>
      </c>
      <c r="B23" s="242">
        <v>-34</v>
      </c>
      <c r="C23" s="236">
        <v>0</v>
      </c>
      <c r="D23" s="179" t="s">
        <v>0</v>
      </c>
      <c r="E23" s="253" t="s">
        <v>0</v>
      </c>
      <c r="F23" s="254" t="s">
        <v>0</v>
      </c>
    </row>
    <row r="24" spans="1:6" x14ac:dyDescent="0.25">
      <c r="A24" s="71" t="s">
        <v>289</v>
      </c>
      <c r="B24" s="261">
        <v>-56.241</v>
      </c>
      <c r="C24" s="262">
        <v>-56.241</v>
      </c>
      <c r="D24" s="179" t="s">
        <v>0</v>
      </c>
      <c r="E24" s="253" t="s">
        <v>0</v>
      </c>
      <c r="F24" s="254" t="s">
        <v>0</v>
      </c>
    </row>
    <row r="25" spans="1:6" x14ac:dyDescent="0.25">
      <c r="A25" s="71" t="s">
        <v>619</v>
      </c>
      <c r="B25" s="727">
        <v>0</v>
      </c>
      <c r="C25" s="728">
        <v>-21</v>
      </c>
      <c r="D25" s="729" t="s">
        <v>0</v>
      </c>
      <c r="E25" s="729" t="s">
        <v>0</v>
      </c>
      <c r="F25" s="730" t="s">
        <v>0</v>
      </c>
    </row>
    <row r="26" spans="1:6" x14ac:dyDescent="0.25">
      <c r="A26" s="245" t="s">
        <v>32</v>
      </c>
      <c r="B26" s="184">
        <f>SUM(B27:B33)-B30+26</f>
        <v>465.22014503015907</v>
      </c>
      <c r="C26" s="247">
        <f>SUM(C27:C33)-C30+26</f>
        <v>319.22014503015907</v>
      </c>
      <c r="D26" s="184">
        <f>SUM(D27:D32)-D30</f>
        <v>146.50812620617802</v>
      </c>
      <c r="E26" s="184">
        <f>SUM(E27:E32)-E30</f>
        <v>226.74732448613503</v>
      </c>
      <c r="F26" s="247">
        <f>SUM(F27:F32)-F30</f>
        <v>154.64119564579698</v>
      </c>
    </row>
    <row r="27" spans="1:6" x14ac:dyDescent="0.25">
      <c r="A27" s="69" t="s">
        <v>111</v>
      </c>
      <c r="B27" s="237">
        <v>36.220145030159017</v>
      </c>
      <c r="C27" s="651">
        <v>36.220145030159017</v>
      </c>
      <c r="D27" s="183">
        <v>126.50812620617802</v>
      </c>
      <c r="E27" s="248">
        <v>206.74732448613503</v>
      </c>
      <c r="F27" s="228">
        <v>134.64119564579698</v>
      </c>
    </row>
    <row r="28" spans="1:6" x14ac:dyDescent="0.25">
      <c r="A28" s="69" t="s">
        <v>227</v>
      </c>
      <c r="B28" s="240">
        <v>52</v>
      </c>
      <c r="C28" s="178">
        <v>20</v>
      </c>
      <c r="D28" s="237">
        <v>20</v>
      </c>
      <c r="E28" s="264">
        <v>20</v>
      </c>
      <c r="F28" s="230">
        <v>20</v>
      </c>
    </row>
    <row r="29" spans="1:6" x14ac:dyDescent="0.25">
      <c r="A29" s="69" t="s">
        <v>228</v>
      </c>
      <c r="B29" s="240">
        <f>94</f>
        <v>94</v>
      </c>
      <c r="C29" s="178">
        <v>0</v>
      </c>
      <c r="D29" s="183" t="s">
        <v>0</v>
      </c>
      <c r="E29" s="248" t="s">
        <v>0</v>
      </c>
      <c r="F29" s="228" t="s">
        <v>0</v>
      </c>
    </row>
    <row r="30" spans="1:6" x14ac:dyDescent="0.25">
      <c r="A30" s="69" t="s">
        <v>229</v>
      </c>
      <c r="B30" s="240">
        <f>SUM(B31:B32)</f>
        <v>237</v>
      </c>
      <c r="C30" s="178">
        <f>SUM(C31:C32)</f>
        <v>237</v>
      </c>
      <c r="D30" s="240">
        <f>SUM(D31:D32)</f>
        <v>0</v>
      </c>
      <c r="E30" s="260">
        <f>SUM(E31:E32)</f>
        <v>0</v>
      </c>
      <c r="F30" s="178">
        <f>SUM(F31:F32)</f>
        <v>0</v>
      </c>
    </row>
    <row r="31" spans="1:6" x14ac:dyDescent="0.25">
      <c r="A31" s="223" t="s">
        <v>119</v>
      </c>
      <c r="B31" s="240">
        <v>150</v>
      </c>
      <c r="C31" s="178">
        <v>150</v>
      </c>
      <c r="D31" s="183" t="s">
        <v>0</v>
      </c>
      <c r="E31" s="248" t="s">
        <v>0</v>
      </c>
      <c r="F31" s="228" t="s">
        <v>0</v>
      </c>
    </row>
    <row r="32" spans="1:6" x14ac:dyDescent="0.25">
      <c r="A32" s="223" t="s">
        <v>118</v>
      </c>
      <c r="B32" s="240">
        <v>87</v>
      </c>
      <c r="C32" s="178">
        <v>87</v>
      </c>
      <c r="D32" s="183" t="s">
        <v>0</v>
      </c>
      <c r="E32" s="248" t="s">
        <v>0</v>
      </c>
      <c r="F32" s="228" t="s">
        <v>0</v>
      </c>
    </row>
    <row r="33" spans="1:6" x14ac:dyDescent="0.25">
      <c r="A33" s="69" t="s">
        <v>168</v>
      </c>
      <c r="B33" s="240">
        <v>20</v>
      </c>
      <c r="C33" s="178">
        <v>0</v>
      </c>
      <c r="D33" s="237" t="s">
        <v>0</v>
      </c>
      <c r="E33" s="264" t="s">
        <v>0</v>
      </c>
      <c r="F33" s="230" t="s">
        <v>0</v>
      </c>
    </row>
    <row r="34" spans="1:6" x14ac:dyDescent="0.25">
      <c r="A34" s="224" t="s">
        <v>150</v>
      </c>
      <c r="B34" s="244" t="s">
        <v>120</v>
      </c>
      <c r="C34" s="243">
        <v>0</v>
      </c>
      <c r="D34" s="649" t="s">
        <v>0</v>
      </c>
      <c r="E34" s="650" t="s">
        <v>0</v>
      </c>
      <c r="F34" s="651" t="s">
        <v>0</v>
      </c>
    </row>
    <row r="35" spans="1:6" x14ac:dyDescent="0.25">
      <c r="A35" s="245" t="s">
        <v>128</v>
      </c>
      <c r="B35" s="227">
        <f>B5+B26</f>
        <v>-435.35466516208999</v>
      </c>
      <c r="C35" s="246">
        <f>C5+C26</f>
        <v>-276.99223716208974</v>
      </c>
      <c r="D35" s="332">
        <f>D5+D26</f>
        <v>-722.96342062073518</v>
      </c>
      <c r="E35" s="332">
        <f>E5+E26</f>
        <v>-890.7388875533195</v>
      </c>
      <c r="F35" s="333">
        <f>F5+F26</f>
        <v>-1143.4253756084795</v>
      </c>
    </row>
    <row r="36" spans="1:6" x14ac:dyDescent="0.25">
      <c r="A36" s="719" t="s">
        <v>581</v>
      </c>
      <c r="B36" s="721">
        <f>B3+B5+B26</f>
        <v>-1992.35466516209</v>
      </c>
      <c r="C36" s="722">
        <f>C3+C5+C26</f>
        <v>-1991.9922371620896</v>
      </c>
      <c r="D36" s="721">
        <f>D3+D5+D26</f>
        <v>-1816.9634206207352</v>
      </c>
      <c r="E36" s="723">
        <f>E3+E5+E26</f>
        <v>-1287.7388875533195</v>
      </c>
      <c r="F36" s="722">
        <f>F3+F5+F26</f>
        <v>-989.42537560847938</v>
      </c>
    </row>
    <row r="37" spans="1:6" x14ac:dyDescent="0.25">
      <c r="A37" s="720" t="s">
        <v>582</v>
      </c>
      <c r="B37" s="724">
        <f>B36/B45*100</f>
        <v>-2.4726421009910005</v>
      </c>
      <c r="C37" s="725">
        <f>C36/C45*100</f>
        <v>-2.4721923042017799</v>
      </c>
      <c r="D37" s="724">
        <f t="shared" ref="D37:F37" si="1">D36/D45*100</f>
        <v>-2.1415458795789286</v>
      </c>
      <c r="E37" s="726">
        <f t="shared" si="1"/>
        <v>-1.4277602172725758</v>
      </c>
      <c r="F37" s="725">
        <f t="shared" si="1"/>
        <v>-1.0264614067707547</v>
      </c>
    </row>
    <row r="38" spans="1:6" x14ac:dyDescent="0.25">
      <c r="A38" s="745" t="s">
        <v>167</v>
      </c>
      <c r="B38" s="745"/>
      <c r="C38" s="745"/>
      <c r="D38" s="745"/>
      <c r="E38" s="746" t="s">
        <v>6</v>
      </c>
      <c r="F38" s="746"/>
    </row>
    <row r="39" spans="1:6" ht="22.5" customHeight="1" x14ac:dyDescent="0.25">
      <c r="A39" s="745" t="s">
        <v>620</v>
      </c>
      <c r="B39" s="745"/>
      <c r="C39" s="745"/>
      <c r="D39" s="745"/>
      <c r="E39" s="745"/>
      <c r="F39" s="745"/>
    </row>
    <row r="40" spans="1:6" x14ac:dyDescent="0.25">
      <c r="A40" s="267" t="s">
        <v>170</v>
      </c>
      <c r="B40" s="172"/>
      <c r="C40" s="172"/>
      <c r="D40" s="173"/>
      <c r="E40" s="173"/>
      <c r="F40" s="173"/>
    </row>
    <row r="42" spans="1:6" x14ac:dyDescent="0.25">
      <c r="B42" s="102"/>
      <c r="C42" s="62"/>
      <c r="D42" s="62"/>
      <c r="E42" s="62"/>
      <c r="F42" s="62"/>
    </row>
    <row r="43" spans="1:6" x14ac:dyDescent="0.25">
      <c r="B43" s="384"/>
      <c r="C43" s="384"/>
      <c r="D43" s="384"/>
      <c r="E43" s="384"/>
      <c r="F43" s="384"/>
    </row>
    <row r="44" spans="1:6" x14ac:dyDescent="0.25">
      <c r="B44" s="384"/>
      <c r="C44" s="384"/>
      <c r="D44" s="384"/>
      <c r="E44" s="384"/>
      <c r="F44" s="384"/>
    </row>
    <row r="45" spans="1:6" x14ac:dyDescent="0.25">
      <c r="A45" t="s">
        <v>33</v>
      </c>
      <c r="B45" s="62">
        <v>80575.941999999995</v>
      </c>
      <c r="C45" s="62">
        <v>80575.941999999995</v>
      </c>
      <c r="D45" s="62">
        <v>84843.543999999994</v>
      </c>
      <c r="E45" s="62">
        <v>90192.937999999995</v>
      </c>
      <c r="F45" s="62">
        <v>96391.873000000007</v>
      </c>
    </row>
  </sheetData>
  <mergeCells count="5">
    <mergeCell ref="A1:F1"/>
    <mergeCell ref="D9:F9"/>
    <mergeCell ref="A38:D38"/>
    <mergeCell ref="E38:F38"/>
    <mergeCell ref="A39:F39"/>
  </mergeCells>
  <pageMargins left="0.7" right="0.7" top="0.75" bottom="0.75" header="0.3" footer="0.3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sqref="A1:E1"/>
    </sheetView>
  </sheetViews>
  <sheetFormatPr defaultRowHeight="15" x14ac:dyDescent="0.25"/>
  <cols>
    <col min="1" max="1" width="37.28515625" customWidth="1"/>
  </cols>
  <sheetData>
    <row r="1" spans="1:7" x14ac:dyDescent="0.25">
      <c r="A1" s="747" t="s">
        <v>317</v>
      </c>
      <c r="B1" s="747"/>
      <c r="C1" s="747"/>
      <c r="D1" s="747"/>
      <c r="E1" s="747"/>
    </row>
    <row r="2" spans="1:7" x14ac:dyDescent="0.25">
      <c r="A2" s="163"/>
      <c r="B2" s="163">
        <v>2016</v>
      </c>
      <c r="C2" s="163">
        <v>2017</v>
      </c>
      <c r="D2" s="163">
        <v>2018</v>
      </c>
      <c r="E2" s="163">
        <v>2019</v>
      </c>
    </row>
    <row r="3" spans="1:7" x14ac:dyDescent="0.25">
      <c r="A3" s="7" t="s">
        <v>145</v>
      </c>
      <c r="B3" s="62">
        <v>-1556.5030000000006</v>
      </c>
      <c r="C3" s="62">
        <v>-1094.4809999999998</v>
      </c>
      <c r="D3" s="62">
        <v>-396.84900000000198</v>
      </c>
      <c r="E3" s="62">
        <v>154.22699999999895</v>
      </c>
      <c r="F3" s="7"/>
      <c r="G3" s="7"/>
    </row>
    <row r="4" spans="1:7" x14ac:dyDescent="0.25">
      <c r="A4" s="207" t="s">
        <v>51</v>
      </c>
      <c r="B4" s="208">
        <f>B3/B13*100</f>
        <v>-1.9317217538704055</v>
      </c>
      <c r="C4" s="208">
        <f t="shared" ref="C4:E4" si="0">C3/C13*100</f>
        <v>-1.2899991542078908</v>
      </c>
      <c r="D4" s="208">
        <f t="shared" si="0"/>
        <v>-0.44000008071585606</v>
      </c>
      <c r="E4" s="208">
        <f t="shared" si="0"/>
        <v>0.16000000331978084</v>
      </c>
      <c r="F4" s="7"/>
      <c r="G4" s="7"/>
    </row>
    <row r="5" spans="1:7" x14ac:dyDescent="0.25">
      <c r="A5" s="7" t="s">
        <v>146</v>
      </c>
      <c r="B5" s="62">
        <v>-900.57481019224906</v>
      </c>
      <c r="C5" s="62">
        <v>-869.47154682691314</v>
      </c>
      <c r="D5" s="62">
        <v>-1117.4862120394546</v>
      </c>
      <c r="E5" s="62">
        <v>-1298.0665712542764</v>
      </c>
      <c r="F5" s="7"/>
      <c r="G5" s="7"/>
    </row>
    <row r="6" spans="1:7" x14ac:dyDescent="0.25">
      <c r="A6" s="7" t="s">
        <v>147</v>
      </c>
      <c r="B6" s="62">
        <v>465.22014503015907</v>
      </c>
      <c r="C6" s="62">
        <v>146.50812620617802</v>
      </c>
      <c r="D6" s="62">
        <v>226.74732448613503</v>
      </c>
      <c r="E6" s="62">
        <v>154.64119564579698</v>
      </c>
      <c r="F6" s="7"/>
      <c r="G6" s="7"/>
    </row>
    <row r="7" spans="1:7" x14ac:dyDescent="0.25">
      <c r="A7" s="7" t="s">
        <v>148</v>
      </c>
      <c r="B7" s="62">
        <f>B3+B5+B6</f>
        <v>-1991.8576651620906</v>
      </c>
      <c r="C7" s="62">
        <f t="shared" ref="C7:E7" si="1">C3+C5+C6</f>
        <v>-1817.4444206207349</v>
      </c>
      <c r="D7" s="62">
        <f t="shared" si="1"/>
        <v>-1287.5878875533215</v>
      </c>
      <c r="E7" s="62">
        <f t="shared" si="1"/>
        <v>-989.19837560848043</v>
      </c>
      <c r="F7" s="7"/>
      <c r="G7" s="7"/>
    </row>
    <row r="8" spans="1:7" x14ac:dyDescent="0.25">
      <c r="A8" s="207" t="s">
        <v>51</v>
      </c>
      <c r="B8" s="209">
        <f>B7/B13*100</f>
        <v>-2.4720252915716343</v>
      </c>
      <c r="C8" s="209">
        <f t="shared" ref="C8:E8" si="2">C7/C13*100</f>
        <v>-2.1421128054489742</v>
      </c>
      <c r="D8" s="209">
        <f t="shared" si="2"/>
        <v>-1.4275927983999386</v>
      </c>
      <c r="E8" s="209">
        <f t="shared" si="2"/>
        <v>-1.0262259097387603</v>
      </c>
      <c r="F8" s="7"/>
      <c r="G8" s="7"/>
    </row>
    <row r="9" spans="1:7" x14ac:dyDescent="0.25">
      <c r="A9" s="64" t="s">
        <v>292</v>
      </c>
      <c r="B9" s="393">
        <f>B3-B7</f>
        <v>435.35466516208999</v>
      </c>
      <c r="C9" s="393">
        <f t="shared" ref="C9:E9" si="3">C3-C7</f>
        <v>722.96342062073518</v>
      </c>
      <c r="D9" s="393">
        <f t="shared" si="3"/>
        <v>890.7388875533195</v>
      </c>
      <c r="E9" s="393">
        <f t="shared" si="3"/>
        <v>1143.4253756084795</v>
      </c>
      <c r="F9" s="7"/>
      <c r="G9" s="7"/>
    </row>
    <row r="10" spans="1:7" x14ac:dyDescent="0.25">
      <c r="A10" s="394" t="s">
        <v>51</v>
      </c>
      <c r="B10" s="368">
        <f>B4-B8</f>
        <v>0.54030353770122885</v>
      </c>
      <c r="C10" s="368">
        <f t="shared" ref="C10:E10" si="4">C4-C8</f>
        <v>0.8521136512410834</v>
      </c>
      <c r="D10" s="368">
        <f t="shared" si="4"/>
        <v>0.98759271768408252</v>
      </c>
      <c r="E10" s="368">
        <f t="shared" si="4"/>
        <v>1.1862259130585411</v>
      </c>
      <c r="F10" s="7"/>
      <c r="G10" s="7"/>
    </row>
    <row r="11" spans="1:7" x14ac:dyDescent="0.25">
      <c r="A11" s="7"/>
      <c r="B11" s="7"/>
      <c r="C11" s="7"/>
      <c r="D11" s="738" t="s">
        <v>149</v>
      </c>
      <c r="E11" s="738"/>
      <c r="F11" s="7"/>
      <c r="G11" s="7"/>
    </row>
    <row r="12" spans="1:7" x14ac:dyDescent="0.25">
      <c r="A12" s="7"/>
      <c r="B12" s="7"/>
      <c r="C12" s="7"/>
      <c r="D12" s="7"/>
      <c r="E12" s="7"/>
      <c r="F12" s="7"/>
      <c r="G12" s="7"/>
    </row>
    <row r="13" spans="1:7" x14ac:dyDescent="0.25">
      <c r="A13" s="7" t="s">
        <v>33</v>
      </c>
      <c r="B13" s="62">
        <v>80575.941999999995</v>
      </c>
      <c r="C13" s="62">
        <v>84843.543999999994</v>
      </c>
      <c r="D13" s="62">
        <v>90192.937999999995</v>
      </c>
      <c r="E13" s="62">
        <v>96391.873000000007</v>
      </c>
      <c r="F13" s="7"/>
      <c r="G13" s="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  <row r="16" spans="1:7" x14ac:dyDescent="0.25">
      <c r="A16" s="7"/>
      <c r="B16" s="210"/>
      <c r="C16" s="210"/>
      <c r="D16" s="210"/>
      <c r="E16" s="210"/>
      <c r="F16" s="7"/>
      <c r="G16" s="7"/>
    </row>
    <row r="17" spans="1:7" x14ac:dyDescent="0.25">
      <c r="A17" s="7"/>
      <c r="B17" s="210"/>
      <c r="C17" s="210"/>
      <c r="D17" s="210"/>
      <c r="E17" s="210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7"/>
      <c r="B21" s="7"/>
      <c r="C21" s="7"/>
      <c r="D21" s="7"/>
      <c r="E21" s="7"/>
      <c r="F21" s="7"/>
      <c r="G21" s="7"/>
    </row>
    <row r="22" spans="1:7" x14ac:dyDescent="0.25">
      <c r="A22" s="7"/>
      <c r="B22" s="7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7"/>
      <c r="B24" s="7"/>
      <c r="C24" s="7"/>
      <c r="D24" s="7"/>
      <c r="E24" s="7"/>
      <c r="F24" s="7"/>
      <c r="G24" s="7"/>
    </row>
  </sheetData>
  <mergeCells count="2">
    <mergeCell ref="A1:E1"/>
    <mergeCell ref="D11:E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5" x14ac:dyDescent="0.25"/>
  <cols>
    <col min="1" max="1" width="46.7109375" customWidth="1"/>
  </cols>
  <sheetData>
    <row r="1" spans="1:6" x14ac:dyDescent="0.25">
      <c r="A1" s="749" t="s">
        <v>318</v>
      </c>
      <c r="B1" s="749"/>
      <c r="C1" s="749"/>
      <c r="D1" s="749"/>
      <c r="E1" s="749"/>
      <c r="F1" s="749"/>
    </row>
    <row r="2" spans="1:6" x14ac:dyDescent="0.25">
      <c r="A2" s="163"/>
      <c r="B2" s="163">
        <v>2015</v>
      </c>
      <c r="C2" s="163">
        <v>2016</v>
      </c>
      <c r="D2" s="163">
        <v>2017</v>
      </c>
      <c r="E2" s="163">
        <v>2018</v>
      </c>
      <c r="F2" s="163">
        <v>2019</v>
      </c>
    </row>
    <row r="3" spans="1:6" x14ac:dyDescent="0.25">
      <c r="A3" s="166" t="s">
        <v>159</v>
      </c>
      <c r="B3" s="214">
        <v>41306</v>
      </c>
      <c r="C3" s="214">
        <v>42589</v>
      </c>
      <c r="D3" s="214">
        <v>44253</v>
      </c>
      <c r="E3" s="214">
        <v>44922</v>
      </c>
      <c r="F3" s="214">
        <v>45565</v>
      </c>
    </row>
    <row r="4" spans="1:6" x14ac:dyDescent="0.25">
      <c r="A4" s="63" t="s">
        <v>51</v>
      </c>
      <c r="B4" s="213">
        <f>B3/B13*100</f>
        <v>52.908385721678272</v>
      </c>
      <c r="C4" s="213">
        <f t="shared" ref="C4:F4" si="0">C3/C13*100</f>
        <v>52.85572708538735</v>
      </c>
      <c r="D4" s="213">
        <f t="shared" si="0"/>
        <v>52.158358684309562</v>
      </c>
      <c r="E4" s="213">
        <f t="shared" si="0"/>
        <v>49.806560243109061</v>
      </c>
      <c r="F4" s="213">
        <f t="shared" si="0"/>
        <v>47.270582655863521</v>
      </c>
    </row>
    <row r="5" spans="1:6" x14ac:dyDescent="0.25">
      <c r="A5" s="64" t="s">
        <v>160</v>
      </c>
      <c r="B5" s="65"/>
      <c r="C5" s="65">
        <f>SUM(C6:C7)</f>
        <v>310.09290252487364</v>
      </c>
      <c r="D5" s="65">
        <f>SUM(D6:D7)</f>
        <v>672.47593610443869</v>
      </c>
      <c r="E5" s="65">
        <f>SUM(E6:E7)</f>
        <v>855.17329166053037</v>
      </c>
      <c r="F5" s="65">
        <f>SUM(F6:F7)</f>
        <v>1115.4429229525551</v>
      </c>
    </row>
    <row r="6" spans="1:6" x14ac:dyDescent="0.25">
      <c r="A6" s="64" t="s">
        <v>158</v>
      </c>
      <c r="B6" s="65"/>
      <c r="C6" s="65">
        <v>310.09290252487364</v>
      </c>
      <c r="D6" s="65">
        <v>669.10919229727563</v>
      </c>
      <c r="E6" s="65">
        <v>845.47994405879069</v>
      </c>
      <c r="F6" s="65">
        <v>1100.8700334795049</v>
      </c>
    </row>
    <row r="7" spans="1:6" x14ac:dyDescent="0.25">
      <c r="A7" s="64" t="s">
        <v>155</v>
      </c>
      <c r="B7" s="65"/>
      <c r="C7" s="65">
        <v>0</v>
      </c>
      <c r="D7" s="65">
        <f>C5*C10/100</f>
        <v>3.366743807163084</v>
      </c>
      <c r="E7" s="65">
        <f>C5*C10/100+(D5-C5)*D10/100</f>
        <v>9.69334760173966</v>
      </c>
      <c r="F7" s="65">
        <f>C5*C10/100+(D5-C5)*D10/100+(E5-D5)*E10/100</f>
        <v>14.572889473050276</v>
      </c>
    </row>
    <row r="8" spans="1:6" x14ac:dyDescent="0.25">
      <c r="A8" s="64" t="s">
        <v>161</v>
      </c>
      <c r="B8" s="65">
        <f>B3</f>
        <v>41306</v>
      </c>
      <c r="C8" s="65">
        <f>C3+C5</f>
        <v>42899.092902524877</v>
      </c>
      <c r="D8" s="65">
        <f>C8+(D3-C3)+D5</f>
        <v>45235.568838629319</v>
      </c>
      <c r="E8" s="65">
        <f>D8+(E3-D3)+E5</f>
        <v>46759.742130289851</v>
      </c>
      <c r="F8" s="65">
        <f>E8+(F3-E3)+F5</f>
        <v>48518.185053242407</v>
      </c>
    </row>
    <row r="9" spans="1:6" x14ac:dyDescent="0.25">
      <c r="A9" s="63" t="s">
        <v>51</v>
      </c>
      <c r="B9" s="213">
        <f>B8/B13*100</f>
        <v>52.908385721678272</v>
      </c>
      <c r="C9" s="213">
        <f t="shared" ref="C9:F9" si="1">C8/C13*100</f>
        <v>53.240572604816563</v>
      </c>
      <c r="D9" s="213">
        <f t="shared" si="1"/>
        <v>53.316453681648802</v>
      </c>
      <c r="E9" s="213">
        <f t="shared" si="1"/>
        <v>51.844127896454438</v>
      </c>
      <c r="F9" s="213">
        <f t="shared" si="1"/>
        <v>50.334310915654065</v>
      </c>
    </row>
    <row r="10" spans="1:6" x14ac:dyDescent="0.25">
      <c r="A10" s="215" t="s">
        <v>157</v>
      </c>
      <c r="B10" s="216">
        <v>0.8186607691825083</v>
      </c>
      <c r="C10" s="216">
        <v>1.0857210144927538</v>
      </c>
      <c r="D10" s="216">
        <v>1.7458333333333338</v>
      </c>
      <c r="E10" s="217">
        <v>2.6708333333333338</v>
      </c>
      <c r="F10" s="217">
        <v>3.4708333333333332</v>
      </c>
    </row>
    <row r="11" spans="1:6" ht="33.75" customHeight="1" x14ac:dyDescent="0.25">
      <c r="A11" s="750" t="s">
        <v>162</v>
      </c>
      <c r="B11" s="750"/>
      <c r="C11" s="750"/>
      <c r="D11" s="738" t="s">
        <v>156</v>
      </c>
      <c r="E11" s="748"/>
      <c r="F11" s="748"/>
    </row>
    <row r="12" spans="1:6" x14ac:dyDescent="0.25">
      <c r="A12" s="64"/>
      <c r="B12" s="64"/>
      <c r="C12" s="64"/>
      <c r="D12" s="64"/>
      <c r="E12" s="64"/>
      <c r="F12" s="64"/>
    </row>
    <row r="13" spans="1:6" x14ac:dyDescent="0.25">
      <c r="A13" s="64" t="s">
        <v>33</v>
      </c>
      <c r="B13" s="65">
        <v>78070.8</v>
      </c>
      <c r="C13" s="65">
        <f>'T04'!B13</f>
        <v>80575.941999999995</v>
      </c>
      <c r="D13" s="65">
        <f>'T04'!C13</f>
        <v>84843.543999999994</v>
      </c>
      <c r="E13" s="65">
        <f>'T04'!D13</f>
        <v>90192.937999999995</v>
      </c>
      <c r="F13" s="65">
        <f>'T04'!E13</f>
        <v>96391.873000000007</v>
      </c>
    </row>
    <row r="14" spans="1:6" x14ac:dyDescent="0.25">
      <c r="A14" s="64"/>
      <c r="B14" s="64"/>
      <c r="C14" s="64"/>
      <c r="D14" s="64"/>
      <c r="E14" s="64"/>
      <c r="F14" s="395"/>
    </row>
    <row r="15" spans="1:6" x14ac:dyDescent="0.25">
      <c r="A15" s="64"/>
      <c r="B15" s="64"/>
      <c r="C15" s="64"/>
      <c r="D15" s="64"/>
      <c r="E15" s="64"/>
      <c r="F15" s="64"/>
    </row>
    <row r="16" spans="1:6" x14ac:dyDescent="0.25">
      <c r="A16" s="64"/>
      <c r="B16" s="64"/>
      <c r="C16" s="64"/>
      <c r="D16" s="64"/>
      <c r="E16" s="64"/>
      <c r="F16" s="64"/>
    </row>
    <row r="17" spans="1:6" x14ac:dyDescent="0.25">
      <c r="A17" s="64"/>
      <c r="B17" s="64"/>
      <c r="C17" s="64"/>
      <c r="D17" s="64"/>
      <c r="E17" s="64"/>
      <c r="F17" s="64"/>
    </row>
    <row r="18" spans="1:6" x14ac:dyDescent="0.25">
      <c r="A18" s="64"/>
      <c r="B18" s="64"/>
      <c r="C18" s="64"/>
      <c r="D18" s="64"/>
      <c r="E18" s="64"/>
      <c r="F18" s="64"/>
    </row>
    <row r="19" spans="1:6" x14ac:dyDescent="0.25">
      <c r="A19" s="64"/>
      <c r="B19" s="64"/>
      <c r="C19" s="64"/>
      <c r="D19" s="64"/>
      <c r="E19" s="64"/>
      <c r="F19" s="64"/>
    </row>
    <row r="20" spans="1:6" x14ac:dyDescent="0.25">
      <c r="A20" s="64"/>
      <c r="B20" s="64"/>
      <c r="C20" s="64"/>
      <c r="D20" s="64"/>
      <c r="E20" s="64"/>
      <c r="F20" s="64"/>
    </row>
    <row r="21" spans="1:6" x14ac:dyDescent="0.25">
      <c r="A21" s="64"/>
      <c r="B21" s="64"/>
      <c r="C21" s="64"/>
      <c r="D21" s="64"/>
      <c r="E21" s="64"/>
      <c r="F21" s="64"/>
    </row>
    <row r="22" spans="1:6" x14ac:dyDescent="0.25">
      <c r="A22" s="64"/>
      <c r="B22" s="64"/>
      <c r="C22" s="64"/>
      <c r="D22" s="64"/>
      <c r="E22" s="64"/>
      <c r="F22" s="64"/>
    </row>
    <row r="23" spans="1:6" x14ac:dyDescent="0.25">
      <c r="A23" s="64"/>
      <c r="B23" s="64"/>
      <c r="C23" s="64"/>
      <c r="D23" s="64"/>
      <c r="E23" s="64"/>
      <c r="F23" s="64"/>
    </row>
    <row r="24" spans="1:6" x14ac:dyDescent="0.25">
      <c r="A24" s="64"/>
      <c r="B24" s="64"/>
      <c r="C24" s="64"/>
      <c r="D24" s="64"/>
      <c r="E24" s="64"/>
      <c r="F24" s="64"/>
    </row>
  </sheetData>
  <mergeCells count="3">
    <mergeCell ref="D11:F11"/>
    <mergeCell ref="A1:F1"/>
    <mergeCell ref="A11:C11"/>
  </mergeCells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I17"/>
  <sheetViews>
    <sheetView showGridLines="0" workbookViewId="0">
      <selection sqref="A1:F1"/>
    </sheetView>
  </sheetViews>
  <sheetFormatPr defaultRowHeight="15" x14ac:dyDescent="0.25"/>
  <cols>
    <col min="1" max="1" width="61.5703125" customWidth="1"/>
  </cols>
  <sheetData>
    <row r="1" spans="1:9" x14ac:dyDescent="0.25">
      <c r="A1" s="749" t="s">
        <v>327</v>
      </c>
      <c r="B1" s="749"/>
      <c r="C1" s="749"/>
      <c r="D1" s="749"/>
      <c r="E1" s="749"/>
      <c r="F1" s="749"/>
    </row>
    <row r="2" spans="1:9" x14ac:dyDescent="0.25">
      <c r="A2" s="4"/>
      <c r="B2" s="3">
        <v>2015</v>
      </c>
      <c r="C2" s="3">
        <v>2016</v>
      </c>
      <c r="D2" s="3">
        <v>2017</v>
      </c>
      <c r="E2" s="3">
        <v>2018</v>
      </c>
      <c r="F2" s="3">
        <v>2019</v>
      </c>
    </row>
    <row r="3" spans="1:9" x14ac:dyDescent="0.25">
      <c r="A3" s="9" t="s">
        <v>326</v>
      </c>
      <c r="B3" s="12">
        <v>-2.9694095955040125</v>
      </c>
      <c r="C3" s="12">
        <v>-2.4720252915716343</v>
      </c>
      <c r="D3" s="12">
        <v>-2.1421128054489742</v>
      </c>
      <c r="E3" s="12">
        <v>-1.4275927983999386</v>
      </c>
      <c r="F3" s="12">
        <v>-1.0262259097387603</v>
      </c>
    </row>
    <row r="4" spans="1:9" x14ac:dyDescent="0.25">
      <c r="A4" s="10" t="s">
        <v>3</v>
      </c>
      <c r="B4" s="374">
        <v>-2.752327734839867E-2</v>
      </c>
      <c r="C4" s="374">
        <v>-1.435655959523976E-2</v>
      </c>
      <c r="D4" s="374">
        <v>-2.260121134047389E-3</v>
      </c>
      <c r="E4" s="374">
        <v>-6.7633678910212588E-2</v>
      </c>
      <c r="F4" s="374">
        <v>9.6311325833864508E-2</v>
      </c>
    </row>
    <row r="5" spans="1:9" x14ac:dyDescent="0.25">
      <c r="A5" s="10" t="s">
        <v>329</v>
      </c>
      <c r="B5" s="374">
        <v>-0.31663817821392493</v>
      </c>
      <c r="C5" s="374">
        <v>-6.6687732693282181E-2</v>
      </c>
      <c r="D5" s="374">
        <v>-6.8151583668748699E-3</v>
      </c>
      <c r="E5" s="374">
        <v>-6.4109474815755617E-3</v>
      </c>
      <c r="F5" s="374">
        <v>-5.9986611776134732E-3</v>
      </c>
    </row>
    <row r="6" spans="1:9" x14ac:dyDescent="0.25">
      <c r="A6" s="11" t="s">
        <v>4</v>
      </c>
      <c r="B6" s="5">
        <f>B3-B4-B5</f>
        <v>-2.6252481399416885</v>
      </c>
      <c r="C6" s="5">
        <f t="shared" ref="C6:F6" si="0">C3-C4-C5</f>
        <v>-2.3909809992831126</v>
      </c>
      <c r="D6" s="5">
        <f t="shared" si="0"/>
        <v>-2.1330375259480521</v>
      </c>
      <c r="E6" s="5">
        <f t="shared" si="0"/>
        <v>-1.3535481720081504</v>
      </c>
      <c r="F6" s="5">
        <f t="shared" si="0"/>
        <v>-1.1165385743950114</v>
      </c>
      <c r="H6" s="459"/>
    </row>
    <row r="7" spans="1:9" x14ac:dyDescent="0.25">
      <c r="A7" s="14" t="s">
        <v>5</v>
      </c>
      <c r="B7" s="15" t="s">
        <v>0</v>
      </c>
      <c r="C7" s="15">
        <f>C6-B6</f>
        <v>0.2342671406585759</v>
      </c>
      <c r="D7" s="15">
        <f t="shared" ref="D7:F7" si="1">D6-C6</f>
        <v>0.25794347333506051</v>
      </c>
      <c r="E7" s="15">
        <f t="shared" si="1"/>
        <v>0.77948935393990171</v>
      </c>
      <c r="F7" s="15">
        <f t="shared" si="1"/>
        <v>0.237009597613139</v>
      </c>
    </row>
    <row r="8" spans="1:9" x14ac:dyDescent="0.25">
      <c r="A8" s="17" t="s">
        <v>8</v>
      </c>
      <c r="B8" s="22">
        <v>-2.9694095955040125</v>
      </c>
      <c r="C8" s="22">
        <v>-2.4013051671022287</v>
      </c>
      <c r="D8" s="22">
        <v>-1.9237697415821333</v>
      </c>
      <c r="E8" s="22">
        <v>-1.548247931535468</v>
      </c>
      <c r="F8" s="22">
        <v>-1.28445254872593</v>
      </c>
    </row>
    <row r="9" spans="1:9" x14ac:dyDescent="0.25">
      <c r="A9" s="19" t="s">
        <v>9</v>
      </c>
      <c r="B9" s="23" t="s">
        <v>0</v>
      </c>
      <c r="C9" s="23">
        <v>0.30498726512798147</v>
      </c>
      <c r="D9" s="23">
        <v>0.40556641273249605</v>
      </c>
      <c r="E9" s="23">
        <v>0.44049115693753116</v>
      </c>
      <c r="F9" s="23">
        <v>9.9438091761498759E-2</v>
      </c>
      <c r="H9" s="459"/>
    </row>
    <row r="10" spans="1:9" x14ac:dyDescent="0.25">
      <c r="A10" s="16" t="s">
        <v>10</v>
      </c>
      <c r="B10" s="13">
        <f>B3-B8</f>
        <v>0</v>
      </c>
      <c r="C10" s="13">
        <f>C3-C8</f>
        <v>-7.0720124469405565E-2</v>
      </c>
      <c r="D10" s="13">
        <f>D3-D8</f>
        <v>-0.21834306386684088</v>
      </c>
      <c r="E10" s="13">
        <f>E3-E8</f>
        <v>0.12065513313552945</v>
      </c>
      <c r="F10" s="13">
        <f>F3-F8</f>
        <v>0.25822663898716969</v>
      </c>
    </row>
    <row r="11" spans="1:9" x14ac:dyDescent="0.25">
      <c r="A11" s="24" t="s">
        <v>11</v>
      </c>
      <c r="B11" s="18" t="s">
        <v>0</v>
      </c>
      <c r="C11" s="18">
        <f>C10-B10</f>
        <v>-7.0720124469405565E-2</v>
      </c>
      <c r="D11" s="18">
        <f t="shared" ref="D11:F11" si="2">D10-C10</f>
        <v>-0.14762293939743532</v>
      </c>
      <c r="E11" s="18">
        <f t="shared" si="2"/>
        <v>0.33899819700237033</v>
      </c>
      <c r="F11" s="18">
        <f t="shared" si="2"/>
        <v>0.13757150585164024</v>
      </c>
    </row>
    <row r="12" spans="1:9" x14ac:dyDescent="0.25">
      <c r="A12" s="21" t="s">
        <v>12</v>
      </c>
      <c r="B12" s="15" t="s">
        <v>0</v>
      </c>
      <c r="C12" s="15">
        <f>C7-C9</f>
        <v>-7.0720124469405565E-2</v>
      </c>
      <c r="D12" s="15">
        <f t="shared" ref="D12:F12" si="3">D7-D9</f>
        <v>-0.14762293939743554</v>
      </c>
      <c r="E12" s="15">
        <f t="shared" si="3"/>
        <v>0.33899819700237055</v>
      </c>
      <c r="F12" s="15">
        <f t="shared" si="3"/>
        <v>0.13757150585164024</v>
      </c>
      <c r="H12" s="459"/>
    </row>
    <row r="13" spans="1:9" x14ac:dyDescent="0.25">
      <c r="A13" s="25" t="s">
        <v>299</v>
      </c>
      <c r="B13" s="380"/>
      <c r="C13" s="380">
        <f>SUM(C14:C16)</f>
        <v>0.6167291326265949</v>
      </c>
      <c r="D13" s="380">
        <f t="shared" ref="D13:F13" si="4">SUM(D14:D16)</f>
        <v>-9.9095199026998565E-2</v>
      </c>
      <c r="E13" s="380">
        <f t="shared" si="4"/>
        <v>5.9891890900093288E-2</v>
      </c>
      <c r="F13" s="380">
        <f t="shared" si="4"/>
        <v>-4.7195958453696923E-2</v>
      </c>
    </row>
    <row r="14" spans="1:9" x14ac:dyDescent="0.25">
      <c r="A14" s="399" t="s">
        <v>296</v>
      </c>
      <c r="B14" s="380" t="s">
        <v>0</v>
      </c>
      <c r="C14" s="380">
        <v>2.4870598516344072E-2</v>
      </c>
      <c r="D14" s="380">
        <v>-0.10086277783763317</v>
      </c>
      <c r="E14" s="380">
        <v>-1.4568063195491414E-2</v>
      </c>
      <c r="F14" s="380">
        <v>-6.5141286365290527E-3</v>
      </c>
    </row>
    <row r="15" spans="1:9" x14ac:dyDescent="0.25">
      <c r="A15" s="399" t="s">
        <v>297</v>
      </c>
      <c r="B15" s="380" t="s">
        <v>0</v>
      </c>
      <c r="C15" s="380">
        <v>0.32977019441021599</v>
      </c>
      <c r="D15" s="380">
        <v>-8.8674252036131662E-2</v>
      </c>
      <c r="E15" s="380">
        <v>2.7682832709457261E-2</v>
      </c>
      <c r="F15" s="380">
        <v>-9.8391135327934559E-2</v>
      </c>
    </row>
    <row r="16" spans="1:9" x14ac:dyDescent="0.25">
      <c r="A16" s="400" t="s">
        <v>298</v>
      </c>
      <c r="B16" s="381" t="s">
        <v>0</v>
      </c>
      <c r="C16" s="381">
        <v>0.26208833970003487</v>
      </c>
      <c r="D16" s="381">
        <v>9.0441830846766269E-2</v>
      </c>
      <c r="E16" s="381">
        <v>4.677712138612744E-2</v>
      </c>
      <c r="F16" s="381">
        <v>5.7709305510766695E-2</v>
      </c>
      <c r="I16" s="402"/>
    </row>
    <row r="17" spans="1:6" x14ac:dyDescent="0.25">
      <c r="A17" s="348" t="s">
        <v>328</v>
      </c>
      <c r="B17" s="20"/>
      <c r="C17" s="20"/>
      <c r="D17" s="20"/>
      <c r="E17" s="20"/>
      <c r="F17" s="30" t="s">
        <v>6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workbookViewId="0">
      <selection sqref="A1:F1"/>
    </sheetView>
  </sheetViews>
  <sheetFormatPr defaultRowHeight="15" x14ac:dyDescent="0.25"/>
  <cols>
    <col min="1" max="1" width="51.42578125" customWidth="1"/>
    <col min="2" max="3" width="9.140625" customWidth="1"/>
    <col min="4" max="6" width="9.28515625" bestFit="1" customWidth="1"/>
  </cols>
  <sheetData>
    <row r="1" spans="1:7" x14ac:dyDescent="0.25">
      <c r="A1" s="749" t="s">
        <v>330</v>
      </c>
      <c r="B1" s="749"/>
      <c r="C1" s="749"/>
      <c r="D1" s="749"/>
      <c r="E1" s="749"/>
      <c r="F1" s="749"/>
    </row>
    <row r="2" spans="1:7" x14ac:dyDescent="0.25">
      <c r="A2" s="4"/>
      <c r="B2" s="3">
        <v>2015</v>
      </c>
      <c r="C2" s="3">
        <v>2016</v>
      </c>
      <c r="D2" s="3">
        <v>2017</v>
      </c>
      <c r="E2" s="3">
        <v>2018</v>
      </c>
      <c r="F2" s="3">
        <v>2019</v>
      </c>
    </row>
    <row r="3" spans="1:7" x14ac:dyDescent="0.25">
      <c r="A3" s="24" t="s">
        <v>278</v>
      </c>
      <c r="B3" s="376">
        <v>-2.6252481399416885</v>
      </c>
      <c r="C3" s="376">
        <v>-1.8506774615818837</v>
      </c>
      <c r="D3" s="376">
        <v>-1.2809238747069687</v>
      </c>
      <c r="E3" s="376">
        <v>-0.36595545432406784</v>
      </c>
      <c r="F3" s="376">
        <v>6.9687338663529719E-2</v>
      </c>
    </row>
    <row r="4" spans="1:7" x14ac:dyDescent="0.25">
      <c r="A4" s="382" t="s">
        <v>275</v>
      </c>
      <c r="B4" s="378" t="s">
        <v>0</v>
      </c>
      <c r="C4" s="378">
        <f>C3-B3</f>
        <v>0.77457067835980475</v>
      </c>
      <c r="D4" s="378">
        <f t="shared" ref="D4:F4" si="0">D3-C3</f>
        <v>0.56975358687491506</v>
      </c>
      <c r="E4" s="378">
        <f t="shared" si="0"/>
        <v>0.91496842038290083</v>
      </c>
      <c r="F4" s="378">
        <f t="shared" si="0"/>
        <v>0.43564279298759756</v>
      </c>
    </row>
    <row r="5" spans="1:7" x14ac:dyDescent="0.25">
      <c r="A5" s="17" t="s">
        <v>276</v>
      </c>
      <c r="B5" s="378" t="s">
        <v>0</v>
      </c>
      <c r="C5" s="378">
        <v>0.46958341323182329</v>
      </c>
      <c r="D5" s="378">
        <v>0.63377058737424252</v>
      </c>
      <c r="E5" s="378">
        <v>1.1082478508196121</v>
      </c>
      <c r="F5" s="378">
        <v>1.4444525520457108</v>
      </c>
    </row>
    <row r="6" spans="1:7" x14ac:dyDescent="0.25">
      <c r="A6" s="24" t="s">
        <v>277</v>
      </c>
      <c r="B6" s="376" t="s">
        <v>0</v>
      </c>
      <c r="C6" s="376">
        <f>C5</f>
        <v>0.46958341323182329</v>
      </c>
      <c r="D6" s="376">
        <f>D5-C5</f>
        <v>0.16418717414241923</v>
      </c>
      <c r="E6" s="376">
        <f t="shared" ref="E6:F6" si="1">E5-D5</f>
        <v>0.47447726344536956</v>
      </c>
      <c r="F6" s="376">
        <f t="shared" si="1"/>
        <v>0.33620470122609869</v>
      </c>
    </row>
    <row r="7" spans="1:7" x14ac:dyDescent="0.25">
      <c r="A7" s="19" t="s">
        <v>279</v>
      </c>
      <c r="B7" s="23" t="s">
        <v>0</v>
      </c>
      <c r="C7" s="23">
        <v>0.46958341323182329</v>
      </c>
      <c r="D7" s="23">
        <v>0.16418717414241901</v>
      </c>
      <c r="E7" s="23">
        <v>0.47447726344536978</v>
      </c>
      <c r="F7" s="23">
        <v>0.3362047012260988</v>
      </c>
    </row>
    <row r="8" spans="1:7" x14ac:dyDescent="0.25">
      <c r="A8" s="215" t="s">
        <v>300</v>
      </c>
      <c r="B8" s="398" t="s">
        <v>0</v>
      </c>
      <c r="C8" s="398">
        <v>0.6167291326265949</v>
      </c>
      <c r="D8" s="398">
        <v>-9.9095199026998565E-2</v>
      </c>
      <c r="E8" s="398">
        <v>5.9891890900093288E-2</v>
      </c>
      <c r="F8" s="398">
        <v>-4.7195958453696923E-2</v>
      </c>
    </row>
    <row r="9" spans="1:7" x14ac:dyDescent="0.25">
      <c r="A9" s="383" t="s">
        <v>280</v>
      </c>
      <c r="B9" s="20"/>
      <c r="C9" s="20"/>
      <c r="D9" s="20"/>
      <c r="E9" s="20"/>
      <c r="F9" s="30" t="s">
        <v>24</v>
      </c>
    </row>
    <row r="11" spans="1:7" x14ac:dyDescent="0.25">
      <c r="C11" s="384"/>
      <c r="D11" s="384"/>
      <c r="E11" s="384"/>
      <c r="F11" s="384"/>
      <c r="G11" s="384"/>
    </row>
    <row r="13" spans="1:7" x14ac:dyDescent="0.25">
      <c r="G13" s="384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workbookViewId="0">
      <selection sqref="A1:F1"/>
    </sheetView>
  </sheetViews>
  <sheetFormatPr defaultRowHeight="15" customHeight="1" x14ac:dyDescent="0.25"/>
  <cols>
    <col min="1" max="1" width="30.28515625" style="503" bestFit="1" customWidth="1"/>
    <col min="2" max="2" width="8.5703125" style="503" customWidth="1"/>
    <col min="3" max="6" width="10.42578125" style="503" customWidth="1"/>
    <col min="7" max="7" width="9.140625" style="524"/>
    <col min="8" max="256" width="9.140625" style="503"/>
    <col min="257" max="257" width="30.28515625" style="503" bestFit="1" customWidth="1"/>
    <col min="258" max="258" width="8.5703125" style="503" customWidth="1"/>
    <col min="259" max="262" width="10.42578125" style="503" customWidth="1"/>
    <col min="263" max="512" width="9.140625" style="503"/>
    <col min="513" max="513" width="30.28515625" style="503" bestFit="1" customWidth="1"/>
    <col min="514" max="514" width="8.5703125" style="503" customWidth="1"/>
    <col min="515" max="518" width="10.42578125" style="503" customWidth="1"/>
    <col min="519" max="768" width="9.140625" style="503"/>
    <col min="769" max="769" width="30.28515625" style="503" bestFit="1" customWidth="1"/>
    <col min="770" max="770" width="8.5703125" style="503" customWidth="1"/>
    <col min="771" max="774" width="10.42578125" style="503" customWidth="1"/>
    <col min="775" max="1024" width="9.140625" style="503"/>
    <col min="1025" max="1025" width="30.28515625" style="503" bestFit="1" customWidth="1"/>
    <col min="1026" max="1026" width="8.5703125" style="503" customWidth="1"/>
    <col min="1027" max="1030" width="10.42578125" style="503" customWidth="1"/>
    <col min="1031" max="1280" width="9.140625" style="503"/>
    <col min="1281" max="1281" width="30.28515625" style="503" bestFit="1" customWidth="1"/>
    <col min="1282" max="1282" width="8.5703125" style="503" customWidth="1"/>
    <col min="1283" max="1286" width="10.42578125" style="503" customWidth="1"/>
    <col min="1287" max="1536" width="9.140625" style="503"/>
    <col min="1537" max="1537" width="30.28515625" style="503" bestFit="1" customWidth="1"/>
    <col min="1538" max="1538" width="8.5703125" style="503" customWidth="1"/>
    <col min="1539" max="1542" width="10.42578125" style="503" customWidth="1"/>
    <col min="1543" max="1792" width="9.140625" style="503"/>
    <col min="1793" max="1793" width="30.28515625" style="503" bestFit="1" customWidth="1"/>
    <col min="1794" max="1794" width="8.5703125" style="503" customWidth="1"/>
    <col min="1795" max="1798" width="10.42578125" style="503" customWidth="1"/>
    <col min="1799" max="2048" width="9.140625" style="503"/>
    <col min="2049" max="2049" width="30.28515625" style="503" bestFit="1" customWidth="1"/>
    <col min="2050" max="2050" width="8.5703125" style="503" customWidth="1"/>
    <col min="2051" max="2054" width="10.42578125" style="503" customWidth="1"/>
    <col min="2055" max="2304" width="9.140625" style="503"/>
    <col min="2305" max="2305" width="30.28515625" style="503" bestFit="1" customWidth="1"/>
    <col min="2306" max="2306" width="8.5703125" style="503" customWidth="1"/>
    <col min="2307" max="2310" width="10.42578125" style="503" customWidth="1"/>
    <col min="2311" max="2560" width="9.140625" style="503"/>
    <col min="2561" max="2561" width="30.28515625" style="503" bestFit="1" customWidth="1"/>
    <col min="2562" max="2562" width="8.5703125" style="503" customWidth="1"/>
    <col min="2563" max="2566" width="10.42578125" style="503" customWidth="1"/>
    <col min="2567" max="2816" width="9.140625" style="503"/>
    <col min="2817" max="2817" width="30.28515625" style="503" bestFit="1" customWidth="1"/>
    <col min="2818" max="2818" width="8.5703125" style="503" customWidth="1"/>
    <col min="2819" max="2822" width="10.42578125" style="503" customWidth="1"/>
    <col min="2823" max="3072" width="9.140625" style="503"/>
    <col min="3073" max="3073" width="30.28515625" style="503" bestFit="1" customWidth="1"/>
    <col min="3074" max="3074" width="8.5703125" style="503" customWidth="1"/>
    <col min="3075" max="3078" width="10.42578125" style="503" customWidth="1"/>
    <col min="3079" max="3328" width="9.140625" style="503"/>
    <col min="3329" max="3329" width="30.28515625" style="503" bestFit="1" customWidth="1"/>
    <col min="3330" max="3330" width="8.5703125" style="503" customWidth="1"/>
    <col min="3331" max="3334" width="10.42578125" style="503" customWidth="1"/>
    <col min="3335" max="3584" width="9.140625" style="503"/>
    <col min="3585" max="3585" width="30.28515625" style="503" bestFit="1" customWidth="1"/>
    <col min="3586" max="3586" width="8.5703125" style="503" customWidth="1"/>
    <col min="3587" max="3590" width="10.42578125" style="503" customWidth="1"/>
    <col min="3591" max="3840" width="9.140625" style="503"/>
    <col min="3841" max="3841" width="30.28515625" style="503" bestFit="1" customWidth="1"/>
    <col min="3842" max="3842" width="8.5703125" style="503" customWidth="1"/>
    <col min="3843" max="3846" width="10.42578125" style="503" customWidth="1"/>
    <col min="3847" max="4096" width="9.140625" style="503"/>
    <col min="4097" max="4097" width="30.28515625" style="503" bestFit="1" customWidth="1"/>
    <col min="4098" max="4098" width="8.5703125" style="503" customWidth="1"/>
    <col min="4099" max="4102" width="10.42578125" style="503" customWidth="1"/>
    <col min="4103" max="4352" width="9.140625" style="503"/>
    <col min="4353" max="4353" width="30.28515625" style="503" bestFit="1" customWidth="1"/>
    <col min="4354" max="4354" width="8.5703125" style="503" customWidth="1"/>
    <col min="4355" max="4358" width="10.42578125" style="503" customWidth="1"/>
    <col min="4359" max="4608" width="9.140625" style="503"/>
    <col min="4609" max="4609" width="30.28515625" style="503" bestFit="1" customWidth="1"/>
    <col min="4610" max="4610" width="8.5703125" style="503" customWidth="1"/>
    <col min="4611" max="4614" width="10.42578125" style="503" customWidth="1"/>
    <col min="4615" max="4864" width="9.140625" style="503"/>
    <col min="4865" max="4865" width="30.28515625" style="503" bestFit="1" customWidth="1"/>
    <col min="4866" max="4866" width="8.5703125" style="503" customWidth="1"/>
    <col min="4867" max="4870" width="10.42578125" style="503" customWidth="1"/>
    <col min="4871" max="5120" width="9.140625" style="503"/>
    <col min="5121" max="5121" width="30.28515625" style="503" bestFit="1" customWidth="1"/>
    <col min="5122" max="5122" width="8.5703125" style="503" customWidth="1"/>
    <col min="5123" max="5126" width="10.42578125" style="503" customWidth="1"/>
    <col min="5127" max="5376" width="9.140625" style="503"/>
    <col min="5377" max="5377" width="30.28515625" style="503" bestFit="1" customWidth="1"/>
    <col min="5378" max="5378" width="8.5703125" style="503" customWidth="1"/>
    <col min="5379" max="5382" width="10.42578125" style="503" customWidth="1"/>
    <col min="5383" max="5632" width="9.140625" style="503"/>
    <col min="5633" max="5633" width="30.28515625" style="503" bestFit="1" customWidth="1"/>
    <col min="5634" max="5634" width="8.5703125" style="503" customWidth="1"/>
    <col min="5635" max="5638" width="10.42578125" style="503" customWidth="1"/>
    <col min="5639" max="5888" width="9.140625" style="503"/>
    <col min="5889" max="5889" width="30.28515625" style="503" bestFit="1" customWidth="1"/>
    <col min="5890" max="5890" width="8.5703125" style="503" customWidth="1"/>
    <col min="5891" max="5894" width="10.42578125" style="503" customWidth="1"/>
    <col min="5895" max="6144" width="9.140625" style="503"/>
    <col min="6145" max="6145" width="30.28515625" style="503" bestFit="1" customWidth="1"/>
    <col min="6146" max="6146" width="8.5703125" style="503" customWidth="1"/>
    <col min="6147" max="6150" width="10.42578125" style="503" customWidth="1"/>
    <col min="6151" max="6400" width="9.140625" style="503"/>
    <col min="6401" max="6401" width="30.28515625" style="503" bestFit="1" customWidth="1"/>
    <col min="6402" max="6402" width="8.5703125" style="503" customWidth="1"/>
    <col min="6403" max="6406" width="10.42578125" style="503" customWidth="1"/>
    <col min="6407" max="6656" width="9.140625" style="503"/>
    <col min="6657" max="6657" width="30.28515625" style="503" bestFit="1" customWidth="1"/>
    <col min="6658" max="6658" width="8.5703125" style="503" customWidth="1"/>
    <col min="6659" max="6662" width="10.42578125" style="503" customWidth="1"/>
    <col min="6663" max="6912" width="9.140625" style="503"/>
    <col min="6913" max="6913" width="30.28515625" style="503" bestFit="1" customWidth="1"/>
    <col min="6914" max="6914" width="8.5703125" style="503" customWidth="1"/>
    <col min="6915" max="6918" width="10.42578125" style="503" customWidth="1"/>
    <col min="6919" max="7168" width="9.140625" style="503"/>
    <col min="7169" max="7169" width="30.28515625" style="503" bestFit="1" customWidth="1"/>
    <col min="7170" max="7170" width="8.5703125" style="503" customWidth="1"/>
    <col min="7171" max="7174" width="10.42578125" style="503" customWidth="1"/>
    <col min="7175" max="7424" width="9.140625" style="503"/>
    <col min="7425" max="7425" width="30.28515625" style="503" bestFit="1" customWidth="1"/>
    <col min="7426" max="7426" width="8.5703125" style="503" customWidth="1"/>
    <col min="7427" max="7430" width="10.42578125" style="503" customWidth="1"/>
    <col min="7431" max="7680" width="9.140625" style="503"/>
    <col min="7681" max="7681" width="30.28515625" style="503" bestFit="1" customWidth="1"/>
    <col min="7682" max="7682" width="8.5703125" style="503" customWidth="1"/>
    <col min="7683" max="7686" width="10.42578125" style="503" customWidth="1"/>
    <col min="7687" max="7936" width="9.140625" style="503"/>
    <col min="7937" max="7937" width="30.28515625" style="503" bestFit="1" customWidth="1"/>
    <col min="7938" max="7938" width="8.5703125" style="503" customWidth="1"/>
    <col min="7939" max="7942" width="10.42578125" style="503" customWidth="1"/>
    <col min="7943" max="8192" width="9.140625" style="503"/>
    <col min="8193" max="8193" width="30.28515625" style="503" bestFit="1" customWidth="1"/>
    <col min="8194" max="8194" width="8.5703125" style="503" customWidth="1"/>
    <col min="8195" max="8198" width="10.42578125" style="503" customWidth="1"/>
    <col min="8199" max="8448" width="9.140625" style="503"/>
    <col min="8449" max="8449" width="30.28515625" style="503" bestFit="1" customWidth="1"/>
    <col min="8450" max="8450" width="8.5703125" style="503" customWidth="1"/>
    <col min="8451" max="8454" width="10.42578125" style="503" customWidth="1"/>
    <col min="8455" max="8704" width="9.140625" style="503"/>
    <col min="8705" max="8705" width="30.28515625" style="503" bestFit="1" customWidth="1"/>
    <col min="8706" max="8706" width="8.5703125" style="503" customWidth="1"/>
    <col min="8707" max="8710" width="10.42578125" style="503" customWidth="1"/>
    <col min="8711" max="8960" width="9.140625" style="503"/>
    <col min="8961" max="8961" width="30.28515625" style="503" bestFit="1" customWidth="1"/>
    <col min="8962" max="8962" width="8.5703125" style="503" customWidth="1"/>
    <col min="8963" max="8966" width="10.42578125" style="503" customWidth="1"/>
    <col min="8967" max="9216" width="9.140625" style="503"/>
    <col min="9217" max="9217" width="30.28515625" style="503" bestFit="1" customWidth="1"/>
    <col min="9218" max="9218" width="8.5703125" style="503" customWidth="1"/>
    <col min="9219" max="9222" width="10.42578125" style="503" customWidth="1"/>
    <col min="9223" max="9472" width="9.140625" style="503"/>
    <col min="9473" max="9473" width="30.28515625" style="503" bestFit="1" customWidth="1"/>
    <col min="9474" max="9474" width="8.5703125" style="503" customWidth="1"/>
    <col min="9475" max="9478" width="10.42578125" style="503" customWidth="1"/>
    <col min="9479" max="9728" width="9.140625" style="503"/>
    <col min="9729" max="9729" width="30.28515625" style="503" bestFit="1" customWidth="1"/>
    <col min="9730" max="9730" width="8.5703125" style="503" customWidth="1"/>
    <col min="9731" max="9734" width="10.42578125" style="503" customWidth="1"/>
    <col min="9735" max="9984" width="9.140625" style="503"/>
    <col min="9985" max="9985" width="30.28515625" style="503" bestFit="1" customWidth="1"/>
    <col min="9986" max="9986" width="8.5703125" style="503" customWidth="1"/>
    <col min="9987" max="9990" width="10.42578125" style="503" customWidth="1"/>
    <col min="9991" max="10240" width="9.140625" style="503"/>
    <col min="10241" max="10241" width="30.28515625" style="503" bestFit="1" customWidth="1"/>
    <col min="10242" max="10242" width="8.5703125" style="503" customWidth="1"/>
    <col min="10243" max="10246" width="10.42578125" style="503" customWidth="1"/>
    <col min="10247" max="10496" width="9.140625" style="503"/>
    <col min="10497" max="10497" width="30.28515625" style="503" bestFit="1" customWidth="1"/>
    <col min="10498" max="10498" width="8.5703125" style="503" customWidth="1"/>
    <col min="10499" max="10502" width="10.42578125" style="503" customWidth="1"/>
    <col min="10503" max="10752" width="9.140625" style="503"/>
    <col min="10753" max="10753" width="30.28515625" style="503" bestFit="1" customWidth="1"/>
    <col min="10754" max="10754" width="8.5703125" style="503" customWidth="1"/>
    <col min="10755" max="10758" width="10.42578125" style="503" customWidth="1"/>
    <col min="10759" max="11008" width="9.140625" style="503"/>
    <col min="11009" max="11009" width="30.28515625" style="503" bestFit="1" customWidth="1"/>
    <col min="11010" max="11010" width="8.5703125" style="503" customWidth="1"/>
    <col min="11011" max="11014" width="10.42578125" style="503" customWidth="1"/>
    <col min="11015" max="11264" width="9.140625" style="503"/>
    <col min="11265" max="11265" width="30.28515625" style="503" bestFit="1" customWidth="1"/>
    <col min="11266" max="11266" width="8.5703125" style="503" customWidth="1"/>
    <col min="11267" max="11270" width="10.42578125" style="503" customWidth="1"/>
    <col min="11271" max="11520" width="9.140625" style="503"/>
    <col min="11521" max="11521" width="30.28515625" style="503" bestFit="1" customWidth="1"/>
    <col min="11522" max="11522" width="8.5703125" style="503" customWidth="1"/>
    <col min="11523" max="11526" width="10.42578125" style="503" customWidth="1"/>
    <col min="11527" max="11776" width="9.140625" style="503"/>
    <col min="11777" max="11777" width="30.28515625" style="503" bestFit="1" customWidth="1"/>
    <col min="11778" max="11778" width="8.5703125" style="503" customWidth="1"/>
    <col min="11779" max="11782" width="10.42578125" style="503" customWidth="1"/>
    <col min="11783" max="12032" width="9.140625" style="503"/>
    <col min="12033" max="12033" width="30.28515625" style="503" bestFit="1" customWidth="1"/>
    <col min="12034" max="12034" width="8.5703125" style="503" customWidth="1"/>
    <col min="12035" max="12038" width="10.42578125" style="503" customWidth="1"/>
    <col min="12039" max="12288" width="9.140625" style="503"/>
    <col min="12289" max="12289" width="30.28515625" style="503" bestFit="1" customWidth="1"/>
    <col min="12290" max="12290" width="8.5703125" style="503" customWidth="1"/>
    <col min="12291" max="12294" width="10.42578125" style="503" customWidth="1"/>
    <col min="12295" max="12544" width="9.140625" style="503"/>
    <col min="12545" max="12545" width="30.28515625" style="503" bestFit="1" customWidth="1"/>
    <col min="12546" max="12546" width="8.5703125" style="503" customWidth="1"/>
    <col min="12547" max="12550" width="10.42578125" style="503" customWidth="1"/>
    <col min="12551" max="12800" width="9.140625" style="503"/>
    <col min="12801" max="12801" width="30.28515625" style="503" bestFit="1" customWidth="1"/>
    <col min="12802" max="12802" width="8.5703125" style="503" customWidth="1"/>
    <col min="12803" max="12806" width="10.42578125" style="503" customWidth="1"/>
    <col min="12807" max="13056" width="9.140625" style="503"/>
    <col min="13057" max="13057" width="30.28515625" style="503" bestFit="1" customWidth="1"/>
    <col min="13058" max="13058" width="8.5703125" style="503" customWidth="1"/>
    <col min="13059" max="13062" width="10.42578125" style="503" customWidth="1"/>
    <col min="13063" max="13312" width="9.140625" style="503"/>
    <col min="13313" max="13313" width="30.28515625" style="503" bestFit="1" customWidth="1"/>
    <col min="13314" max="13314" width="8.5703125" style="503" customWidth="1"/>
    <col min="13315" max="13318" width="10.42578125" style="503" customWidth="1"/>
    <col min="13319" max="13568" width="9.140625" style="503"/>
    <col min="13569" max="13569" width="30.28515625" style="503" bestFit="1" customWidth="1"/>
    <col min="13570" max="13570" width="8.5703125" style="503" customWidth="1"/>
    <col min="13571" max="13574" width="10.42578125" style="503" customWidth="1"/>
    <col min="13575" max="13824" width="9.140625" style="503"/>
    <col min="13825" max="13825" width="30.28515625" style="503" bestFit="1" customWidth="1"/>
    <col min="13826" max="13826" width="8.5703125" style="503" customWidth="1"/>
    <col min="13827" max="13830" width="10.42578125" style="503" customWidth="1"/>
    <col min="13831" max="14080" width="9.140625" style="503"/>
    <col min="14081" max="14081" width="30.28515625" style="503" bestFit="1" customWidth="1"/>
    <col min="14082" max="14082" width="8.5703125" style="503" customWidth="1"/>
    <col min="14083" max="14086" width="10.42578125" style="503" customWidth="1"/>
    <col min="14087" max="14336" width="9.140625" style="503"/>
    <col min="14337" max="14337" width="30.28515625" style="503" bestFit="1" customWidth="1"/>
    <col min="14338" max="14338" width="8.5703125" style="503" customWidth="1"/>
    <col min="14339" max="14342" width="10.42578125" style="503" customWidth="1"/>
    <col min="14343" max="14592" width="9.140625" style="503"/>
    <col min="14593" max="14593" width="30.28515625" style="503" bestFit="1" customWidth="1"/>
    <col min="14594" max="14594" width="8.5703125" style="503" customWidth="1"/>
    <col min="14595" max="14598" width="10.42578125" style="503" customWidth="1"/>
    <col min="14599" max="14848" width="9.140625" style="503"/>
    <col min="14849" max="14849" width="30.28515625" style="503" bestFit="1" customWidth="1"/>
    <col min="14850" max="14850" width="8.5703125" style="503" customWidth="1"/>
    <col min="14851" max="14854" width="10.42578125" style="503" customWidth="1"/>
    <col min="14855" max="15104" width="9.140625" style="503"/>
    <col min="15105" max="15105" width="30.28515625" style="503" bestFit="1" customWidth="1"/>
    <col min="15106" max="15106" width="8.5703125" style="503" customWidth="1"/>
    <col min="15107" max="15110" width="10.42578125" style="503" customWidth="1"/>
    <col min="15111" max="15360" width="9.140625" style="503"/>
    <col min="15361" max="15361" width="30.28515625" style="503" bestFit="1" customWidth="1"/>
    <col min="15362" max="15362" width="8.5703125" style="503" customWidth="1"/>
    <col min="15363" max="15366" width="10.42578125" style="503" customWidth="1"/>
    <col min="15367" max="15616" width="9.140625" style="503"/>
    <col min="15617" max="15617" width="30.28515625" style="503" bestFit="1" customWidth="1"/>
    <col min="15618" max="15618" width="8.5703125" style="503" customWidth="1"/>
    <col min="15619" max="15622" width="10.42578125" style="503" customWidth="1"/>
    <col min="15623" max="15872" width="9.140625" style="503"/>
    <col min="15873" max="15873" width="30.28515625" style="503" bestFit="1" customWidth="1"/>
    <col min="15874" max="15874" width="8.5703125" style="503" customWidth="1"/>
    <col min="15875" max="15878" width="10.42578125" style="503" customWidth="1"/>
    <col min="15879" max="16128" width="9.140625" style="503"/>
    <col min="16129" max="16129" width="30.28515625" style="503" bestFit="1" customWidth="1"/>
    <col min="16130" max="16130" width="8.5703125" style="503" customWidth="1"/>
    <col min="16131" max="16134" width="10.42578125" style="503" customWidth="1"/>
    <col min="16135" max="16384" width="9.140625" style="503"/>
  </cols>
  <sheetData>
    <row r="1" spans="1:7" ht="15" customHeight="1" thickBot="1" x14ac:dyDescent="0.3">
      <c r="A1" s="751" t="s">
        <v>378</v>
      </c>
      <c r="B1" s="751"/>
      <c r="C1" s="751"/>
      <c r="D1" s="751"/>
      <c r="E1" s="751"/>
      <c r="F1" s="751"/>
      <c r="G1" s="502"/>
    </row>
    <row r="2" spans="1:7" ht="28.5" customHeight="1" x14ac:dyDescent="0.25">
      <c r="A2" s="752" t="s">
        <v>379</v>
      </c>
      <c r="B2" s="504" t="s">
        <v>380</v>
      </c>
      <c r="C2" s="752" t="s">
        <v>381</v>
      </c>
      <c r="D2" s="752"/>
      <c r="E2" s="752"/>
      <c r="F2" s="752"/>
      <c r="G2" s="505"/>
    </row>
    <row r="3" spans="1:7" ht="15.75" customHeight="1" x14ac:dyDescent="0.25">
      <c r="A3" s="753"/>
      <c r="B3" s="506">
        <v>2015</v>
      </c>
      <c r="C3" s="507">
        <v>2016</v>
      </c>
      <c r="D3" s="507">
        <v>2017</v>
      </c>
      <c r="E3" s="507">
        <v>2018</v>
      </c>
      <c r="F3" s="507">
        <v>2019</v>
      </c>
      <c r="G3" s="505"/>
    </row>
    <row r="4" spans="1:7" ht="16.5" customHeight="1" x14ac:dyDescent="0.25">
      <c r="A4" s="508" t="s">
        <v>382</v>
      </c>
      <c r="B4" s="509" t="s">
        <v>383</v>
      </c>
      <c r="C4" s="510" t="s">
        <v>384</v>
      </c>
      <c r="D4" s="511" t="s">
        <v>385</v>
      </c>
      <c r="E4" s="511" t="s">
        <v>386</v>
      </c>
      <c r="F4" s="511" t="s">
        <v>387</v>
      </c>
      <c r="G4" s="512"/>
    </row>
    <row r="5" spans="1:7" ht="16.5" customHeight="1" x14ac:dyDescent="0.25">
      <c r="A5" s="513" t="s">
        <v>388</v>
      </c>
      <c r="B5" s="514" t="s">
        <v>389</v>
      </c>
      <c r="C5" s="515" t="s">
        <v>390</v>
      </c>
      <c r="D5" s="516" t="s">
        <v>391</v>
      </c>
      <c r="E5" s="516" t="s">
        <v>392</v>
      </c>
      <c r="F5" s="516" t="s">
        <v>393</v>
      </c>
      <c r="G5" s="512"/>
    </row>
    <row r="6" spans="1:7" ht="16.5" customHeight="1" x14ac:dyDescent="0.25">
      <c r="A6" s="513" t="s">
        <v>394</v>
      </c>
      <c r="B6" s="514" t="s">
        <v>395</v>
      </c>
      <c r="C6" s="515" t="s">
        <v>396</v>
      </c>
      <c r="D6" s="516" t="s">
        <v>397</v>
      </c>
      <c r="E6" s="516" t="s">
        <v>398</v>
      </c>
      <c r="F6" s="516" t="s">
        <v>399</v>
      </c>
      <c r="G6" s="512"/>
    </row>
    <row r="7" spans="1:7" ht="16.5" customHeight="1" x14ac:dyDescent="0.25">
      <c r="A7" s="513" t="s">
        <v>400</v>
      </c>
      <c r="B7" s="514" t="s">
        <v>401</v>
      </c>
      <c r="C7" s="515" t="s">
        <v>402</v>
      </c>
      <c r="D7" s="516" t="s">
        <v>403</v>
      </c>
      <c r="E7" s="516" t="s">
        <v>404</v>
      </c>
      <c r="F7" s="516" t="s">
        <v>405</v>
      </c>
      <c r="G7" s="512"/>
    </row>
    <row r="8" spans="1:7" ht="16.5" customHeight="1" x14ac:dyDescent="0.25">
      <c r="A8" s="513" t="s">
        <v>406</v>
      </c>
      <c r="B8" s="514" t="s">
        <v>407</v>
      </c>
      <c r="C8" s="517" t="s">
        <v>408</v>
      </c>
      <c r="D8" s="516" t="s">
        <v>409</v>
      </c>
      <c r="E8" s="516" t="s">
        <v>410</v>
      </c>
      <c r="F8" s="516" t="s">
        <v>411</v>
      </c>
      <c r="G8" s="512"/>
    </row>
    <row r="9" spans="1:7" ht="16.5" customHeight="1" x14ac:dyDescent="0.25">
      <c r="A9" s="513" t="s">
        <v>412</v>
      </c>
      <c r="B9" s="514" t="s">
        <v>413</v>
      </c>
      <c r="C9" s="515" t="s">
        <v>414</v>
      </c>
      <c r="D9" s="516" t="s">
        <v>415</v>
      </c>
      <c r="E9" s="516" t="s">
        <v>416</v>
      </c>
      <c r="F9" s="516" t="s">
        <v>405</v>
      </c>
      <c r="G9" s="512"/>
    </row>
    <row r="10" spans="1:7" ht="16.5" customHeight="1" x14ac:dyDescent="0.25">
      <c r="A10" s="513" t="s">
        <v>417</v>
      </c>
      <c r="B10" s="514" t="s">
        <v>418</v>
      </c>
      <c r="C10" s="515" t="s">
        <v>419</v>
      </c>
      <c r="D10" s="516" t="s">
        <v>420</v>
      </c>
      <c r="E10" s="516" t="s">
        <v>421</v>
      </c>
      <c r="F10" s="516" t="s">
        <v>422</v>
      </c>
      <c r="G10" s="512"/>
    </row>
    <row r="11" spans="1:7" ht="16.5" customHeight="1" x14ac:dyDescent="0.25">
      <c r="A11" s="518" t="s">
        <v>423</v>
      </c>
      <c r="B11" s="519" t="s">
        <v>424</v>
      </c>
      <c r="C11" s="520" t="s">
        <v>425</v>
      </c>
      <c r="D11" s="521" t="s">
        <v>426</v>
      </c>
      <c r="E11" s="521" t="s">
        <v>427</v>
      </c>
      <c r="F11" s="521" t="s">
        <v>428</v>
      </c>
      <c r="G11" s="512"/>
    </row>
    <row r="12" spans="1:7" ht="15" customHeight="1" x14ac:dyDescent="0.25">
      <c r="A12" s="522"/>
      <c r="B12" s="523"/>
      <c r="C12" s="523"/>
      <c r="D12" s="754" t="s">
        <v>429</v>
      </c>
      <c r="E12" s="754"/>
      <c r="F12" s="754"/>
      <c r="G12" s="512"/>
    </row>
  </sheetData>
  <mergeCells count="4">
    <mergeCell ref="A1:F1"/>
    <mergeCell ref="A2:A3"/>
    <mergeCell ref="C2:F2"/>
    <mergeCell ref="D12:F12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>
      <selection sqref="A1:F1"/>
    </sheetView>
  </sheetViews>
  <sheetFormatPr defaultRowHeight="15" x14ac:dyDescent="0.25"/>
  <cols>
    <col min="1" max="1" width="46.28515625" customWidth="1"/>
  </cols>
  <sheetData>
    <row r="1" spans="1:6" ht="15.75" thickBot="1" x14ac:dyDescent="0.3">
      <c r="A1" s="755" t="s">
        <v>331</v>
      </c>
      <c r="B1" s="755"/>
      <c r="C1" s="755"/>
      <c r="D1" s="755"/>
      <c r="E1" s="755"/>
      <c r="F1" s="755"/>
    </row>
    <row r="2" spans="1:6" ht="15.75" thickBot="1" x14ac:dyDescent="0.3">
      <c r="A2" s="275"/>
      <c r="B2" s="276" t="s">
        <v>34</v>
      </c>
      <c r="C2" s="276" t="s">
        <v>92</v>
      </c>
      <c r="D2" s="277">
        <v>2017</v>
      </c>
      <c r="E2" s="277">
        <v>2018</v>
      </c>
      <c r="F2" s="277">
        <v>2019</v>
      </c>
    </row>
    <row r="3" spans="1:6" x14ac:dyDescent="0.25">
      <c r="A3" s="285" t="s">
        <v>172</v>
      </c>
      <c r="B3" s="288"/>
      <c r="C3" s="287"/>
      <c r="D3" s="288"/>
      <c r="E3" s="287"/>
      <c r="F3" s="287"/>
    </row>
    <row r="4" spans="1:6" x14ac:dyDescent="0.25">
      <c r="A4" s="278" t="s">
        <v>91</v>
      </c>
      <c r="B4" s="289">
        <v>300</v>
      </c>
      <c r="C4" s="293">
        <v>300</v>
      </c>
      <c r="D4" s="289">
        <v>300</v>
      </c>
      <c r="E4" s="279">
        <v>300</v>
      </c>
      <c r="F4" s="279">
        <v>300</v>
      </c>
    </row>
    <row r="5" spans="1:6" x14ac:dyDescent="0.25">
      <c r="A5" s="278" t="s">
        <v>89</v>
      </c>
      <c r="B5" s="289">
        <v>200</v>
      </c>
      <c r="C5" s="293">
        <v>200</v>
      </c>
      <c r="D5" s="289">
        <v>200</v>
      </c>
      <c r="E5" s="279">
        <v>200</v>
      </c>
      <c r="F5" s="279">
        <v>200</v>
      </c>
    </row>
    <row r="6" spans="1:6" x14ac:dyDescent="0.25">
      <c r="A6" s="283" t="s">
        <v>173</v>
      </c>
      <c r="B6" s="290">
        <v>-100</v>
      </c>
      <c r="C6" s="284">
        <v>-100</v>
      </c>
      <c r="D6" s="290">
        <v>-100</v>
      </c>
      <c r="E6" s="284">
        <v>-100</v>
      </c>
      <c r="F6" s="284">
        <v>-100</v>
      </c>
    </row>
    <row r="7" spans="1:6" x14ac:dyDescent="0.25">
      <c r="A7" s="286" t="s">
        <v>174</v>
      </c>
      <c r="B7" s="290"/>
      <c r="C7" s="284"/>
      <c r="D7" s="290"/>
      <c r="E7" s="284"/>
      <c r="F7" s="284"/>
    </row>
    <row r="8" spans="1:6" x14ac:dyDescent="0.25">
      <c r="A8" s="278" t="s">
        <v>91</v>
      </c>
      <c r="B8" s="289">
        <v>34</v>
      </c>
      <c r="C8" s="293">
        <v>36</v>
      </c>
      <c r="D8" s="289">
        <v>30</v>
      </c>
      <c r="E8" s="279">
        <v>32</v>
      </c>
      <c r="F8" s="279">
        <v>38</v>
      </c>
    </row>
    <row r="9" spans="1:6" x14ac:dyDescent="0.25">
      <c r="A9" s="278" t="s">
        <v>89</v>
      </c>
      <c r="B9" s="289">
        <v>15</v>
      </c>
      <c r="C9" s="293">
        <v>15</v>
      </c>
      <c r="D9" s="289">
        <v>15</v>
      </c>
      <c r="E9" s="279">
        <v>15</v>
      </c>
      <c r="F9" s="279">
        <v>15</v>
      </c>
    </row>
    <row r="10" spans="1:6" x14ac:dyDescent="0.25">
      <c r="A10" s="283" t="s">
        <v>173</v>
      </c>
      <c r="B10" s="290">
        <v>-19</v>
      </c>
      <c r="C10" s="284">
        <v>-21</v>
      </c>
      <c r="D10" s="290">
        <v>-15</v>
      </c>
      <c r="E10" s="284">
        <v>-17</v>
      </c>
      <c r="F10" s="284">
        <v>-23</v>
      </c>
    </row>
    <row r="11" spans="1:6" x14ac:dyDescent="0.25">
      <c r="A11" s="281" t="s">
        <v>175</v>
      </c>
      <c r="B11" s="291">
        <v>0</v>
      </c>
      <c r="C11" s="282">
        <v>0</v>
      </c>
      <c r="D11" s="291">
        <v>-15</v>
      </c>
      <c r="E11" s="282">
        <v>0</v>
      </c>
      <c r="F11" s="282">
        <v>0</v>
      </c>
    </row>
    <row r="12" spans="1:6" x14ac:dyDescent="0.25">
      <c r="A12" s="271" t="s">
        <v>176</v>
      </c>
      <c r="B12" s="292">
        <v>-119</v>
      </c>
      <c r="C12" s="280">
        <v>-121</v>
      </c>
      <c r="D12" s="292">
        <v>-130</v>
      </c>
      <c r="E12" s="280">
        <v>-117</v>
      </c>
      <c r="F12" s="280">
        <v>-123</v>
      </c>
    </row>
    <row r="13" spans="1:6" x14ac:dyDescent="0.25">
      <c r="A13" s="756" t="s">
        <v>177</v>
      </c>
      <c r="B13" s="756"/>
      <c r="C13" s="756"/>
      <c r="D13" s="756"/>
      <c r="E13" s="756"/>
      <c r="F13" s="756"/>
    </row>
  </sheetData>
  <mergeCells count="2">
    <mergeCell ref="A1:F1"/>
    <mergeCell ref="A13:F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pageSetUpPr fitToPage="1"/>
  </sheetPr>
  <dimension ref="A1:Q10"/>
  <sheetViews>
    <sheetView showGridLines="0" zoomScaleNormal="100" workbookViewId="0">
      <selection sqref="A1:N1"/>
    </sheetView>
  </sheetViews>
  <sheetFormatPr defaultRowHeight="15" x14ac:dyDescent="0.25"/>
  <cols>
    <col min="1" max="1" width="5" customWidth="1"/>
    <col min="2" max="7" width="6.85546875" customWidth="1"/>
    <col min="8" max="10" width="7.85546875" customWidth="1"/>
    <col min="11" max="12" width="6.85546875" customWidth="1"/>
    <col min="13" max="13" width="6.85546875" style="100" customWidth="1"/>
    <col min="14" max="14" width="6.85546875" customWidth="1"/>
    <col min="15" max="15" width="8.42578125" bestFit="1" customWidth="1"/>
    <col min="16" max="16" width="11.28515625" bestFit="1" customWidth="1"/>
    <col min="17" max="17" width="11.42578125" bestFit="1" customWidth="1"/>
  </cols>
  <sheetData>
    <row r="1" spans="1:17" x14ac:dyDescent="0.25">
      <c r="A1" s="758" t="s">
        <v>332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</row>
    <row r="2" spans="1:17" ht="46.5" customHeight="1" x14ac:dyDescent="0.25">
      <c r="A2" s="759" t="s">
        <v>69</v>
      </c>
      <c r="B2" s="761" t="s">
        <v>70</v>
      </c>
      <c r="C2" s="762"/>
      <c r="D2" s="761" t="s">
        <v>71</v>
      </c>
      <c r="E2" s="762"/>
      <c r="F2" s="761" t="s">
        <v>72</v>
      </c>
      <c r="G2" s="762"/>
      <c r="H2" s="765" t="s">
        <v>73</v>
      </c>
      <c r="I2" s="765" t="s">
        <v>74</v>
      </c>
      <c r="J2" s="765" t="s">
        <v>75</v>
      </c>
      <c r="K2" s="761" t="s">
        <v>76</v>
      </c>
      <c r="L2" s="762"/>
      <c r="M2" s="761" t="s">
        <v>77</v>
      </c>
      <c r="N2" s="767"/>
    </row>
    <row r="3" spans="1:17" x14ac:dyDescent="0.25">
      <c r="A3" s="760"/>
      <c r="B3" s="763"/>
      <c r="C3" s="764"/>
      <c r="D3" s="763"/>
      <c r="E3" s="764"/>
      <c r="F3" s="763"/>
      <c r="G3" s="764"/>
      <c r="H3" s="766"/>
      <c r="I3" s="766"/>
      <c r="J3" s="766"/>
      <c r="K3" s="103" t="s">
        <v>78</v>
      </c>
      <c r="L3" s="104" t="s">
        <v>79</v>
      </c>
      <c r="M3" s="103" t="s">
        <v>78</v>
      </c>
      <c r="N3" s="105" t="s">
        <v>79</v>
      </c>
    </row>
    <row r="4" spans="1:17" s="101" customFormat="1" x14ac:dyDescent="0.25">
      <c r="A4" s="106"/>
      <c r="B4" s="107" t="s">
        <v>80</v>
      </c>
      <c r="C4" s="108" t="s">
        <v>50</v>
      </c>
      <c r="D4" s="107" t="s">
        <v>80</v>
      </c>
      <c r="E4" s="108" t="s">
        <v>50</v>
      </c>
      <c r="F4" s="107" t="s">
        <v>80</v>
      </c>
      <c r="G4" s="108" t="s">
        <v>50</v>
      </c>
      <c r="H4" s="109" t="s">
        <v>81</v>
      </c>
      <c r="I4" s="109" t="s">
        <v>81</v>
      </c>
      <c r="J4" s="109" t="s">
        <v>50</v>
      </c>
      <c r="K4" s="107" t="s">
        <v>50</v>
      </c>
      <c r="L4" s="108" t="s">
        <v>50</v>
      </c>
      <c r="M4" s="107" t="s">
        <v>80</v>
      </c>
      <c r="N4" s="107" t="s">
        <v>80</v>
      </c>
    </row>
    <row r="5" spans="1:17" ht="22.5" x14ac:dyDescent="0.25">
      <c r="A5" s="110">
        <v>1</v>
      </c>
      <c r="B5" s="111">
        <v>2</v>
      </c>
      <c r="C5" s="112" t="s">
        <v>82</v>
      </c>
      <c r="D5" s="113">
        <v>4</v>
      </c>
      <c r="E5" s="114" t="s">
        <v>83</v>
      </c>
      <c r="F5" s="111">
        <v>6</v>
      </c>
      <c r="G5" s="112" t="s">
        <v>84</v>
      </c>
      <c r="H5" s="115">
        <v>8</v>
      </c>
      <c r="I5" s="115" t="s">
        <v>85</v>
      </c>
      <c r="J5" s="115" t="s">
        <v>86</v>
      </c>
      <c r="K5" s="113">
        <v>11</v>
      </c>
      <c r="L5" s="116" t="s">
        <v>87</v>
      </c>
      <c r="M5" s="113">
        <v>13</v>
      </c>
      <c r="N5" s="117" t="s">
        <v>88</v>
      </c>
    </row>
    <row r="6" spans="1:17" x14ac:dyDescent="0.25">
      <c r="A6" s="118">
        <v>2016</v>
      </c>
      <c r="B6" s="119">
        <v>14.484497769310197</v>
      </c>
      <c r="C6" s="120">
        <v>110.46746675675691</v>
      </c>
      <c r="D6" s="119">
        <v>13.037193874237614</v>
      </c>
      <c r="E6" s="120">
        <v>99.429459263351802</v>
      </c>
      <c r="F6" s="119">
        <v>21.183104666666669</v>
      </c>
      <c r="G6" s="120">
        <v>161.55506030233198</v>
      </c>
      <c r="H6" s="121">
        <v>7.6265997286295795</v>
      </c>
      <c r="I6" s="121">
        <v>3.0405692479765611</v>
      </c>
      <c r="J6" s="122">
        <v>64.408696626135452</v>
      </c>
      <c r="K6" s="123">
        <v>99.644951605392251</v>
      </c>
      <c r="L6" s="124">
        <v>134.6657142426086</v>
      </c>
      <c r="M6" s="123">
        <v>32.771808</v>
      </c>
      <c r="N6" s="124">
        <v>39.110394976881146</v>
      </c>
      <c r="P6" s="102"/>
      <c r="Q6" s="99"/>
    </row>
    <row r="7" spans="1:17" x14ac:dyDescent="0.25">
      <c r="A7" s="125">
        <v>2017</v>
      </c>
      <c r="B7" s="126">
        <v>14.088526672977434</v>
      </c>
      <c r="C7" s="127">
        <v>107.4475537009203</v>
      </c>
      <c r="D7" s="126">
        <v>16.625014206209134</v>
      </c>
      <c r="E7" s="127">
        <v>126.7923288335375</v>
      </c>
      <c r="F7" s="126">
        <v>21.183104666666669</v>
      </c>
      <c r="G7" s="127">
        <v>161.55506030233198</v>
      </c>
      <c r="H7" s="128">
        <v>7.6265997286295795</v>
      </c>
      <c r="I7" s="128">
        <v>3.4432205126594071</v>
      </c>
      <c r="J7" s="129">
        <v>72.938100510077874</v>
      </c>
      <c r="K7" s="130">
        <v>134.6657142426086</v>
      </c>
      <c r="L7" s="131">
        <v>188.51994256606824</v>
      </c>
      <c r="M7" s="130">
        <v>39.110394976881146</v>
      </c>
      <c r="N7" s="131">
        <v>48.640831189401048</v>
      </c>
      <c r="P7" s="102"/>
      <c r="Q7" s="99"/>
    </row>
    <row r="8" spans="1:17" x14ac:dyDescent="0.25">
      <c r="A8" s="125">
        <v>2018</v>
      </c>
      <c r="B8" s="126">
        <v>13.703620979587528</v>
      </c>
      <c r="C8" s="127">
        <v>104.51203204416487</v>
      </c>
      <c r="D8" s="126">
        <v>16.699377301833518</v>
      </c>
      <c r="E8" s="127">
        <v>127.35946639844647</v>
      </c>
      <c r="F8" s="126">
        <v>21.183104666666669</v>
      </c>
      <c r="G8" s="127">
        <v>161.55506030233198</v>
      </c>
      <c r="H8" s="128">
        <v>7.6265997286295795</v>
      </c>
      <c r="I8" s="128">
        <v>3.8757549564068139</v>
      </c>
      <c r="J8" s="129">
        <v>82.100522903917636</v>
      </c>
      <c r="K8" s="130">
        <v>188.51994256606824</v>
      </c>
      <c r="L8" s="131">
        <v>233.7788860605971</v>
      </c>
      <c r="M8" s="130">
        <v>48.640831189401048</v>
      </c>
      <c r="N8" s="131">
        <v>57.860724804155424</v>
      </c>
      <c r="P8" s="102"/>
      <c r="Q8" s="99"/>
    </row>
    <row r="9" spans="1:17" x14ac:dyDescent="0.25">
      <c r="A9" s="132">
        <v>2019</v>
      </c>
      <c r="B9" s="133">
        <v>13.331954677822477</v>
      </c>
      <c r="C9" s="134">
        <v>101.67748192798275</v>
      </c>
      <c r="D9" s="133">
        <v>16.802111292153192</v>
      </c>
      <c r="E9" s="134">
        <v>128.14297742113953</v>
      </c>
      <c r="F9" s="133">
        <v>21.183104666666669</v>
      </c>
      <c r="G9" s="134">
        <v>161.55506030233198</v>
      </c>
      <c r="H9" s="135">
        <v>7.6265997286295795</v>
      </c>
      <c r="I9" s="135">
        <v>4.040372581779474</v>
      </c>
      <c r="J9" s="136">
        <v>85.587635292164833</v>
      </c>
      <c r="K9" s="137">
        <v>233.7788860605971</v>
      </c>
      <c r="L9" s="138">
        <v>276.33422818957172</v>
      </c>
      <c r="M9" s="137">
        <v>57.860724804155424</v>
      </c>
      <c r="N9" s="138">
        <v>66.811686107464425</v>
      </c>
      <c r="P9" s="102"/>
      <c r="Q9" s="99"/>
    </row>
    <row r="10" spans="1:17" x14ac:dyDescent="0.25">
      <c r="A10" s="139"/>
      <c r="J10" s="757" t="s">
        <v>6</v>
      </c>
      <c r="K10" s="757"/>
      <c r="L10" s="757"/>
      <c r="M10" s="757"/>
      <c r="N10" s="757"/>
    </row>
  </sheetData>
  <mergeCells count="11">
    <mergeCell ref="J10:N10"/>
    <mergeCell ref="A1:N1"/>
    <mergeCell ref="A2:A3"/>
    <mergeCell ref="B2:C3"/>
    <mergeCell ref="D2:E3"/>
    <mergeCell ref="F2:G3"/>
    <mergeCell ref="H2:H3"/>
    <mergeCell ref="I2:I3"/>
    <mergeCell ref="J2:J3"/>
    <mergeCell ref="K2:L2"/>
    <mergeCell ref="M2:N2"/>
  </mergeCells>
  <pageMargins left="0.25" right="0.25" top="0.75" bottom="0.75" header="0.3" footer="0.3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F21"/>
  <sheetViews>
    <sheetView showGridLines="0" workbookViewId="0">
      <selection sqref="A1:E1"/>
    </sheetView>
  </sheetViews>
  <sheetFormatPr defaultRowHeight="15" x14ac:dyDescent="0.25"/>
  <cols>
    <col min="1" max="1" width="44.85546875" customWidth="1"/>
  </cols>
  <sheetData>
    <row r="1" spans="1:6" x14ac:dyDescent="0.25">
      <c r="A1" s="768" t="s">
        <v>333</v>
      </c>
      <c r="B1" s="768"/>
      <c r="C1" s="768"/>
      <c r="D1" s="768"/>
      <c r="E1" s="768"/>
      <c r="F1" s="82"/>
    </row>
    <row r="2" spans="1:6" x14ac:dyDescent="0.25">
      <c r="A2" s="140"/>
      <c r="B2" s="140">
        <v>2016</v>
      </c>
      <c r="C2" s="140">
        <v>2017</v>
      </c>
      <c r="D2" s="140">
        <v>2018</v>
      </c>
      <c r="E2" s="140">
        <v>2019</v>
      </c>
      <c r="F2" s="82"/>
    </row>
    <row r="3" spans="1:6" x14ac:dyDescent="0.25">
      <c r="A3" s="82" t="s">
        <v>91</v>
      </c>
      <c r="B3" s="141">
        <v>116.658</v>
      </c>
      <c r="C3" s="141">
        <v>116.658</v>
      </c>
      <c r="D3" s="141">
        <v>116.658</v>
      </c>
      <c r="E3" s="141">
        <v>116.658</v>
      </c>
      <c r="F3" s="82"/>
    </row>
    <row r="4" spans="1:6" x14ac:dyDescent="0.25">
      <c r="A4" s="82" t="s">
        <v>89</v>
      </c>
      <c r="B4" s="142">
        <v>64.408696626135452</v>
      </c>
      <c r="C4" s="142">
        <v>72.938100510077874</v>
      </c>
      <c r="D4" s="142">
        <v>82.100522903917636</v>
      </c>
      <c r="E4" s="142">
        <v>85.587635292164833</v>
      </c>
      <c r="F4" s="82"/>
    </row>
    <row r="5" spans="1:6" x14ac:dyDescent="0.25">
      <c r="A5" s="83" t="s">
        <v>90</v>
      </c>
      <c r="B5" s="143">
        <f>B4-B3</f>
        <v>-52.249303373864549</v>
      </c>
      <c r="C5" s="143">
        <f t="shared" ref="C5:E5" si="0">C4-C3</f>
        <v>-43.719899489922128</v>
      </c>
      <c r="D5" s="143">
        <f t="shared" si="0"/>
        <v>-34.557477096082366</v>
      </c>
      <c r="E5" s="143">
        <f t="shared" si="0"/>
        <v>-31.070364707835168</v>
      </c>
      <c r="F5" s="82"/>
    </row>
    <row r="6" spans="1:6" x14ac:dyDescent="0.25">
      <c r="A6" s="82"/>
      <c r="B6" s="82"/>
      <c r="C6" s="82"/>
      <c r="D6" s="769" t="s">
        <v>24</v>
      </c>
      <c r="E6" s="769"/>
      <c r="F6" s="82"/>
    </row>
    <row r="7" spans="1:6" x14ac:dyDescent="0.25">
      <c r="A7" s="82"/>
      <c r="B7" s="82"/>
      <c r="C7" s="82"/>
      <c r="D7" s="82"/>
      <c r="E7" s="82"/>
      <c r="F7" s="82"/>
    </row>
    <row r="8" spans="1:6" x14ac:dyDescent="0.25">
      <c r="A8" s="82"/>
      <c r="B8" s="82"/>
      <c r="C8" s="82"/>
      <c r="D8" s="82"/>
      <c r="E8" s="82"/>
      <c r="F8" s="82"/>
    </row>
    <row r="9" spans="1:6" x14ac:dyDescent="0.25">
      <c r="A9" s="82"/>
      <c r="B9" s="82"/>
      <c r="C9" s="82"/>
      <c r="D9" s="82"/>
      <c r="E9" s="82"/>
      <c r="F9" s="82"/>
    </row>
    <row r="10" spans="1:6" x14ac:dyDescent="0.25">
      <c r="A10" s="82"/>
      <c r="B10" s="82"/>
      <c r="C10" s="82"/>
      <c r="D10" s="82"/>
      <c r="E10" s="82"/>
      <c r="F10" s="82"/>
    </row>
    <row r="11" spans="1:6" x14ac:dyDescent="0.25">
      <c r="A11" s="82"/>
      <c r="B11" s="82"/>
      <c r="C11" s="82"/>
      <c r="D11" s="82"/>
      <c r="E11" s="82"/>
      <c r="F11" s="82"/>
    </row>
    <row r="12" spans="1:6" x14ac:dyDescent="0.25">
      <c r="A12" s="82"/>
      <c r="B12" s="82"/>
      <c r="C12" s="82"/>
      <c r="D12" s="82"/>
      <c r="E12" s="82"/>
      <c r="F12" s="82"/>
    </row>
    <row r="13" spans="1:6" x14ac:dyDescent="0.25">
      <c r="A13" s="82"/>
      <c r="B13" s="82"/>
      <c r="C13" s="82"/>
      <c r="D13" s="82"/>
      <c r="E13" s="82"/>
      <c r="F13" s="82"/>
    </row>
    <row r="14" spans="1:6" x14ac:dyDescent="0.25">
      <c r="A14" s="82"/>
      <c r="B14" s="82"/>
      <c r="C14" s="82"/>
      <c r="D14" s="82"/>
      <c r="E14" s="82"/>
      <c r="F14" s="82"/>
    </row>
    <row r="15" spans="1:6" x14ac:dyDescent="0.25">
      <c r="A15" s="82"/>
      <c r="B15" s="82"/>
      <c r="C15" s="82"/>
      <c r="D15" s="82"/>
      <c r="E15" s="82"/>
      <c r="F15" s="82"/>
    </row>
    <row r="16" spans="1:6" x14ac:dyDescent="0.25">
      <c r="A16" s="82"/>
      <c r="B16" s="82"/>
      <c r="C16" s="82"/>
      <c r="D16" s="82"/>
      <c r="E16" s="82"/>
      <c r="F16" s="82"/>
    </row>
    <row r="17" spans="1:6" x14ac:dyDescent="0.25">
      <c r="A17" s="82"/>
      <c r="B17" s="82"/>
      <c r="C17" s="82"/>
      <c r="D17" s="82"/>
      <c r="E17" s="82"/>
      <c r="F17" s="82"/>
    </row>
    <row r="18" spans="1:6" x14ac:dyDescent="0.25">
      <c r="A18" s="82"/>
      <c r="B18" s="82"/>
      <c r="C18" s="82"/>
      <c r="D18" s="82"/>
      <c r="E18" s="82"/>
      <c r="F18" s="82"/>
    </row>
    <row r="19" spans="1:6" x14ac:dyDescent="0.25">
      <c r="A19" s="82"/>
      <c r="B19" s="82"/>
      <c r="C19" s="82"/>
      <c r="D19" s="82"/>
      <c r="E19" s="82"/>
      <c r="F19" s="82"/>
    </row>
    <row r="20" spans="1:6" x14ac:dyDescent="0.25">
      <c r="A20" s="82"/>
      <c r="B20" s="82"/>
      <c r="C20" s="82"/>
      <c r="D20" s="82"/>
      <c r="E20" s="82"/>
      <c r="F20" s="82"/>
    </row>
    <row r="21" spans="1:6" x14ac:dyDescent="0.25">
      <c r="A21" s="82"/>
      <c r="B21" s="82"/>
      <c r="C21" s="82"/>
      <c r="D21" s="82"/>
      <c r="E21" s="82"/>
      <c r="F21" s="82"/>
    </row>
  </sheetData>
  <mergeCells count="2">
    <mergeCell ref="A1:E1"/>
    <mergeCell ref="D6: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J9"/>
  <sheetViews>
    <sheetView showGridLines="0" workbookViewId="0">
      <selection sqref="A1:I1"/>
    </sheetView>
  </sheetViews>
  <sheetFormatPr defaultRowHeight="15" x14ac:dyDescent="0.25"/>
  <cols>
    <col min="1" max="1" width="35" style="53" customWidth="1"/>
    <col min="2" max="9" width="8" style="53" customWidth="1"/>
    <col min="10" max="16384" width="9.140625" style="53"/>
  </cols>
  <sheetData>
    <row r="1" spans="1:10" ht="15" customHeight="1" x14ac:dyDescent="0.25">
      <c r="A1" s="770" t="s">
        <v>334</v>
      </c>
      <c r="B1" s="770"/>
      <c r="C1" s="770"/>
      <c r="D1" s="770"/>
      <c r="E1" s="770"/>
      <c r="F1" s="770"/>
      <c r="G1" s="770"/>
      <c r="H1" s="770"/>
      <c r="I1" s="770"/>
    </row>
    <row r="2" spans="1:10" s="54" customFormat="1" ht="15" customHeight="1" x14ac:dyDescent="0.2">
      <c r="A2" s="88"/>
      <c r="B2" s="147">
        <v>2008</v>
      </c>
      <c r="C2" s="147">
        <v>2009</v>
      </c>
      <c r="D2" s="147">
        <v>2010</v>
      </c>
      <c r="E2" s="147">
        <v>2011</v>
      </c>
      <c r="F2" s="147">
        <v>2012</v>
      </c>
      <c r="G2" s="147">
        <v>2013</v>
      </c>
      <c r="H2" s="147">
        <v>2014</v>
      </c>
      <c r="I2" s="147">
        <v>2015</v>
      </c>
    </row>
    <row r="3" spans="1:10" s="54" customFormat="1" ht="15" customHeight="1" x14ac:dyDescent="0.2">
      <c r="A3" s="54" t="s">
        <v>30</v>
      </c>
      <c r="B3" s="59">
        <v>3159.6959999999999</v>
      </c>
      <c r="C3" s="59">
        <v>3285.4580000000001</v>
      </c>
      <c r="D3" s="59">
        <v>3481.9090000000001</v>
      </c>
      <c r="E3" s="59">
        <v>3392.87</v>
      </c>
      <c r="F3" s="59">
        <v>3501.51</v>
      </c>
      <c r="G3" s="59">
        <v>3664.453</v>
      </c>
      <c r="H3" s="59">
        <v>3846.3739999999998</v>
      </c>
      <c r="I3" s="59">
        <v>3992.864</v>
      </c>
    </row>
    <row r="4" spans="1:10" s="54" customFormat="1" ht="15" customHeight="1" x14ac:dyDescent="0.2">
      <c r="A4" s="54" t="s">
        <v>93</v>
      </c>
      <c r="B4" s="421" t="s">
        <v>0</v>
      </c>
      <c r="C4" s="154">
        <f t="shared" ref="C4:I4" si="0">C3/B3-1</f>
        <v>3.9801930312283185E-2</v>
      </c>
      <c r="D4" s="154">
        <f t="shared" si="0"/>
        <v>5.9794098722309119E-2</v>
      </c>
      <c r="E4" s="154">
        <f t="shared" si="0"/>
        <v>-2.5571891740996167E-2</v>
      </c>
      <c r="F4" s="154">
        <f t="shared" si="0"/>
        <v>3.2020089187030587E-2</v>
      </c>
      <c r="G4" s="154">
        <f t="shared" si="0"/>
        <v>4.6535066299967731E-2</v>
      </c>
      <c r="H4" s="154">
        <f t="shared" si="0"/>
        <v>4.9644790095547675E-2</v>
      </c>
      <c r="I4" s="154">
        <f t="shared" si="0"/>
        <v>3.8085220002007203E-2</v>
      </c>
      <c r="J4" s="162"/>
    </row>
    <row r="5" spans="1:10" s="54" customFormat="1" ht="15" customHeight="1" x14ac:dyDescent="0.2">
      <c r="A5" s="54" t="s">
        <v>94</v>
      </c>
      <c r="B5" s="59">
        <v>-48.136150000000001</v>
      </c>
      <c r="C5" s="59">
        <v>20.142578999999898</v>
      </c>
      <c r="D5" s="59">
        <v>-108.556588</v>
      </c>
      <c r="E5" s="59">
        <f>(244850.724-350000+1447)/1000</f>
        <v>-103.70227600000001</v>
      </c>
      <c r="F5" s="59">
        <f>(-73741.605+1374)/1000</f>
        <v>-72.367604999999998</v>
      </c>
      <c r="G5" s="59">
        <v>-30.198</v>
      </c>
      <c r="H5" s="59">
        <v>-61.935000000000002</v>
      </c>
      <c r="I5" s="59">
        <f>-72.517+3.144</f>
        <v>-69.37299999999999</v>
      </c>
    </row>
    <row r="6" spans="1:10" s="54" customFormat="1" ht="15" customHeight="1" x14ac:dyDescent="0.2">
      <c r="A6" s="148" t="s">
        <v>51</v>
      </c>
      <c r="B6" s="155">
        <f t="shared" ref="B6:I6" si="1">B5/B9*100</f>
        <v>-7.0454315928134947E-2</v>
      </c>
      <c r="C6" s="155">
        <f t="shared" si="1"/>
        <v>3.1562288364658991E-2</v>
      </c>
      <c r="D6" s="155">
        <f t="shared" si="1"/>
        <v>-0.16109401947850552</v>
      </c>
      <c r="E6" s="155">
        <f t="shared" si="1"/>
        <v>-0.14721340648888828</v>
      </c>
      <c r="F6" s="155">
        <f t="shared" si="1"/>
        <v>-9.9927651201325587E-2</v>
      </c>
      <c r="G6" s="155">
        <f t="shared" si="1"/>
        <v>-4.0899247106051181E-2</v>
      </c>
      <c r="H6" s="155">
        <f t="shared" si="1"/>
        <v>-8.1967430072590844E-2</v>
      </c>
      <c r="I6" s="155">
        <f t="shared" si="1"/>
        <v>-8.885908688011393E-2</v>
      </c>
    </row>
    <row r="7" spans="1:10" s="54" customFormat="1" ht="15" customHeight="1" x14ac:dyDescent="0.2">
      <c r="A7" s="56" t="s">
        <v>95</v>
      </c>
      <c r="H7" s="149"/>
      <c r="I7" s="397" t="s">
        <v>96</v>
      </c>
    </row>
    <row r="8" spans="1:10" s="54" customFormat="1" ht="15" customHeight="1" x14ac:dyDescent="0.2">
      <c r="B8" s="55"/>
      <c r="C8" s="55"/>
      <c r="D8" s="55"/>
      <c r="E8" s="55"/>
      <c r="F8" s="55"/>
      <c r="G8" s="55"/>
      <c r="H8" s="55"/>
      <c r="I8" s="55"/>
    </row>
    <row r="9" spans="1:10" x14ac:dyDescent="0.25">
      <c r="A9" s="150" t="s">
        <v>33</v>
      </c>
      <c r="B9" s="59">
        <v>68322.5</v>
      </c>
      <c r="C9" s="59">
        <v>63818.5</v>
      </c>
      <c r="D9" s="59">
        <v>67387.100000000006</v>
      </c>
      <c r="E9" s="59">
        <v>70443.5</v>
      </c>
      <c r="F9" s="59">
        <v>72420</v>
      </c>
      <c r="G9" s="59">
        <v>73835.100000000006</v>
      </c>
      <c r="H9" s="59">
        <v>75560.5</v>
      </c>
      <c r="I9" s="59">
        <v>78070.8</v>
      </c>
    </row>
  </sheetData>
  <mergeCells count="1">
    <mergeCell ref="A1:I1"/>
  </mergeCells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G27"/>
  <sheetViews>
    <sheetView showGridLines="0" workbookViewId="0">
      <selection sqref="A1:E1"/>
    </sheetView>
  </sheetViews>
  <sheetFormatPr defaultRowHeight="15" x14ac:dyDescent="0.25"/>
  <cols>
    <col min="1" max="1" width="34.85546875" style="53" customWidth="1"/>
    <col min="2" max="6" width="7.7109375" style="53" customWidth="1"/>
    <col min="7" max="9" width="9.140625" style="53" customWidth="1"/>
    <col min="10" max="16384" width="9.140625" style="53"/>
  </cols>
  <sheetData>
    <row r="1" spans="1:7" x14ac:dyDescent="0.25">
      <c r="A1" s="771" t="s">
        <v>335</v>
      </c>
      <c r="B1" s="771"/>
      <c r="C1" s="771"/>
      <c r="D1" s="771"/>
      <c r="E1" s="771"/>
      <c r="F1" s="158"/>
    </row>
    <row r="2" spans="1:7" x14ac:dyDescent="0.25">
      <c r="A2" s="88"/>
      <c r="B2" s="88">
        <v>2016</v>
      </c>
      <c r="C2" s="88">
        <v>2017</v>
      </c>
      <c r="D2" s="88">
        <v>2018</v>
      </c>
      <c r="E2" s="88">
        <v>2019</v>
      </c>
      <c r="F2" s="159"/>
    </row>
    <row r="3" spans="1:7" x14ac:dyDescent="0.25">
      <c r="A3" s="772" t="s">
        <v>102</v>
      </c>
      <c r="B3" s="772"/>
      <c r="C3" s="772"/>
      <c r="D3" s="772"/>
      <c r="E3" s="772"/>
      <c r="F3" s="160"/>
    </row>
    <row r="4" spans="1:7" x14ac:dyDescent="0.25">
      <c r="A4" s="58" t="s">
        <v>30</v>
      </c>
      <c r="B4" s="59">
        <v>4079</v>
      </c>
      <c r="C4" s="59">
        <v>4152.21</v>
      </c>
      <c r="D4" s="59">
        <v>4385.7350000000006</v>
      </c>
      <c r="E4" s="59">
        <v>4642.5709999999999</v>
      </c>
      <c r="F4" s="161"/>
    </row>
    <row r="5" spans="1:7" x14ac:dyDescent="0.25">
      <c r="A5" s="61" t="s">
        <v>97</v>
      </c>
      <c r="B5" s="60">
        <v>-54.207999999999998</v>
      </c>
      <c r="C5" s="60">
        <f>-2.423-15.045</f>
        <v>-17.468</v>
      </c>
      <c r="D5" s="60">
        <f>8.688-13.093</f>
        <v>-4.4049999999999994</v>
      </c>
      <c r="E5" s="60">
        <f>2.733-13.093</f>
        <v>-10.36</v>
      </c>
      <c r="F5" s="157"/>
    </row>
    <row r="6" spans="1:7" x14ac:dyDescent="0.25">
      <c r="A6" s="151" t="s">
        <v>29</v>
      </c>
      <c r="B6" s="180">
        <v>26.25</v>
      </c>
      <c r="C6" s="180">
        <v>26.25</v>
      </c>
      <c r="D6" s="180">
        <v>26.25</v>
      </c>
      <c r="E6" s="180">
        <v>26.25</v>
      </c>
      <c r="F6" s="157"/>
    </row>
    <row r="7" spans="1:7" x14ac:dyDescent="0.25">
      <c r="A7" s="772" t="s">
        <v>98</v>
      </c>
      <c r="B7" s="772"/>
      <c r="C7" s="772"/>
      <c r="D7" s="772"/>
      <c r="E7" s="772"/>
      <c r="F7" s="160"/>
      <c r="G7" s="77"/>
    </row>
    <row r="8" spans="1:7" x14ac:dyDescent="0.25">
      <c r="A8" s="58" t="s">
        <v>30</v>
      </c>
      <c r="B8" s="59">
        <v>4128.6151918333007</v>
      </c>
      <c r="C8" s="59">
        <v>4268.9817139368442</v>
      </c>
      <c r="D8" s="59">
        <v>4414.1204803915734</v>
      </c>
      <c r="E8" s="59">
        <v>4564.1937401141531</v>
      </c>
      <c r="F8" s="161"/>
      <c r="G8" s="59"/>
    </row>
    <row r="9" spans="1:7" x14ac:dyDescent="0.25">
      <c r="A9" s="61" t="s">
        <v>97</v>
      </c>
      <c r="B9" s="59">
        <v>-71.731574554768599</v>
      </c>
      <c r="C9" s="59">
        <v>-74.170336991427874</v>
      </c>
      <c r="D9" s="59">
        <v>-76.692013573766744</v>
      </c>
      <c r="E9" s="59">
        <v>-79.299423254320487</v>
      </c>
      <c r="F9" s="59"/>
      <c r="G9" s="59"/>
    </row>
    <row r="10" spans="1:7" x14ac:dyDescent="0.25">
      <c r="A10" s="151" t="s">
        <v>29</v>
      </c>
      <c r="B10" s="152">
        <v>51.25</v>
      </c>
      <c r="C10" s="152">
        <v>51.25</v>
      </c>
      <c r="D10" s="152">
        <v>51.25</v>
      </c>
      <c r="E10" s="152">
        <v>51.45</v>
      </c>
      <c r="F10" s="60"/>
      <c r="G10" s="59"/>
    </row>
    <row r="11" spans="1:7" x14ac:dyDescent="0.25">
      <c r="A11" s="76" t="s">
        <v>99</v>
      </c>
      <c r="B11" s="153">
        <f>B12+B13</f>
        <v>92.138766388069342</v>
      </c>
      <c r="C11" s="153">
        <f t="shared" ref="C11:E11" si="0">C12+C13</f>
        <v>198.47405092827208</v>
      </c>
      <c r="D11" s="153">
        <f t="shared" si="0"/>
        <v>125.6724939653396</v>
      </c>
      <c r="E11" s="153">
        <f t="shared" si="0"/>
        <v>15.762163368473693</v>
      </c>
      <c r="F11" s="153"/>
      <c r="G11" s="59"/>
    </row>
    <row r="12" spans="1:7" x14ac:dyDescent="0.25">
      <c r="A12" s="58" t="s">
        <v>100</v>
      </c>
      <c r="B12" s="60">
        <f>B8-B4-B9+B5</f>
        <v>67.138766388069342</v>
      </c>
      <c r="C12" s="60">
        <f>C8-C4-C9+C5</f>
        <v>173.47405092827208</v>
      </c>
      <c r="D12" s="60">
        <f>D8-D4-D9+D5</f>
        <v>100.6724939653396</v>
      </c>
      <c r="E12" s="60">
        <f>E8-E4-E9+E5</f>
        <v>-9.4378366315263094</v>
      </c>
      <c r="F12" s="60"/>
      <c r="G12" s="59"/>
    </row>
    <row r="13" spans="1:7" x14ac:dyDescent="0.25">
      <c r="A13" s="151" t="s">
        <v>101</v>
      </c>
      <c r="B13" s="152">
        <f>B10-B6</f>
        <v>25</v>
      </c>
      <c r="C13" s="152">
        <f>C10-C6</f>
        <v>25</v>
      </c>
      <c r="D13" s="152">
        <f>D10-D6</f>
        <v>25</v>
      </c>
      <c r="E13" s="152">
        <f>E10-E6</f>
        <v>25.200000000000003</v>
      </c>
      <c r="F13" s="60"/>
      <c r="G13" s="59"/>
    </row>
    <row r="14" spans="1:7" ht="24.75" customHeight="1" x14ac:dyDescent="0.25">
      <c r="A14" s="774" t="s">
        <v>178</v>
      </c>
      <c r="B14" s="774"/>
      <c r="C14" s="774"/>
      <c r="D14" s="774"/>
      <c r="E14" s="774"/>
      <c r="F14" s="156"/>
      <c r="G14" s="59"/>
    </row>
    <row r="15" spans="1:7" x14ac:dyDescent="0.25">
      <c r="B15" s="59"/>
      <c r="C15" s="59"/>
      <c r="D15" s="773" t="s">
        <v>24</v>
      </c>
      <c r="E15" s="773"/>
      <c r="F15" s="59"/>
      <c r="G15" s="59"/>
    </row>
    <row r="16" spans="1:7" x14ac:dyDescent="0.25">
      <c r="A16" s="76"/>
      <c r="B16" s="59"/>
      <c r="C16" s="59"/>
      <c r="D16" s="59"/>
      <c r="E16" s="59"/>
      <c r="F16" s="59"/>
      <c r="G16" s="59"/>
    </row>
    <row r="17" spans="1:7" x14ac:dyDescent="0.25">
      <c r="A17" s="58"/>
      <c r="B17" s="59"/>
      <c r="C17" s="59"/>
      <c r="D17" s="59"/>
      <c r="E17" s="59"/>
      <c r="F17" s="59"/>
      <c r="G17" s="59"/>
    </row>
    <row r="18" spans="1:7" x14ac:dyDescent="0.25">
      <c r="A18" s="61"/>
      <c r="B18" s="59"/>
      <c r="C18" s="59"/>
      <c r="D18" s="59"/>
      <c r="E18" s="59"/>
      <c r="F18" s="59"/>
      <c r="G18" s="59"/>
    </row>
    <row r="19" spans="1:7" x14ac:dyDescent="0.25">
      <c r="A19" s="61"/>
      <c r="B19" s="59"/>
      <c r="C19" s="59"/>
      <c r="D19" s="59"/>
      <c r="E19" s="59"/>
      <c r="F19" s="59"/>
      <c r="G19" s="59"/>
    </row>
    <row r="20" spans="1:7" x14ac:dyDescent="0.25">
      <c r="B20" s="59"/>
      <c r="C20" s="59"/>
      <c r="D20" s="59"/>
      <c r="E20" s="59"/>
      <c r="F20" s="59"/>
      <c r="G20" s="59"/>
    </row>
    <row r="23" spans="1:7" x14ac:dyDescent="0.25">
      <c r="B23" s="59"/>
      <c r="C23" s="59"/>
      <c r="D23" s="59"/>
      <c r="E23" s="59"/>
      <c r="F23" s="59"/>
    </row>
    <row r="24" spans="1:7" x14ac:dyDescent="0.25">
      <c r="C24" s="78"/>
      <c r="D24" s="78"/>
      <c r="E24" s="78"/>
      <c r="F24" s="78"/>
    </row>
    <row r="26" spans="1:7" x14ac:dyDescent="0.25">
      <c r="B26" s="59"/>
      <c r="C26" s="59"/>
      <c r="D26" s="59"/>
      <c r="E26" s="59"/>
      <c r="F26" s="59"/>
      <c r="G26" s="59"/>
    </row>
    <row r="27" spans="1:7" x14ac:dyDescent="0.25">
      <c r="C27" s="78"/>
      <c r="D27" s="78"/>
      <c r="E27" s="78"/>
      <c r="F27" s="78"/>
      <c r="G27" s="78"/>
    </row>
  </sheetData>
  <mergeCells count="5">
    <mergeCell ref="A1:E1"/>
    <mergeCell ref="A3:E3"/>
    <mergeCell ref="A7:E7"/>
    <mergeCell ref="D15:E15"/>
    <mergeCell ref="A14:E14"/>
  </mergeCells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sqref="A1:E1"/>
    </sheetView>
  </sheetViews>
  <sheetFormatPr defaultRowHeight="15" x14ac:dyDescent="0.25"/>
  <cols>
    <col min="1" max="1" width="44.85546875" customWidth="1"/>
  </cols>
  <sheetData>
    <row r="1" spans="1:5" x14ac:dyDescent="0.25">
      <c r="A1" s="775" t="s">
        <v>336</v>
      </c>
      <c r="B1" s="775"/>
      <c r="C1" s="775"/>
      <c r="D1" s="775"/>
      <c r="E1" s="775"/>
    </row>
    <row r="2" spans="1:5" x14ac:dyDescent="0.25">
      <c r="A2" s="192"/>
      <c r="B2" s="337">
        <v>2016</v>
      </c>
      <c r="C2" s="337">
        <v>2017</v>
      </c>
      <c r="D2" s="337">
        <v>2018</v>
      </c>
      <c r="E2" s="337">
        <v>2019</v>
      </c>
    </row>
    <row r="3" spans="1:5" x14ac:dyDescent="0.25">
      <c r="A3" s="338" t="s">
        <v>200</v>
      </c>
      <c r="B3" s="341">
        <v>109.88185499999999</v>
      </c>
      <c r="C3" s="341">
        <v>136.1229900000001</v>
      </c>
      <c r="D3" s="341">
        <v>153.62500199999997</v>
      </c>
      <c r="E3" s="341">
        <v>153.62500199999997</v>
      </c>
    </row>
    <row r="4" spans="1:5" x14ac:dyDescent="0.25">
      <c r="A4" s="339" t="s">
        <v>201</v>
      </c>
      <c r="B4" s="342">
        <v>103.46299999999999</v>
      </c>
      <c r="C4" s="342">
        <v>116.21299999999999</v>
      </c>
      <c r="D4" s="342">
        <v>111.008</v>
      </c>
      <c r="E4" s="342">
        <v>111.008</v>
      </c>
    </row>
    <row r="5" spans="1:5" x14ac:dyDescent="0.25">
      <c r="A5" s="338" t="s">
        <v>202</v>
      </c>
      <c r="B5" s="341">
        <v>50.051350151117425</v>
      </c>
      <c r="C5" s="341">
        <v>39.791629958492358</v>
      </c>
      <c r="D5" s="341">
        <v>-40.640457035340717</v>
      </c>
      <c r="E5" s="341">
        <v>-9.3942700091387383</v>
      </c>
    </row>
    <row r="6" spans="1:5" x14ac:dyDescent="0.25">
      <c r="A6" s="339" t="s">
        <v>203</v>
      </c>
      <c r="B6" s="342">
        <v>66.536192418567481</v>
      </c>
      <c r="C6" s="342">
        <v>33.62415722503615</v>
      </c>
      <c r="D6" s="342">
        <v>60.019533624785446</v>
      </c>
      <c r="E6" s="342">
        <v>62.132065145695201</v>
      </c>
    </row>
    <row r="7" spans="1:5" x14ac:dyDescent="0.25">
      <c r="A7" s="340" t="s">
        <v>204</v>
      </c>
      <c r="B7" s="343">
        <f>B5+B6-B3-B4</f>
        <v>-96.757312430315082</v>
      </c>
      <c r="C7" s="343">
        <f t="shared" ref="C7:E7" si="0">C5+C6-C3-C4</f>
        <v>-178.9202028164716</v>
      </c>
      <c r="D7" s="343">
        <f t="shared" si="0"/>
        <v>-245.25392541055521</v>
      </c>
      <c r="E7" s="343">
        <f t="shared" si="0"/>
        <v>-211.89520686344349</v>
      </c>
    </row>
    <row r="8" spans="1:5" x14ac:dyDescent="0.25">
      <c r="A8" s="336" t="s">
        <v>199</v>
      </c>
      <c r="B8" s="334"/>
      <c r="C8" s="334"/>
      <c r="D8" s="334"/>
      <c r="E8" s="335" t="s">
        <v>149</v>
      </c>
    </row>
    <row r="9" spans="1:5" x14ac:dyDescent="0.25">
      <c r="A9" s="334"/>
      <c r="B9" s="334"/>
      <c r="C9" s="334"/>
      <c r="D9" s="334"/>
      <c r="E9" s="334"/>
    </row>
    <row r="10" spans="1:5" x14ac:dyDescent="0.25">
      <c r="A10" s="334"/>
      <c r="B10" s="334"/>
      <c r="C10" s="334"/>
      <c r="D10" s="334"/>
      <c r="E10" s="334"/>
    </row>
    <row r="11" spans="1:5" x14ac:dyDescent="0.25">
      <c r="A11" s="334"/>
      <c r="B11" s="334"/>
      <c r="C11" s="334"/>
      <c r="D11" s="334"/>
      <c r="E11" s="334"/>
    </row>
    <row r="12" spans="1:5" x14ac:dyDescent="0.25">
      <c r="A12" s="334"/>
      <c r="B12" s="334"/>
      <c r="C12" s="334"/>
      <c r="D12" s="334"/>
      <c r="E12" s="334"/>
    </row>
    <row r="13" spans="1:5" x14ac:dyDescent="0.25">
      <c r="A13" s="334"/>
      <c r="B13" s="334"/>
      <c r="C13" s="334"/>
      <c r="D13" s="334"/>
      <c r="E13" s="334"/>
    </row>
    <row r="14" spans="1:5" x14ac:dyDescent="0.25">
      <c r="A14" s="334"/>
      <c r="B14" s="334"/>
      <c r="C14" s="334"/>
      <c r="D14" s="334"/>
      <c r="E14" s="33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0"/>
  <sheetViews>
    <sheetView showGridLines="0" workbookViewId="0">
      <selection activeCell="A119" sqref="A119"/>
    </sheetView>
  </sheetViews>
  <sheetFormatPr defaultRowHeight="15" x14ac:dyDescent="0.25"/>
  <cols>
    <col min="1" max="1" width="32" style="189" customWidth="1"/>
    <col min="2" max="5" width="9.140625" style="189"/>
    <col min="6" max="11" width="9" style="189" customWidth="1"/>
    <col min="12" max="16384" width="9.140625" style="189"/>
  </cols>
  <sheetData>
    <row r="1" spans="1:19" x14ac:dyDescent="0.25">
      <c r="A1" s="454" t="s">
        <v>347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9" x14ac:dyDescent="0.25">
      <c r="A2" s="190"/>
      <c r="B2" s="776" t="s">
        <v>1</v>
      </c>
      <c r="C2" s="776"/>
      <c r="D2" s="776"/>
      <c r="E2" s="776"/>
      <c r="F2" s="776"/>
      <c r="G2" s="776"/>
      <c r="H2" s="776" t="s">
        <v>337</v>
      </c>
      <c r="I2" s="776"/>
      <c r="J2" s="776"/>
      <c r="K2" s="776"/>
      <c r="L2" s="776" t="s">
        <v>98</v>
      </c>
      <c r="M2" s="776"/>
      <c r="N2" s="776"/>
      <c r="O2" s="776"/>
      <c r="P2" s="776" t="s">
        <v>338</v>
      </c>
      <c r="Q2" s="776"/>
      <c r="R2" s="776"/>
      <c r="S2" s="776"/>
    </row>
    <row r="3" spans="1:19" x14ac:dyDescent="0.25">
      <c r="A3" s="190" t="s">
        <v>129</v>
      </c>
      <c r="B3" s="191">
        <v>2010</v>
      </c>
      <c r="C3" s="191">
        <v>2011</v>
      </c>
      <c r="D3" s="191">
        <v>2012</v>
      </c>
      <c r="E3" s="192">
        <v>2013</v>
      </c>
      <c r="F3" s="192">
        <v>2014</v>
      </c>
      <c r="G3" s="192">
        <v>2015</v>
      </c>
      <c r="H3" s="192">
        <v>2016</v>
      </c>
      <c r="I3" s="192">
        <v>2017</v>
      </c>
      <c r="J3" s="192">
        <v>2018</v>
      </c>
      <c r="K3" s="192">
        <v>2019</v>
      </c>
      <c r="L3" s="192">
        <v>2016</v>
      </c>
      <c r="M3" s="192">
        <v>2017</v>
      </c>
      <c r="N3" s="192">
        <v>2018</v>
      </c>
      <c r="O3" s="192">
        <v>2019</v>
      </c>
      <c r="P3" s="192">
        <v>2016</v>
      </c>
      <c r="Q3" s="192">
        <v>2017</v>
      </c>
      <c r="R3" s="192">
        <v>2018</v>
      </c>
      <c r="S3" s="192">
        <v>2019</v>
      </c>
    </row>
    <row r="4" spans="1:19" x14ac:dyDescent="0.25">
      <c r="A4" s="187" t="s">
        <v>134</v>
      </c>
      <c r="B4" s="188"/>
      <c r="C4" s="188"/>
      <c r="D4" s="188"/>
      <c r="E4" s="188"/>
      <c r="F4" s="188"/>
      <c r="G4" s="188"/>
      <c r="H4" s="427"/>
      <c r="I4" s="428"/>
      <c r="J4" s="428"/>
      <c r="K4" s="430"/>
      <c r="L4" s="422"/>
      <c r="M4" s="423"/>
      <c r="N4" s="423"/>
      <c r="O4" s="423"/>
      <c r="P4" s="422"/>
    </row>
    <row r="5" spans="1:19" x14ac:dyDescent="0.25">
      <c r="A5" s="188" t="s">
        <v>135</v>
      </c>
      <c r="B5" s="193">
        <v>1421926.689</v>
      </c>
      <c r="C5" s="193">
        <v>1618978.7570000002</v>
      </c>
      <c r="D5" s="193">
        <v>1674253.5927499998</v>
      </c>
      <c r="E5" s="193">
        <v>1721500.77272</v>
      </c>
      <c r="F5" s="193">
        <v>1797688.088</v>
      </c>
      <c r="G5" s="195">
        <v>1973877.2932399996</v>
      </c>
      <c r="H5" s="424">
        <v>2167248</v>
      </c>
      <c r="I5" s="200">
        <v>2273849</v>
      </c>
      <c r="J5" s="200">
        <v>2419613</v>
      </c>
      <c r="K5" s="431">
        <v>2574927</v>
      </c>
      <c r="L5" s="424">
        <f t="shared" ref="L5:L13" si="0">L80+H55+H30</f>
        <v>2167248</v>
      </c>
      <c r="M5" s="200">
        <f t="shared" ref="M5:M13" si="1">M80+I55+I30</f>
        <v>2273849</v>
      </c>
      <c r="N5" s="200">
        <f t="shared" ref="N5:N13" si="2">N80+J55+J30</f>
        <v>2419613</v>
      </c>
      <c r="O5" s="425">
        <f t="shared" ref="O5:O13" si="3">O80+K55+K30</f>
        <v>2574927</v>
      </c>
      <c r="P5" s="424">
        <f>L5-H5</f>
        <v>0</v>
      </c>
      <c r="Q5" s="200">
        <f t="shared" ref="Q5:S5" si="4">M5-I5</f>
        <v>0</v>
      </c>
      <c r="R5" s="200">
        <f t="shared" si="4"/>
        <v>0</v>
      </c>
      <c r="S5" s="425">
        <f t="shared" si="4"/>
        <v>0</v>
      </c>
    </row>
    <row r="6" spans="1:19" x14ac:dyDescent="0.25">
      <c r="A6" s="188" t="s">
        <v>136</v>
      </c>
      <c r="B6" s="193">
        <v>439305.10499999998</v>
      </c>
      <c r="C6" s="193">
        <v>411852.12900000002</v>
      </c>
      <c r="D6" s="193">
        <v>501053.29294999997</v>
      </c>
      <c r="E6" s="193">
        <v>618645.79501999996</v>
      </c>
      <c r="F6" s="193">
        <v>634656</v>
      </c>
      <c r="G6" s="195">
        <v>612668.96987000038</v>
      </c>
      <c r="H6" s="424">
        <v>610000</v>
      </c>
      <c r="I6" s="200">
        <v>625000</v>
      </c>
      <c r="J6" s="200">
        <v>625000</v>
      </c>
      <c r="K6" s="431">
        <v>625000</v>
      </c>
      <c r="L6" s="424">
        <f t="shared" si="0"/>
        <v>613151.93796338164</v>
      </c>
      <c r="M6" s="200">
        <f t="shared" si="1"/>
        <v>622897.19468272117</v>
      </c>
      <c r="N6" s="200">
        <f t="shared" si="2"/>
        <v>636042.30753521004</v>
      </c>
      <c r="O6" s="425">
        <f t="shared" si="3"/>
        <v>649963.38438257889</v>
      </c>
      <c r="P6" s="424">
        <f t="shared" ref="P6:P24" si="5">L6-H6</f>
        <v>3151.9379633816425</v>
      </c>
      <c r="Q6" s="200">
        <f t="shared" ref="Q6:Q24" si="6">M6-I6</f>
        <v>-2102.805317278835</v>
      </c>
      <c r="R6" s="200">
        <f t="shared" ref="R6:R24" si="7">N6-J6</f>
        <v>11042.307535210042</v>
      </c>
      <c r="S6" s="425">
        <f t="shared" ref="S6:S24" si="8">O6-K6</f>
        <v>24963.384382578894</v>
      </c>
    </row>
    <row r="7" spans="1:19" x14ac:dyDescent="0.25">
      <c r="A7" s="188" t="s">
        <v>345</v>
      </c>
      <c r="B7" s="193">
        <v>1425801.0930000001</v>
      </c>
      <c r="C7" s="193">
        <v>1453242.3330000001</v>
      </c>
      <c r="D7" s="193">
        <v>1310701.71245</v>
      </c>
      <c r="E7" s="193">
        <v>1261738.6826199999</v>
      </c>
      <c r="F7" s="193">
        <v>1198298</v>
      </c>
      <c r="G7" s="195">
        <v>1528484.7252600009</v>
      </c>
      <c r="H7" s="424">
        <v>1251472</v>
      </c>
      <c r="I7" s="200">
        <v>1057355</v>
      </c>
      <c r="J7" s="200">
        <v>1153202</v>
      </c>
      <c r="K7" s="431">
        <v>1153202</v>
      </c>
      <c r="L7" s="424">
        <f t="shared" si="0"/>
        <v>1465298.2753328155</v>
      </c>
      <c r="M7" s="200">
        <f t="shared" si="1"/>
        <v>1321808.9946071119</v>
      </c>
      <c r="N7" s="200">
        <f t="shared" si="2"/>
        <v>1445041.4754836138</v>
      </c>
      <c r="O7" s="425">
        <f t="shared" si="3"/>
        <v>1470124.0656501479</v>
      </c>
      <c r="P7" s="424">
        <f t="shared" si="5"/>
        <v>213826.27533281548</v>
      </c>
      <c r="Q7" s="200">
        <f t="shared" si="6"/>
        <v>264453.9946071119</v>
      </c>
      <c r="R7" s="200">
        <f t="shared" si="7"/>
        <v>291839.47548361379</v>
      </c>
      <c r="S7" s="425">
        <f t="shared" si="8"/>
        <v>316922.06565014785</v>
      </c>
    </row>
    <row r="8" spans="1:19" x14ac:dyDescent="0.25">
      <c r="A8" s="188" t="s">
        <v>137</v>
      </c>
      <c r="B8" s="193">
        <v>1247587.3160000001</v>
      </c>
      <c r="C8" s="193">
        <v>1278602.3629999999</v>
      </c>
      <c r="D8" s="193">
        <v>1309136</v>
      </c>
      <c r="E8" s="193">
        <v>1431110.75734</v>
      </c>
      <c r="F8" s="193">
        <v>1525254.1245299999</v>
      </c>
      <c r="G8" s="195">
        <v>1637124.2824899983</v>
      </c>
      <c r="H8" s="424">
        <v>1660510</v>
      </c>
      <c r="I8" s="200">
        <v>1706880</v>
      </c>
      <c r="J8" s="200">
        <v>1820084</v>
      </c>
      <c r="K8" s="431">
        <v>1975398</v>
      </c>
      <c r="L8" s="424">
        <f t="shared" si="0"/>
        <v>1663827.2192865687</v>
      </c>
      <c r="M8" s="200">
        <f t="shared" si="1"/>
        <v>1756881.6647332013</v>
      </c>
      <c r="N8" s="200">
        <f t="shared" si="2"/>
        <v>1890053.3743007872</v>
      </c>
      <c r="O8" s="425">
        <f t="shared" si="3"/>
        <v>1969420.6810037722</v>
      </c>
      <c r="P8" s="424">
        <f t="shared" si="5"/>
        <v>3317.2192865686957</v>
      </c>
      <c r="Q8" s="200">
        <f t="shared" si="6"/>
        <v>50001.664733201265</v>
      </c>
      <c r="R8" s="200">
        <f t="shared" si="7"/>
        <v>69969.374300787225</v>
      </c>
      <c r="S8" s="425">
        <f t="shared" si="8"/>
        <v>-5977.318996227812</v>
      </c>
    </row>
    <row r="9" spans="1:19" x14ac:dyDescent="0.25">
      <c r="A9" s="188" t="s">
        <v>138</v>
      </c>
      <c r="B9" s="193">
        <v>946539.603</v>
      </c>
      <c r="C9" s="193">
        <v>940606.48400000005</v>
      </c>
      <c r="D9" s="193">
        <v>1026594</v>
      </c>
      <c r="E9" s="193">
        <v>1055382.2917899999</v>
      </c>
      <c r="F9" s="193">
        <v>1066871.2427000001</v>
      </c>
      <c r="G9" s="195">
        <v>1081393.3093700001</v>
      </c>
      <c r="H9" s="424">
        <v>1128519</v>
      </c>
      <c r="I9" s="200">
        <v>1114005</v>
      </c>
      <c r="J9" s="200">
        <v>1141870</v>
      </c>
      <c r="K9" s="431">
        <v>1141870</v>
      </c>
      <c r="L9" s="424">
        <f t="shared" si="0"/>
        <v>1241605.0704902774</v>
      </c>
      <c r="M9" s="200">
        <f t="shared" si="1"/>
        <v>1262802.8896230583</v>
      </c>
      <c r="N9" s="200">
        <f t="shared" si="2"/>
        <v>1378944.8724209236</v>
      </c>
      <c r="O9" s="425">
        <f t="shared" si="3"/>
        <v>1404219.2573575117</v>
      </c>
      <c r="P9" s="424">
        <f t="shared" si="5"/>
        <v>113086.07049027737</v>
      </c>
      <c r="Q9" s="200">
        <f t="shared" si="6"/>
        <v>148797.88962305826</v>
      </c>
      <c r="R9" s="200">
        <f t="shared" si="7"/>
        <v>237074.87242092355</v>
      </c>
      <c r="S9" s="425">
        <f t="shared" si="8"/>
        <v>262349.25735751167</v>
      </c>
    </row>
    <row r="10" spans="1:19" x14ac:dyDescent="0.25">
      <c r="A10" s="188" t="s">
        <v>139</v>
      </c>
      <c r="B10" s="193">
        <v>361198.65899999999</v>
      </c>
      <c r="C10" s="193">
        <v>354450.929</v>
      </c>
      <c r="D10" s="193">
        <v>371982.77401999995</v>
      </c>
      <c r="E10" s="193">
        <v>414716.07724000001</v>
      </c>
      <c r="F10" s="193">
        <v>425437.82987999998</v>
      </c>
      <c r="G10" s="195">
        <v>446056.49453999993</v>
      </c>
      <c r="H10" s="424">
        <v>440566</v>
      </c>
      <c r="I10" s="200">
        <v>447307</v>
      </c>
      <c r="J10" s="200">
        <v>451680</v>
      </c>
      <c r="K10" s="431">
        <v>451680</v>
      </c>
      <c r="L10" s="424">
        <f t="shared" si="0"/>
        <v>457095.46882971172</v>
      </c>
      <c r="M10" s="200">
        <f t="shared" si="1"/>
        <v>475376.54795706825</v>
      </c>
      <c r="N10" s="200">
        <f t="shared" si="2"/>
        <v>500964.25530594826</v>
      </c>
      <c r="O10" s="425">
        <f t="shared" si="3"/>
        <v>519499.0699931886</v>
      </c>
      <c r="P10" s="424">
        <f t="shared" si="5"/>
        <v>16529.468829711725</v>
      </c>
      <c r="Q10" s="200">
        <f t="shared" si="6"/>
        <v>28069.547957068251</v>
      </c>
      <c r="R10" s="200">
        <f t="shared" si="7"/>
        <v>49284.25530594826</v>
      </c>
      <c r="S10" s="425">
        <f t="shared" si="8"/>
        <v>67819.069993188605</v>
      </c>
    </row>
    <row r="11" spans="1:19" x14ac:dyDescent="0.25">
      <c r="A11" s="188" t="s">
        <v>140</v>
      </c>
      <c r="B11" s="193">
        <v>22652.527999999998</v>
      </c>
      <c r="C11" s="193">
        <v>29655.045999999998</v>
      </c>
      <c r="D11" s="193">
        <v>29576.969120000002</v>
      </c>
      <c r="E11" s="193">
        <v>24908.27937</v>
      </c>
      <c r="F11" s="193">
        <v>24497.673750000002</v>
      </c>
      <c r="G11" s="195">
        <v>22662.388069999972</v>
      </c>
      <c r="H11" s="424">
        <v>32000</v>
      </c>
      <c r="I11" s="200">
        <v>32200</v>
      </c>
      <c r="J11" s="200">
        <v>32522</v>
      </c>
      <c r="K11" s="431">
        <v>32522</v>
      </c>
      <c r="L11" s="424">
        <f t="shared" si="0"/>
        <v>22487.983359999984</v>
      </c>
      <c r="M11" s="200">
        <f t="shared" si="1"/>
        <v>22487.983359999984</v>
      </c>
      <c r="N11" s="200">
        <f t="shared" si="2"/>
        <v>22487.983359999984</v>
      </c>
      <c r="O11" s="425">
        <f t="shared" si="3"/>
        <v>22487.983359999984</v>
      </c>
      <c r="P11" s="424">
        <f t="shared" si="5"/>
        <v>-9512.0166400000162</v>
      </c>
      <c r="Q11" s="200">
        <f t="shared" si="6"/>
        <v>-9712.0166400000162</v>
      </c>
      <c r="R11" s="200">
        <f t="shared" si="7"/>
        <v>-10034.016640000016</v>
      </c>
      <c r="S11" s="425">
        <f t="shared" si="8"/>
        <v>-10034.016640000016</v>
      </c>
    </row>
    <row r="12" spans="1:19" x14ac:dyDescent="0.25">
      <c r="A12" s="188" t="s">
        <v>141</v>
      </c>
      <c r="B12" s="193">
        <v>1105383.977</v>
      </c>
      <c r="C12" s="193">
        <v>861541.446</v>
      </c>
      <c r="D12" s="193">
        <v>667453.58294000011</v>
      </c>
      <c r="E12" s="193">
        <v>576945.53405999998</v>
      </c>
      <c r="F12" s="193">
        <v>587406.05767999997</v>
      </c>
      <c r="G12" s="195">
        <v>894377.74333999981</v>
      </c>
      <c r="H12" s="424">
        <v>657243</v>
      </c>
      <c r="I12" s="200">
        <v>519689</v>
      </c>
      <c r="J12" s="200">
        <v>598034</v>
      </c>
      <c r="K12" s="431">
        <v>598034</v>
      </c>
      <c r="L12" s="424">
        <f t="shared" si="0"/>
        <v>810630.97617852152</v>
      </c>
      <c r="M12" s="200">
        <f t="shared" si="1"/>
        <v>661214.46365801268</v>
      </c>
      <c r="N12" s="200">
        <f t="shared" si="2"/>
        <v>748886.75666650548</v>
      </c>
      <c r="O12" s="425">
        <f t="shared" si="3"/>
        <v>788781.73032739363</v>
      </c>
      <c r="P12" s="424">
        <f t="shared" si="5"/>
        <v>153387.97617852152</v>
      </c>
      <c r="Q12" s="200">
        <f t="shared" si="6"/>
        <v>141525.46365801268</v>
      </c>
      <c r="R12" s="200">
        <f t="shared" si="7"/>
        <v>150852.75666650548</v>
      </c>
      <c r="S12" s="425">
        <f t="shared" si="8"/>
        <v>190747.73032739363</v>
      </c>
    </row>
    <row r="13" spans="1:19" x14ac:dyDescent="0.25">
      <c r="A13" s="187" t="s">
        <v>142</v>
      </c>
      <c r="B13" s="194">
        <f t="shared" ref="B13:K13" si="9">B5+B6+B7-B8-B9-B10-B11-B12</f>
        <v>-396329.19600000011</v>
      </c>
      <c r="C13" s="194">
        <f t="shared" si="9"/>
        <v>19216.951000000467</v>
      </c>
      <c r="D13" s="194">
        <f t="shared" si="9"/>
        <v>81265.272069999948</v>
      </c>
      <c r="E13" s="194">
        <f t="shared" si="9"/>
        <v>98822.310560000013</v>
      </c>
      <c r="F13" s="194">
        <f t="shared" si="9"/>
        <v>1175.1594599998789</v>
      </c>
      <c r="G13" s="194">
        <f t="shared" si="9"/>
        <v>33416.770560002304</v>
      </c>
      <c r="H13" s="426">
        <f t="shared" si="9"/>
        <v>109882</v>
      </c>
      <c r="I13" s="198">
        <f t="shared" si="9"/>
        <v>136123</v>
      </c>
      <c r="J13" s="198">
        <f t="shared" si="9"/>
        <v>153625</v>
      </c>
      <c r="K13" s="432">
        <f t="shared" si="9"/>
        <v>153625</v>
      </c>
      <c r="L13" s="426">
        <f t="shared" si="0"/>
        <v>50051.495151117415</v>
      </c>
      <c r="M13" s="198">
        <f t="shared" si="1"/>
        <v>39791.639958492364</v>
      </c>
      <c r="N13" s="198">
        <f t="shared" si="2"/>
        <v>-40640.459035340711</v>
      </c>
      <c r="O13" s="198">
        <f t="shared" si="3"/>
        <v>-9394.2720091387328</v>
      </c>
      <c r="P13" s="426">
        <f t="shared" si="5"/>
        <v>-59830.504848882585</v>
      </c>
      <c r="Q13" s="198">
        <f t="shared" si="6"/>
        <v>-96331.360041507636</v>
      </c>
      <c r="R13" s="198">
        <f t="shared" si="7"/>
        <v>-194265.4590353407</v>
      </c>
      <c r="S13" s="198">
        <f t="shared" si="8"/>
        <v>-163019.27200913875</v>
      </c>
    </row>
    <row r="14" spans="1:19" x14ac:dyDescent="0.25">
      <c r="A14" s="187"/>
      <c r="B14" s="194"/>
      <c r="C14" s="194"/>
      <c r="D14" s="194"/>
      <c r="E14" s="194"/>
      <c r="F14" s="194"/>
      <c r="G14" s="194"/>
      <c r="H14" s="426"/>
      <c r="I14" s="198"/>
      <c r="J14" s="198"/>
      <c r="K14" s="432"/>
      <c r="L14" s="426"/>
      <c r="M14" s="198"/>
      <c r="N14" s="198"/>
      <c r="O14" s="198"/>
      <c r="P14" s="426"/>
      <c r="Q14" s="198"/>
      <c r="R14" s="198"/>
      <c r="S14" s="198"/>
    </row>
    <row r="15" spans="1:19" x14ac:dyDescent="0.25">
      <c r="A15" s="187" t="s">
        <v>35</v>
      </c>
      <c r="B15" s="188"/>
      <c r="C15" s="188"/>
      <c r="D15" s="188"/>
      <c r="E15" s="188"/>
      <c r="F15" s="188"/>
      <c r="G15" s="188"/>
      <c r="H15" s="427"/>
      <c r="I15" s="428"/>
      <c r="J15" s="428"/>
      <c r="K15" s="430"/>
      <c r="L15" s="427"/>
      <c r="M15" s="428"/>
      <c r="N15" s="428"/>
      <c r="O15" s="428"/>
      <c r="P15" s="427"/>
      <c r="Q15" s="428"/>
      <c r="R15" s="428"/>
      <c r="S15" s="428"/>
    </row>
    <row r="16" spans="1:19" x14ac:dyDescent="0.25">
      <c r="A16" s="188" t="s">
        <v>135</v>
      </c>
      <c r="B16" s="193">
        <v>451432.00001999998</v>
      </c>
      <c r="C16" s="193">
        <v>523984.63860000001</v>
      </c>
      <c r="D16" s="193">
        <v>535726.9373600001</v>
      </c>
      <c r="E16" s="193">
        <v>551060.68177000002</v>
      </c>
      <c r="F16" s="193">
        <v>577829.98485000001</v>
      </c>
      <c r="G16" s="195">
        <v>640179.59566000011</v>
      </c>
      <c r="H16" s="424">
        <v>704798</v>
      </c>
      <c r="I16" s="200">
        <v>743669</v>
      </c>
      <c r="J16" s="200">
        <v>798287</v>
      </c>
      <c r="K16" s="431">
        <v>855954</v>
      </c>
      <c r="L16" s="424">
        <f t="shared" ref="L16:L24" si="10">L91+H66+H41</f>
        <v>704798</v>
      </c>
      <c r="M16" s="200">
        <f t="shared" ref="M16:M24" si="11">M91+I66+I41</f>
        <v>743669</v>
      </c>
      <c r="N16" s="200">
        <f t="shared" ref="N16:N24" si="12">N91+J66+J41</f>
        <v>798287.00000000012</v>
      </c>
      <c r="O16" s="425">
        <f t="shared" ref="O16:O24" si="13">O91+K66+K41</f>
        <v>855954</v>
      </c>
      <c r="P16" s="424">
        <f t="shared" si="5"/>
        <v>0</v>
      </c>
      <c r="Q16" s="200">
        <f t="shared" si="6"/>
        <v>0</v>
      </c>
      <c r="R16" s="200">
        <f t="shared" si="7"/>
        <v>0</v>
      </c>
      <c r="S16" s="425">
        <f t="shared" si="8"/>
        <v>0</v>
      </c>
    </row>
    <row r="17" spans="1:19" x14ac:dyDescent="0.25">
      <c r="A17" s="188" t="s">
        <v>136</v>
      </c>
      <c r="B17" s="195">
        <v>71205.811579999994</v>
      </c>
      <c r="C17" s="195">
        <v>78792.768709999989</v>
      </c>
      <c r="D17" s="195">
        <v>101363</v>
      </c>
      <c r="E17" s="195">
        <v>143397.58500999998</v>
      </c>
      <c r="F17" s="195">
        <v>132539.38834999999</v>
      </c>
      <c r="G17" s="195">
        <v>138269.65524999995</v>
      </c>
      <c r="H17" s="424">
        <v>122500</v>
      </c>
      <c r="I17" s="200">
        <v>130000</v>
      </c>
      <c r="J17" s="200">
        <v>130000</v>
      </c>
      <c r="K17" s="433">
        <v>130000</v>
      </c>
      <c r="L17" s="424">
        <f t="shared" si="10"/>
        <v>138473.94862680562</v>
      </c>
      <c r="M17" s="200">
        <f t="shared" si="11"/>
        <v>140674.81287391405</v>
      </c>
      <c r="N17" s="200">
        <f t="shared" si="12"/>
        <v>143643.49904960353</v>
      </c>
      <c r="O17" s="200">
        <f t="shared" si="13"/>
        <v>146787.42857316558</v>
      </c>
      <c r="P17" s="424">
        <f t="shared" si="5"/>
        <v>15973.948626805621</v>
      </c>
      <c r="Q17" s="200">
        <f t="shared" si="6"/>
        <v>10674.812873914052</v>
      </c>
      <c r="R17" s="200">
        <f t="shared" si="7"/>
        <v>13643.499049603532</v>
      </c>
      <c r="S17" s="200">
        <f t="shared" si="8"/>
        <v>16787.428573165584</v>
      </c>
    </row>
    <row r="18" spans="1:19" x14ac:dyDescent="0.25">
      <c r="A18" s="188" t="s">
        <v>345</v>
      </c>
      <c r="B18" s="195">
        <v>506908.79522000003</v>
      </c>
      <c r="C18" s="195">
        <v>485976.97583999997</v>
      </c>
      <c r="D18" s="195">
        <v>481149</v>
      </c>
      <c r="E18" s="195">
        <v>482502.46064</v>
      </c>
      <c r="F18" s="195">
        <v>488624.04865000001</v>
      </c>
      <c r="G18" s="195">
        <v>505294.59886000003</v>
      </c>
      <c r="H18" s="424">
        <v>434455</v>
      </c>
      <c r="I18" s="200">
        <v>437018</v>
      </c>
      <c r="J18" s="200">
        <v>436813</v>
      </c>
      <c r="K18" s="433">
        <v>436813</v>
      </c>
      <c r="L18" s="424">
        <f t="shared" si="10"/>
        <v>446121.86791249545</v>
      </c>
      <c r="M18" s="200">
        <f t="shared" si="11"/>
        <v>446343.94043520646</v>
      </c>
      <c r="N18" s="200">
        <f t="shared" si="12"/>
        <v>455763.21783463977</v>
      </c>
      <c r="O18" s="200">
        <f t="shared" si="13"/>
        <v>465738.520899411</v>
      </c>
      <c r="P18" s="424">
        <f t="shared" si="5"/>
        <v>11666.867912495451</v>
      </c>
      <c r="Q18" s="200">
        <f t="shared" si="6"/>
        <v>9325.9404352064594</v>
      </c>
      <c r="R18" s="200">
        <f t="shared" si="7"/>
        <v>18950.21783463977</v>
      </c>
      <c r="S18" s="200">
        <f t="shared" si="8"/>
        <v>28925.520899411</v>
      </c>
    </row>
    <row r="19" spans="1:19" x14ac:dyDescent="0.25">
      <c r="A19" s="188" t="s">
        <v>137</v>
      </c>
      <c r="B19" s="195">
        <v>344897.32855000003</v>
      </c>
      <c r="C19" s="195">
        <v>340666.98255999997</v>
      </c>
      <c r="D19" s="195">
        <v>345882</v>
      </c>
      <c r="E19" s="195">
        <v>383883.01987999998</v>
      </c>
      <c r="F19" s="195">
        <v>398847.80800000002</v>
      </c>
      <c r="G19" s="195">
        <v>417232.96694999997</v>
      </c>
      <c r="H19" s="424">
        <v>413188</v>
      </c>
      <c r="I19" s="200">
        <v>447187</v>
      </c>
      <c r="J19" s="200">
        <v>485313</v>
      </c>
      <c r="K19" s="433">
        <v>542980</v>
      </c>
      <c r="L19" s="424">
        <f t="shared" si="10"/>
        <v>429341.16465705569</v>
      </c>
      <c r="M19" s="200">
        <f t="shared" si="11"/>
        <v>461174.108461998</v>
      </c>
      <c r="N19" s="200">
        <f t="shared" si="12"/>
        <v>478029.65025147412</v>
      </c>
      <c r="O19" s="200">
        <f t="shared" si="13"/>
        <v>507719.8452188418</v>
      </c>
      <c r="P19" s="424">
        <f t="shared" si="5"/>
        <v>16153.164657055691</v>
      </c>
      <c r="Q19" s="200">
        <f t="shared" si="6"/>
        <v>13987.108461997996</v>
      </c>
      <c r="R19" s="200">
        <f t="shared" si="7"/>
        <v>-7283.3497485258849</v>
      </c>
      <c r="S19" s="200">
        <f t="shared" si="8"/>
        <v>-35260.154781158199</v>
      </c>
    </row>
    <row r="20" spans="1:19" x14ac:dyDescent="0.25">
      <c r="A20" s="188" t="s">
        <v>138</v>
      </c>
      <c r="B20" s="195">
        <v>204661.85874</v>
      </c>
      <c r="C20" s="195">
        <v>210422.22394</v>
      </c>
      <c r="D20" s="195">
        <v>223821</v>
      </c>
      <c r="E20" s="195">
        <v>228155.09825000001</v>
      </c>
      <c r="F20" s="195">
        <v>222717.15815</v>
      </c>
      <c r="G20" s="195">
        <v>236434.51912999956</v>
      </c>
      <c r="H20" s="424">
        <v>242580</v>
      </c>
      <c r="I20" s="200">
        <v>242592</v>
      </c>
      <c r="J20" s="200">
        <v>244687</v>
      </c>
      <c r="K20" s="433">
        <v>244687</v>
      </c>
      <c r="L20" s="424">
        <f t="shared" si="10"/>
        <v>229395.91505855427</v>
      </c>
      <c r="M20" s="200">
        <f t="shared" si="11"/>
        <v>233762.79341769125</v>
      </c>
      <c r="N20" s="200">
        <f t="shared" si="12"/>
        <v>238695.93218668795</v>
      </c>
      <c r="O20" s="200">
        <f t="shared" si="13"/>
        <v>246307.23645504453</v>
      </c>
      <c r="P20" s="424">
        <f t="shared" si="5"/>
        <v>-13184.084941445733</v>
      </c>
      <c r="Q20" s="200">
        <f t="shared" si="6"/>
        <v>-8829.2065823087469</v>
      </c>
      <c r="R20" s="200">
        <f t="shared" si="7"/>
        <v>-5991.0678133120527</v>
      </c>
      <c r="S20" s="200">
        <f t="shared" si="8"/>
        <v>1620.2364550445345</v>
      </c>
    </row>
    <row r="21" spans="1:19" x14ac:dyDescent="0.25">
      <c r="A21" s="188" t="s">
        <v>139</v>
      </c>
      <c r="B21" s="195">
        <v>387654.11001</v>
      </c>
      <c r="C21" s="195">
        <v>409408.43206000002</v>
      </c>
      <c r="D21" s="195">
        <v>421095</v>
      </c>
      <c r="E21" s="195">
        <v>420671.39079999999</v>
      </c>
      <c r="F21" s="195">
        <v>448539.49443999998</v>
      </c>
      <c r="G21" s="195">
        <v>457598.87232000026</v>
      </c>
      <c r="H21" s="424">
        <v>437420</v>
      </c>
      <c r="I21" s="200">
        <v>442695</v>
      </c>
      <c r="J21" s="200">
        <v>447022</v>
      </c>
      <c r="K21" s="433">
        <v>447022</v>
      </c>
      <c r="L21" s="424">
        <f t="shared" si="10"/>
        <v>465298.43101063377</v>
      </c>
      <c r="M21" s="200">
        <f t="shared" si="11"/>
        <v>488572.05577130604</v>
      </c>
      <c r="N21" s="200">
        <f t="shared" si="12"/>
        <v>505098.58588656393</v>
      </c>
      <c r="O21" s="200">
        <f t="shared" si="13"/>
        <v>528837.34954402142</v>
      </c>
      <c r="P21" s="424">
        <f t="shared" si="5"/>
        <v>27878.431010633765</v>
      </c>
      <c r="Q21" s="200">
        <f t="shared" si="6"/>
        <v>45877.055771306041</v>
      </c>
      <c r="R21" s="200">
        <f t="shared" si="7"/>
        <v>58076.585886563931</v>
      </c>
      <c r="S21" s="200">
        <f t="shared" si="8"/>
        <v>81815.349544021417</v>
      </c>
    </row>
    <row r="22" spans="1:19" x14ac:dyDescent="0.25">
      <c r="A22" s="188" t="s">
        <v>140</v>
      </c>
      <c r="B22" s="195">
        <v>4969.5655299999999</v>
      </c>
      <c r="C22" s="195">
        <v>8258.5792600000004</v>
      </c>
      <c r="D22" s="195">
        <v>8392</v>
      </c>
      <c r="E22" s="195">
        <v>5993.5822099999996</v>
      </c>
      <c r="F22" s="195">
        <v>6156.6040000000003</v>
      </c>
      <c r="G22" s="195">
        <v>4785.4251400000003</v>
      </c>
      <c r="H22" s="424">
        <v>7000</v>
      </c>
      <c r="I22" s="200">
        <v>7000</v>
      </c>
      <c r="J22" s="200">
        <v>7070</v>
      </c>
      <c r="K22" s="433">
        <v>7070</v>
      </c>
      <c r="L22" s="424">
        <f t="shared" si="10"/>
        <v>4785.4251400000003</v>
      </c>
      <c r="M22" s="200">
        <f t="shared" si="11"/>
        <v>4785.4251400000003</v>
      </c>
      <c r="N22" s="200">
        <f t="shared" si="12"/>
        <v>4785.4251400000003</v>
      </c>
      <c r="O22" s="200">
        <f t="shared" si="13"/>
        <v>4785.4251400000003</v>
      </c>
      <c r="P22" s="424">
        <f t="shared" si="5"/>
        <v>-2214.5748599999997</v>
      </c>
      <c r="Q22" s="200">
        <f t="shared" si="6"/>
        <v>-2214.5748599999997</v>
      </c>
      <c r="R22" s="200">
        <f t="shared" si="7"/>
        <v>-2284.5748599999997</v>
      </c>
      <c r="S22" s="200">
        <f t="shared" si="8"/>
        <v>-2284.5748599999997</v>
      </c>
    </row>
    <row r="23" spans="1:19" x14ac:dyDescent="0.25">
      <c r="A23" s="188" t="s">
        <v>141</v>
      </c>
      <c r="B23" s="195">
        <v>108881.12788</v>
      </c>
      <c r="C23" s="195">
        <v>122375.76395000001</v>
      </c>
      <c r="D23" s="195">
        <v>134336</v>
      </c>
      <c r="E23" s="195">
        <v>107070.81776999999</v>
      </c>
      <c r="F23" s="195">
        <v>90492.998519999994</v>
      </c>
      <c r="G23" s="195">
        <v>122329.47177999999</v>
      </c>
      <c r="H23" s="424">
        <v>58102</v>
      </c>
      <c r="I23" s="200">
        <v>55000</v>
      </c>
      <c r="J23" s="200">
        <v>70000</v>
      </c>
      <c r="K23" s="433">
        <v>70000</v>
      </c>
      <c r="L23" s="424">
        <f t="shared" si="10"/>
        <v>94036.688254489913</v>
      </c>
      <c r="M23" s="200">
        <f t="shared" si="11"/>
        <v>108769.21329308904</v>
      </c>
      <c r="N23" s="200">
        <f t="shared" si="12"/>
        <v>111064.58979473209</v>
      </c>
      <c r="O23" s="200">
        <f t="shared" si="13"/>
        <v>118698.02796897359</v>
      </c>
      <c r="P23" s="424">
        <f t="shared" si="5"/>
        <v>35934.688254489913</v>
      </c>
      <c r="Q23" s="200">
        <f t="shared" si="6"/>
        <v>53769.213293089037</v>
      </c>
      <c r="R23" s="200">
        <f t="shared" si="7"/>
        <v>41064.589794732092</v>
      </c>
      <c r="S23" s="200">
        <f t="shared" si="8"/>
        <v>48698.027968973591</v>
      </c>
    </row>
    <row r="24" spans="1:19" x14ac:dyDescent="0.25">
      <c r="A24" s="196" t="s">
        <v>142</v>
      </c>
      <c r="B24" s="197">
        <f t="shared" ref="B24:K24" si="14">B16+B17+B18-B19-B20-B21-B22-B23</f>
        <v>-21517.383890000099</v>
      </c>
      <c r="C24" s="197">
        <f t="shared" si="14"/>
        <v>-2377.5986199997569</v>
      </c>
      <c r="D24" s="197">
        <f t="shared" si="14"/>
        <v>-15287.062639999902</v>
      </c>
      <c r="E24" s="197">
        <f t="shared" si="14"/>
        <v>31186.818509999837</v>
      </c>
      <c r="F24" s="197">
        <f t="shared" si="14"/>
        <v>32239.358740000069</v>
      </c>
      <c r="G24" s="197">
        <f t="shared" si="14"/>
        <v>45362.594450000353</v>
      </c>
      <c r="H24" s="429">
        <f t="shared" si="14"/>
        <v>103463</v>
      </c>
      <c r="I24" s="197">
        <f t="shared" si="14"/>
        <v>116213</v>
      </c>
      <c r="J24" s="197">
        <f t="shared" si="14"/>
        <v>111008</v>
      </c>
      <c r="K24" s="434">
        <f t="shared" si="14"/>
        <v>111008</v>
      </c>
      <c r="L24" s="429">
        <f t="shared" si="10"/>
        <v>66536.192418567487</v>
      </c>
      <c r="M24" s="197">
        <f t="shared" si="11"/>
        <v>33624.15722503615</v>
      </c>
      <c r="N24" s="197">
        <f t="shared" si="12"/>
        <v>60019.533624785443</v>
      </c>
      <c r="O24" s="197">
        <f t="shared" si="13"/>
        <v>62132.065145695204</v>
      </c>
      <c r="P24" s="429">
        <f t="shared" si="5"/>
        <v>-36926.807581432513</v>
      </c>
      <c r="Q24" s="197">
        <f t="shared" si="6"/>
        <v>-82588.84277496385</v>
      </c>
      <c r="R24" s="197">
        <f t="shared" si="7"/>
        <v>-50988.466375214557</v>
      </c>
      <c r="S24" s="197">
        <f t="shared" si="8"/>
        <v>-48875.934854304796</v>
      </c>
    </row>
    <row r="25" spans="1:19" x14ac:dyDescent="0.25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</row>
    <row r="26" spans="1:19" x14ac:dyDescent="0.25">
      <c r="A26" s="454" t="s">
        <v>346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9" x14ac:dyDescent="0.25">
      <c r="A27" s="190"/>
      <c r="B27" s="776" t="s">
        <v>1</v>
      </c>
      <c r="C27" s="776"/>
      <c r="D27" s="776"/>
      <c r="E27" s="776"/>
      <c r="F27" s="776"/>
      <c r="G27" s="776"/>
      <c r="H27" s="776" t="s">
        <v>337</v>
      </c>
      <c r="I27" s="776"/>
      <c r="J27" s="776"/>
      <c r="K27" s="776"/>
      <c r="L27" s="776" t="s">
        <v>98</v>
      </c>
      <c r="M27" s="776"/>
      <c r="N27" s="776"/>
      <c r="O27" s="776"/>
      <c r="P27" s="776" t="s">
        <v>338</v>
      </c>
      <c r="Q27" s="776"/>
      <c r="R27" s="776"/>
      <c r="S27" s="776"/>
    </row>
    <row r="28" spans="1:19" x14ac:dyDescent="0.25">
      <c r="A28" s="190" t="s">
        <v>129</v>
      </c>
      <c r="B28" s="191">
        <v>2010</v>
      </c>
      <c r="C28" s="191">
        <v>2011</v>
      </c>
      <c r="D28" s="191">
        <v>2012</v>
      </c>
      <c r="E28" s="192">
        <v>2013</v>
      </c>
      <c r="F28" s="192">
        <v>2014</v>
      </c>
      <c r="G28" s="192">
        <v>2015</v>
      </c>
      <c r="H28" s="192">
        <v>2016</v>
      </c>
      <c r="I28" s="192">
        <v>2017</v>
      </c>
      <c r="J28" s="192">
        <v>2018</v>
      </c>
      <c r="K28" s="192">
        <v>2019</v>
      </c>
      <c r="L28" s="192">
        <v>2016</v>
      </c>
      <c r="M28" s="192">
        <v>2017</v>
      </c>
      <c r="N28" s="192">
        <v>2018</v>
      </c>
      <c r="O28" s="192">
        <v>2019</v>
      </c>
      <c r="P28" s="192">
        <v>2016</v>
      </c>
      <c r="Q28" s="192">
        <v>2017</v>
      </c>
      <c r="R28" s="192">
        <v>2018</v>
      </c>
      <c r="S28" s="192">
        <v>2019</v>
      </c>
    </row>
    <row r="29" spans="1:19" x14ac:dyDescent="0.25">
      <c r="A29" s="187" t="s">
        <v>134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</row>
    <row r="30" spans="1:19" x14ac:dyDescent="0.25">
      <c r="A30" s="188" t="s">
        <v>135</v>
      </c>
      <c r="B30" s="193">
        <v>0</v>
      </c>
      <c r="C30" s="193">
        <v>0</v>
      </c>
      <c r="D30" s="193">
        <v>0</v>
      </c>
      <c r="E30" s="193">
        <v>0</v>
      </c>
      <c r="F30" s="193">
        <v>0</v>
      </c>
      <c r="G30" s="195">
        <v>2.38157</v>
      </c>
      <c r="H30" s="424">
        <v>0</v>
      </c>
      <c r="I30" s="200">
        <v>0</v>
      </c>
      <c r="J30" s="200">
        <v>0</v>
      </c>
      <c r="K30" s="433">
        <v>0</v>
      </c>
      <c r="L30" s="424">
        <v>0</v>
      </c>
      <c r="M30" s="200">
        <v>0</v>
      </c>
      <c r="N30" s="200">
        <v>0</v>
      </c>
      <c r="O30" s="433">
        <v>0</v>
      </c>
      <c r="P30" s="424">
        <f>L30-H30</f>
        <v>0</v>
      </c>
      <c r="Q30" s="200">
        <f t="shared" ref="Q30:Q38" si="15">M30-I30</f>
        <v>0</v>
      </c>
      <c r="R30" s="200">
        <f t="shared" ref="R30:R38" si="16">N30-J30</f>
        <v>0</v>
      </c>
      <c r="S30" s="425">
        <f t="shared" ref="S30:S38" si="17">O30-K30</f>
        <v>0</v>
      </c>
    </row>
    <row r="31" spans="1:19" x14ac:dyDescent="0.25">
      <c r="A31" s="188" t="s">
        <v>136</v>
      </c>
      <c r="B31" s="193">
        <v>524.62400000000002</v>
      </c>
      <c r="C31" s="193">
        <v>1973.5889999999999</v>
      </c>
      <c r="D31" s="193">
        <v>1135.6584800000001</v>
      </c>
      <c r="E31" s="193">
        <v>866.34841999999992</v>
      </c>
      <c r="F31" s="193">
        <v>746.10741000000007</v>
      </c>
      <c r="G31" s="195">
        <v>386.33335000000011</v>
      </c>
      <c r="H31" s="424">
        <v>0</v>
      </c>
      <c r="I31" s="200">
        <v>0</v>
      </c>
      <c r="J31" s="200">
        <v>0</v>
      </c>
      <c r="K31" s="433">
        <v>0</v>
      </c>
      <c r="L31" s="424">
        <v>0</v>
      </c>
      <c r="M31" s="200">
        <v>0</v>
      </c>
      <c r="N31" s="200">
        <v>0</v>
      </c>
      <c r="O31" s="433">
        <v>0</v>
      </c>
      <c r="P31" s="424">
        <f t="shared" ref="P31:P38" si="18">L31-H31</f>
        <v>0</v>
      </c>
      <c r="Q31" s="200">
        <f t="shared" si="15"/>
        <v>0</v>
      </c>
      <c r="R31" s="200">
        <f t="shared" si="16"/>
        <v>0</v>
      </c>
      <c r="S31" s="425">
        <f t="shared" si="17"/>
        <v>0</v>
      </c>
    </row>
    <row r="32" spans="1:19" x14ac:dyDescent="0.25">
      <c r="A32" s="188" t="s">
        <v>345</v>
      </c>
      <c r="B32" s="193">
        <v>304519.42200000002</v>
      </c>
      <c r="C32" s="193">
        <v>440180.859</v>
      </c>
      <c r="D32" s="193">
        <v>333264.23293000011</v>
      </c>
      <c r="E32" s="193">
        <v>265530.70545000001</v>
      </c>
      <c r="F32" s="193">
        <v>164922.99024000007</v>
      </c>
      <c r="G32" s="195">
        <v>364479.48127000011</v>
      </c>
      <c r="H32" s="424">
        <v>309222</v>
      </c>
      <c r="I32" s="200">
        <v>170641</v>
      </c>
      <c r="J32" s="200">
        <v>258046</v>
      </c>
      <c r="K32" s="433">
        <v>258046</v>
      </c>
      <c r="L32" s="424">
        <v>309222</v>
      </c>
      <c r="M32" s="200">
        <v>170641</v>
      </c>
      <c r="N32" s="200">
        <v>258046</v>
      </c>
      <c r="O32" s="433">
        <v>258046</v>
      </c>
      <c r="P32" s="424">
        <f t="shared" si="18"/>
        <v>0</v>
      </c>
      <c r="Q32" s="200">
        <f t="shared" si="15"/>
        <v>0</v>
      </c>
      <c r="R32" s="200">
        <f t="shared" si="16"/>
        <v>0</v>
      </c>
      <c r="S32" s="425">
        <f t="shared" si="17"/>
        <v>0</v>
      </c>
    </row>
    <row r="33" spans="1:19" x14ac:dyDescent="0.25">
      <c r="A33" s="188" t="s">
        <v>137</v>
      </c>
      <c r="B33" s="193">
        <v>9011.7729999999992</v>
      </c>
      <c r="C33" s="193">
        <v>20121.032999999999</v>
      </c>
      <c r="D33" s="193">
        <v>17377.96461000001</v>
      </c>
      <c r="E33" s="193">
        <v>16036.863110000018</v>
      </c>
      <c r="F33" s="193">
        <v>18267.812499999996</v>
      </c>
      <c r="G33" s="195">
        <v>32279.531569999992</v>
      </c>
      <c r="H33" s="424">
        <v>2519</v>
      </c>
      <c r="I33" s="200">
        <v>5422.46</v>
      </c>
      <c r="J33" s="200">
        <v>4671.6580000000004</v>
      </c>
      <c r="K33" s="433">
        <v>4671.6580000000004</v>
      </c>
      <c r="L33" s="424">
        <v>2519</v>
      </c>
      <c r="M33" s="200">
        <v>5422.46</v>
      </c>
      <c r="N33" s="200">
        <v>4671.6580000000004</v>
      </c>
      <c r="O33" s="433">
        <v>4671.6580000000004</v>
      </c>
      <c r="P33" s="424">
        <f t="shared" si="18"/>
        <v>0</v>
      </c>
      <c r="Q33" s="200">
        <f t="shared" si="15"/>
        <v>0</v>
      </c>
      <c r="R33" s="200">
        <f t="shared" si="16"/>
        <v>0</v>
      </c>
      <c r="S33" s="425">
        <f t="shared" si="17"/>
        <v>0</v>
      </c>
    </row>
    <row r="34" spans="1:19" x14ac:dyDescent="0.25">
      <c r="A34" s="188" t="s">
        <v>138</v>
      </c>
      <c r="B34" s="193">
        <v>17188.64</v>
      </c>
      <c r="C34" s="193">
        <v>15104.462</v>
      </c>
      <c r="D34" s="193">
        <v>14376.182920000025</v>
      </c>
      <c r="E34" s="193">
        <v>17285.168940000007</v>
      </c>
      <c r="F34" s="193">
        <v>12701.343429999977</v>
      </c>
      <c r="G34" s="195">
        <v>10703.859059999992</v>
      </c>
      <c r="H34" s="424">
        <v>134113</v>
      </c>
      <c r="I34" s="200">
        <v>130441.15</v>
      </c>
      <c r="J34" s="200">
        <v>192263</v>
      </c>
      <c r="K34" s="433">
        <v>192263</v>
      </c>
      <c r="L34" s="424">
        <v>134113</v>
      </c>
      <c r="M34" s="200">
        <v>130441.15</v>
      </c>
      <c r="N34" s="200">
        <v>192263</v>
      </c>
      <c r="O34" s="433">
        <v>192263</v>
      </c>
      <c r="P34" s="424">
        <f t="shared" si="18"/>
        <v>0</v>
      </c>
      <c r="Q34" s="200">
        <f t="shared" si="15"/>
        <v>0</v>
      </c>
      <c r="R34" s="200">
        <f t="shared" si="16"/>
        <v>0</v>
      </c>
      <c r="S34" s="425">
        <f t="shared" si="17"/>
        <v>0</v>
      </c>
    </row>
    <row r="35" spans="1:19" x14ac:dyDescent="0.25">
      <c r="A35" s="188" t="s">
        <v>139</v>
      </c>
      <c r="B35" s="193">
        <v>395.245</v>
      </c>
      <c r="C35" s="193">
        <v>362.69099999999997</v>
      </c>
      <c r="D35" s="193">
        <v>1205.0585900000035</v>
      </c>
      <c r="E35" s="193">
        <v>401.24771000000834</v>
      </c>
      <c r="F35" s="193">
        <v>299.03410999999943</v>
      </c>
      <c r="G35" s="195">
        <v>556.28196000003811</v>
      </c>
      <c r="H35" s="424">
        <v>10.855</v>
      </c>
      <c r="I35" s="200">
        <v>0</v>
      </c>
      <c r="J35" s="200">
        <v>0</v>
      </c>
      <c r="K35" s="433">
        <v>0</v>
      </c>
      <c r="L35" s="424">
        <v>10.855</v>
      </c>
      <c r="M35" s="200">
        <v>0</v>
      </c>
      <c r="N35" s="200">
        <v>0</v>
      </c>
      <c r="O35" s="433">
        <v>0</v>
      </c>
      <c r="P35" s="424">
        <f t="shared" si="18"/>
        <v>0</v>
      </c>
      <c r="Q35" s="200">
        <f t="shared" si="15"/>
        <v>0</v>
      </c>
      <c r="R35" s="200">
        <f t="shared" si="16"/>
        <v>0</v>
      </c>
      <c r="S35" s="425">
        <f t="shared" si="17"/>
        <v>0</v>
      </c>
    </row>
    <row r="36" spans="1:19" x14ac:dyDescent="0.25">
      <c r="A36" s="188" t="s">
        <v>140</v>
      </c>
      <c r="B36" s="193">
        <v>14.656000000000001</v>
      </c>
      <c r="C36" s="193">
        <v>12.064</v>
      </c>
      <c r="D36" s="193">
        <v>112.26396999999881</v>
      </c>
      <c r="E36" s="193">
        <v>87.086729999989274</v>
      </c>
      <c r="F36" s="193">
        <v>70.854359999999403</v>
      </c>
      <c r="G36" s="195">
        <v>156.64269999998808</v>
      </c>
      <c r="H36" s="424">
        <v>0</v>
      </c>
      <c r="I36" s="200">
        <v>0</v>
      </c>
      <c r="J36" s="200">
        <v>0</v>
      </c>
      <c r="K36" s="433">
        <v>0</v>
      </c>
      <c r="L36" s="424">
        <v>0</v>
      </c>
      <c r="M36" s="200">
        <v>0</v>
      </c>
      <c r="N36" s="200">
        <v>0</v>
      </c>
      <c r="O36" s="433">
        <v>0</v>
      </c>
      <c r="P36" s="424">
        <f t="shared" si="18"/>
        <v>0</v>
      </c>
      <c r="Q36" s="200">
        <f t="shared" si="15"/>
        <v>0</v>
      </c>
      <c r="R36" s="200">
        <f t="shared" si="16"/>
        <v>0</v>
      </c>
      <c r="S36" s="425">
        <f t="shared" si="17"/>
        <v>0</v>
      </c>
    </row>
    <row r="37" spans="1:19" x14ac:dyDescent="0.25">
      <c r="A37" s="188" t="s">
        <v>141</v>
      </c>
      <c r="B37" s="193">
        <v>245256.50499000002</v>
      </c>
      <c r="C37" s="193">
        <v>299710.11499999999</v>
      </c>
      <c r="D37" s="193">
        <v>234600.52278000014</v>
      </c>
      <c r="E37" s="193">
        <v>196962.89456000004</v>
      </c>
      <c r="F37" s="193">
        <v>110295.13005999992</v>
      </c>
      <c r="G37" s="195">
        <v>305690.57158000016</v>
      </c>
      <c r="H37" s="424">
        <v>172579</v>
      </c>
      <c r="I37" s="200">
        <v>34777.777000000002</v>
      </c>
      <c r="J37" s="200">
        <v>61111.110999999997</v>
      </c>
      <c r="K37" s="433">
        <v>61111.110999999997</v>
      </c>
      <c r="L37" s="424">
        <v>172579</v>
      </c>
      <c r="M37" s="200">
        <v>34777.777000000002</v>
      </c>
      <c r="N37" s="200">
        <v>61111.110999999997</v>
      </c>
      <c r="O37" s="433">
        <v>61111.110999999997</v>
      </c>
      <c r="P37" s="424">
        <f t="shared" si="18"/>
        <v>0</v>
      </c>
      <c r="Q37" s="200">
        <f t="shared" si="15"/>
        <v>0</v>
      </c>
      <c r="R37" s="200">
        <f t="shared" si="16"/>
        <v>0</v>
      </c>
      <c r="S37" s="425">
        <f t="shared" si="17"/>
        <v>0</v>
      </c>
    </row>
    <row r="38" spans="1:19" x14ac:dyDescent="0.25">
      <c r="A38" s="187" t="s">
        <v>142</v>
      </c>
      <c r="B38" s="194">
        <f t="shared" ref="B38:K38" si="19">B30+B31+B32-B33-B34-B35-B36-B37</f>
        <v>33177.227010000002</v>
      </c>
      <c r="C38" s="194">
        <f t="shared" si="19"/>
        <v>106844.08299999998</v>
      </c>
      <c r="D38" s="194">
        <f t="shared" si="19"/>
        <v>66727.898539999878</v>
      </c>
      <c r="E38" s="194">
        <f t="shared" si="19"/>
        <v>35623.792819999973</v>
      </c>
      <c r="F38" s="194">
        <f t="shared" si="19"/>
        <v>24034.923190000161</v>
      </c>
      <c r="G38" s="194">
        <f t="shared" si="19"/>
        <v>15481.309319999942</v>
      </c>
      <c r="H38" s="426">
        <f t="shared" si="19"/>
        <v>0.14499999998952262</v>
      </c>
      <c r="I38" s="198">
        <f t="shared" si="19"/>
        <v>-0.38699999998789281</v>
      </c>
      <c r="J38" s="198">
        <f t="shared" si="19"/>
        <v>0.23100000000704313</v>
      </c>
      <c r="K38" s="432">
        <f t="shared" si="19"/>
        <v>0.23100000000704313</v>
      </c>
      <c r="L38" s="426">
        <f t="shared" ref="L38:O38" si="20">L30+L31+L32-L33-L34-L35-L36-L37</f>
        <v>0.14499999998952262</v>
      </c>
      <c r="M38" s="198">
        <f t="shared" si="20"/>
        <v>-0.38699999998789281</v>
      </c>
      <c r="N38" s="198">
        <f t="shared" si="20"/>
        <v>0.23100000000704313</v>
      </c>
      <c r="O38" s="432">
        <f t="shared" si="20"/>
        <v>0.23100000000704313</v>
      </c>
      <c r="P38" s="426">
        <f t="shared" si="18"/>
        <v>0</v>
      </c>
      <c r="Q38" s="198">
        <f t="shared" si="15"/>
        <v>0</v>
      </c>
      <c r="R38" s="198">
        <f t="shared" si="16"/>
        <v>0</v>
      </c>
      <c r="S38" s="198">
        <f t="shared" si="17"/>
        <v>0</v>
      </c>
    </row>
    <row r="39" spans="1:19" x14ac:dyDescent="0.25">
      <c r="A39" s="188"/>
      <c r="B39" s="193"/>
      <c r="C39" s="193"/>
      <c r="D39" s="193"/>
      <c r="E39" s="193"/>
      <c r="F39" s="193"/>
      <c r="G39" s="193"/>
      <c r="H39" s="437"/>
      <c r="I39" s="425"/>
      <c r="J39" s="425"/>
      <c r="K39" s="431"/>
      <c r="L39" s="437"/>
      <c r="M39" s="425"/>
      <c r="N39" s="425"/>
      <c r="O39" s="431"/>
      <c r="P39" s="426"/>
      <c r="Q39" s="198"/>
      <c r="R39" s="198"/>
      <c r="S39" s="198"/>
    </row>
    <row r="40" spans="1:19" x14ac:dyDescent="0.25">
      <c r="A40" s="187" t="s">
        <v>35</v>
      </c>
      <c r="B40" s="193"/>
      <c r="C40" s="193"/>
      <c r="D40" s="193"/>
      <c r="E40" s="193"/>
      <c r="F40" s="193"/>
      <c r="G40" s="193"/>
      <c r="H40" s="437"/>
      <c r="I40" s="425"/>
      <c r="J40" s="425"/>
      <c r="K40" s="431"/>
      <c r="L40" s="437"/>
      <c r="M40" s="425"/>
      <c r="N40" s="425"/>
      <c r="O40" s="431"/>
      <c r="P40" s="427"/>
      <c r="Q40" s="428"/>
      <c r="R40" s="428"/>
      <c r="S40" s="428"/>
    </row>
    <row r="41" spans="1:19" x14ac:dyDescent="0.25">
      <c r="A41" s="188" t="s">
        <v>135</v>
      </c>
      <c r="B41" s="193">
        <v>0</v>
      </c>
      <c r="C41" s="193">
        <v>0</v>
      </c>
      <c r="D41" s="193">
        <v>0</v>
      </c>
      <c r="E41" s="193">
        <v>0</v>
      </c>
      <c r="F41" s="193">
        <v>0</v>
      </c>
      <c r="G41" s="195">
        <v>0</v>
      </c>
      <c r="H41" s="424">
        <v>0</v>
      </c>
      <c r="I41" s="200">
        <v>0</v>
      </c>
      <c r="J41" s="200">
        <v>0</v>
      </c>
      <c r="K41" s="433">
        <v>0</v>
      </c>
      <c r="L41" s="424">
        <v>0</v>
      </c>
      <c r="M41" s="200">
        <v>0</v>
      </c>
      <c r="N41" s="200">
        <v>0</v>
      </c>
      <c r="O41" s="433">
        <v>0</v>
      </c>
      <c r="P41" s="424">
        <f t="shared" ref="P41:P49" si="21">L41-H41</f>
        <v>0</v>
      </c>
      <c r="Q41" s="200">
        <f t="shared" ref="Q41:Q49" si="22">M41-I41</f>
        <v>0</v>
      </c>
      <c r="R41" s="200">
        <f t="shared" ref="R41:R49" si="23">N41-J41</f>
        <v>0</v>
      </c>
      <c r="S41" s="425">
        <f t="shared" ref="S41:S49" si="24">O41-K41</f>
        <v>0</v>
      </c>
    </row>
    <row r="42" spans="1:19" x14ac:dyDescent="0.25">
      <c r="A42" s="188" t="s">
        <v>136</v>
      </c>
      <c r="B42" s="195">
        <v>0</v>
      </c>
      <c r="C42" s="195">
        <v>8.2294</v>
      </c>
      <c r="D42" s="195">
        <v>1.8593400000000002</v>
      </c>
      <c r="E42" s="195">
        <v>5.0427300000000006</v>
      </c>
      <c r="F42" s="195">
        <v>7.6337000000000002</v>
      </c>
      <c r="G42" s="195">
        <v>22.660440000000001</v>
      </c>
      <c r="H42" s="424">
        <v>0</v>
      </c>
      <c r="I42" s="200">
        <v>0</v>
      </c>
      <c r="J42" s="200">
        <v>0</v>
      </c>
      <c r="K42" s="433">
        <v>0</v>
      </c>
      <c r="L42" s="424">
        <v>0</v>
      </c>
      <c r="M42" s="200">
        <v>0</v>
      </c>
      <c r="N42" s="200">
        <v>0</v>
      </c>
      <c r="O42" s="433">
        <v>0</v>
      </c>
      <c r="P42" s="424">
        <f t="shared" si="21"/>
        <v>0</v>
      </c>
      <c r="Q42" s="200">
        <f t="shared" si="22"/>
        <v>0</v>
      </c>
      <c r="R42" s="200">
        <f t="shared" si="23"/>
        <v>0</v>
      </c>
      <c r="S42" s="200">
        <f t="shared" si="24"/>
        <v>0</v>
      </c>
    </row>
    <row r="43" spans="1:19" x14ac:dyDescent="0.25">
      <c r="A43" s="188" t="s">
        <v>345</v>
      </c>
      <c r="B43" s="195">
        <v>41680.738540000013</v>
      </c>
      <c r="C43" s="195">
        <v>69832.837790000005</v>
      </c>
      <c r="D43" s="195">
        <v>74759.374859999996</v>
      </c>
      <c r="E43" s="195">
        <v>56037.675660000001</v>
      </c>
      <c r="F43" s="195">
        <v>56520.173309999998</v>
      </c>
      <c r="G43" s="195">
        <v>58785.456059999997</v>
      </c>
      <c r="H43" s="424">
        <v>5908</v>
      </c>
      <c r="I43" s="200">
        <v>0</v>
      </c>
      <c r="J43" s="200">
        <v>0</v>
      </c>
      <c r="K43" s="433">
        <v>0</v>
      </c>
      <c r="L43" s="424">
        <v>5908</v>
      </c>
      <c r="M43" s="200">
        <v>0</v>
      </c>
      <c r="N43" s="200">
        <v>0</v>
      </c>
      <c r="O43" s="433">
        <v>0</v>
      </c>
      <c r="P43" s="424">
        <f t="shared" si="21"/>
        <v>0</v>
      </c>
      <c r="Q43" s="200">
        <f t="shared" si="22"/>
        <v>0</v>
      </c>
      <c r="R43" s="200">
        <f t="shared" si="23"/>
        <v>0</v>
      </c>
      <c r="S43" s="200">
        <f t="shared" si="24"/>
        <v>0</v>
      </c>
    </row>
    <row r="44" spans="1:19" x14ac:dyDescent="0.25">
      <c r="A44" s="188" t="s">
        <v>137</v>
      </c>
      <c r="B44" s="195">
        <v>1327.2467100000001</v>
      </c>
      <c r="C44" s="195">
        <v>3102.2897000000003</v>
      </c>
      <c r="D44" s="195">
        <v>3362.7175600000005</v>
      </c>
      <c r="E44" s="195">
        <v>2559.8835099999997</v>
      </c>
      <c r="F44" s="195">
        <v>3907.424500000001</v>
      </c>
      <c r="G44" s="195">
        <v>4105.5932299999995</v>
      </c>
      <c r="H44" s="424">
        <v>0</v>
      </c>
      <c r="I44" s="200">
        <v>0</v>
      </c>
      <c r="J44" s="200">
        <v>0</v>
      </c>
      <c r="K44" s="433">
        <v>0</v>
      </c>
      <c r="L44" s="424">
        <v>0</v>
      </c>
      <c r="M44" s="200">
        <v>0</v>
      </c>
      <c r="N44" s="200">
        <v>0</v>
      </c>
      <c r="O44" s="433">
        <v>0</v>
      </c>
      <c r="P44" s="424">
        <f t="shared" si="21"/>
        <v>0</v>
      </c>
      <c r="Q44" s="200">
        <f t="shared" si="22"/>
        <v>0</v>
      </c>
      <c r="R44" s="200">
        <f t="shared" si="23"/>
        <v>0</v>
      </c>
      <c r="S44" s="200">
        <f t="shared" si="24"/>
        <v>0</v>
      </c>
    </row>
    <row r="45" spans="1:19" x14ac:dyDescent="0.25">
      <c r="A45" s="188" t="s">
        <v>138</v>
      </c>
      <c r="B45" s="195">
        <v>5219.0208500000008</v>
      </c>
      <c r="C45" s="195">
        <v>6338.7256000000052</v>
      </c>
      <c r="D45" s="195">
        <v>4958.101810000001</v>
      </c>
      <c r="E45" s="195">
        <v>4801.5526399999953</v>
      </c>
      <c r="F45" s="195">
        <v>8032.8397400000058</v>
      </c>
      <c r="G45" s="195">
        <v>11823.025359999998</v>
      </c>
      <c r="H45" s="424">
        <v>3327</v>
      </c>
      <c r="I45" s="200">
        <v>0</v>
      </c>
      <c r="J45" s="200">
        <v>0</v>
      </c>
      <c r="K45" s="433">
        <v>0</v>
      </c>
      <c r="L45" s="424">
        <v>3327</v>
      </c>
      <c r="M45" s="200">
        <v>0</v>
      </c>
      <c r="N45" s="200">
        <v>0</v>
      </c>
      <c r="O45" s="433">
        <v>0</v>
      </c>
      <c r="P45" s="424">
        <f t="shared" si="21"/>
        <v>0</v>
      </c>
      <c r="Q45" s="200">
        <f t="shared" si="22"/>
        <v>0</v>
      </c>
      <c r="R45" s="200">
        <f t="shared" si="23"/>
        <v>0</v>
      </c>
      <c r="S45" s="200">
        <f t="shared" si="24"/>
        <v>0</v>
      </c>
    </row>
    <row r="46" spans="1:19" x14ac:dyDescent="0.25">
      <c r="A46" s="188" t="s">
        <v>139</v>
      </c>
      <c r="B46" s="195">
        <v>2282.2601600000039</v>
      </c>
      <c r="C46" s="195">
        <v>3772.4782300000011</v>
      </c>
      <c r="D46" s="195">
        <v>7207.5500600000023</v>
      </c>
      <c r="E46" s="195">
        <v>2788.2975300000012</v>
      </c>
      <c r="F46" s="195">
        <v>2833.6092200000026</v>
      </c>
      <c r="G46" s="195">
        <v>3502.4203999999986</v>
      </c>
      <c r="H46" s="424">
        <v>0</v>
      </c>
      <c r="I46" s="200">
        <v>0</v>
      </c>
      <c r="J46" s="200">
        <v>0</v>
      </c>
      <c r="K46" s="433">
        <v>0</v>
      </c>
      <c r="L46" s="424">
        <v>0</v>
      </c>
      <c r="M46" s="200">
        <v>0</v>
      </c>
      <c r="N46" s="200">
        <v>0</v>
      </c>
      <c r="O46" s="433">
        <v>0</v>
      </c>
      <c r="P46" s="424">
        <f t="shared" si="21"/>
        <v>0</v>
      </c>
      <c r="Q46" s="200">
        <f t="shared" si="22"/>
        <v>0</v>
      </c>
      <c r="R46" s="200">
        <f t="shared" si="23"/>
        <v>0</v>
      </c>
      <c r="S46" s="200">
        <f t="shared" si="24"/>
        <v>0</v>
      </c>
    </row>
    <row r="47" spans="1:19" x14ac:dyDescent="0.25">
      <c r="A47" s="188" t="s">
        <v>140</v>
      </c>
      <c r="B47" s="195">
        <v>0</v>
      </c>
      <c r="C47" s="195">
        <v>0</v>
      </c>
      <c r="D47" s="195">
        <v>0</v>
      </c>
      <c r="E47" s="195">
        <v>436.69600000000003</v>
      </c>
      <c r="F47" s="195">
        <v>0</v>
      </c>
      <c r="G47" s="195">
        <v>0</v>
      </c>
      <c r="H47" s="424">
        <v>0</v>
      </c>
      <c r="I47" s="200">
        <v>0</v>
      </c>
      <c r="J47" s="200">
        <v>0</v>
      </c>
      <c r="K47" s="433">
        <v>0</v>
      </c>
      <c r="L47" s="424">
        <v>0</v>
      </c>
      <c r="M47" s="200">
        <v>0</v>
      </c>
      <c r="N47" s="200">
        <v>0</v>
      </c>
      <c r="O47" s="433">
        <v>0</v>
      </c>
      <c r="P47" s="424">
        <f t="shared" si="21"/>
        <v>0</v>
      </c>
      <c r="Q47" s="200">
        <f t="shared" si="22"/>
        <v>0</v>
      </c>
      <c r="R47" s="200">
        <f t="shared" si="23"/>
        <v>0</v>
      </c>
      <c r="S47" s="200">
        <f t="shared" si="24"/>
        <v>0</v>
      </c>
    </row>
    <row r="48" spans="1:19" x14ac:dyDescent="0.25">
      <c r="A48" s="188" t="s">
        <v>141</v>
      </c>
      <c r="B48" s="195">
        <v>35081.594909999993</v>
      </c>
      <c r="C48" s="195">
        <v>52002.318270000003</v>
      </c>
      <c r="D48" s="195">
        <v>48275.566999999988</v>
      </c>
      <c r="E48" s="195">
        <v>38307.949649999995</v>
      </c>
      <c r="F48" s="195">
        <v>34061.881629999996</v>
      </c>
      <c r="G48" s="195">
        <v>39735.124900000003</v>
      </c>
      <c r="H48" s="424">
        <v>2581</v>
      </c>
      <c r="I48" s="200">
        <v>0</v>
      </c>
      <c r="J48" s="200">
        <v>0</v>
      </c>
      <c r="K48" s="433">
        <v>0</v>
      </c>
      <c r="L48" s="424">
        <v>2581</v>
      </c>
      <c r="M48" s="200">
        <v>0</v>
      </c>
      <c r="N48" s="200">
        <v>0</v>
      </c>
      <c r="O48" s="433">
        <v>0</v>
      </c>
      <c r="P48" s="424">
        <f t="shared" si="21"/>
        <v>0</v>
      </c>
      <c r="Q48" s="200">
        <f t="shared" si="22"/>
        <v>0</v>
      </c>
      <c r="R48" s="200">
        <f t="shared" si="23"/>
        <v>0</v>
      </c>
      <c r="S48" s="200">
        <f t="shared" si="24"/>
        <v>0</v>
      </c>
    </row>
    <row r="49" spans="1:19" x14ac:dyDescent="0.25">
      <c r="A49" s="196" t="s">
        <v>142</v>
      </c>
      <c r="B49" s="197">
        <f t="shared" ref="B49:K49" si="25">B41+B42+B43-B44-B45-B46-B47-B48</f>
        <v>-2229.384089999985</v>
      </c>
      <c r="C49" s="197">
        <f t="shared" si="25"/>
        <v>4625.2553899999984</v>
      </c>
      <c r="D49" s="197">
        <f t="shared" si="25"/>
        <v>10957.29776999999</v>
      </c>
      <c r="E49" s="197">
        <f t="shared" si="25"/>
        <v>7148.3390600000057</v>
      </c>
      <c r="F49" s="197">
        <f t="shared" si="25"/>
        <v>7692.0519199999908</v>
      </c>
      <c r="G49" s="197">
        <f t="shared" si="25"/>
        <v>-358.04738999999972</v>
      </c>
      <c r="H49" s="429">
        <f t="shared" si="25"/>
        <v>0</v>
      </c>
      <c r="I49" s="197">
        <f t="shared" si="25"/>
        <v>0</v>
      </c>
      <c r="J49" s="197">
        <f t="shared" si="25"/>
        <v>0</v>
      </c>
      <c r="K49" s="434">
        <f t="shared" si="25"/>
        <v>0</v>
      </c>
      <c r="L49" s="429">
        <f t="shared" ref="L49:O49" si="26">L41+L42+L43-L44-L45-L46-L47-L48</f>
        <v>0</v>
      </c>
      <c r="M49" s="197">
        <f t="shared" si="26"/>
        <v>0</v>
      </c>
      <c r="N49" s="197">
        <f t="shared" si="26"/>
        <v>0</v>
      </c>
      <c r="O49" s="434">
        <f t="shared" si="26"/>
        <v>0</v>
      </c>
      <c r="P49" s="429">
        <f t="shared" si="21"/>
        <v>0</v>
      </c>
      <c r="Q49" s="197">
        <f t="shared" si="22"/>
        <v>0</v>
      </c>
      <c r="R49" s="197">
        <f t="shared" si="23"/>
        <v>0</v>
      </c>
      <c r="S49" s="197">
        <f t="shared" si="24"/>
        <v>0</v>
      </c>
    </row>
    <row r="50" spans="1:19" x14ac:dyDescent="0.25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</row>
    <row r="51" spans="1:19" x14ac:dyDescent="0.25">
      <c r="A51" s="454" t="s">
        <v>348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</row>
    <row r="52" spans="1:19" x14ac:dyDescent="0.25">
      <c r="A52" s="190"/>
      <c r="B52" s="776" t="s">
        <v>1</v>
      </c>
      <c r="C52" s="776"/>
      <c r="D52" s="776"/>
      <c r="E52" s="776"/>
      <c r="F52" s="776"/>
      <c r="G52" s="776"/>
      <c r="H52" s="776" t="s">
        <v>337</v>
      </c>
      <c r="I52" s="776"/>
      <c r="J52" s="776"/>
      <c r="K52" s="776"/>
      <c r="L52" s="776" t="s">
        <v>98</v>
      </c>
      <c r="M52" s="776"/>
      <c r="N52" s="776"/>
      <c r="O52" s="776"/>
      <c r="P52" s="776" t="s">
        <v>338</v>
      </c>
      <c r="Q52" s="776"/>
      <c r="R52" s="776"/>
      <c r="S52" s="776"/>
    </row>
    <row r="53" spans="1:19" x14ac:dyDescent="0.25">
      <c r="A53" s="190" t="s">
        <v>129</v>
      </c>
      <c r="B53" s="191">
        <v>2010</v>
      </c>
      <c r="C53" s="191">
        <v>2011</v>
      </c>
      <c r="D53" s="191">
        <v>2012</v>
      </c>
      <c r="E53" s="192">
        <v>2013</v>
      </c>
      <c r="F53" s="192">
        <v>2014</v>
      </c>
      <c r="G53" s="192">
        <v>2015</v>
      </c>
      <c r="H53" s="192">
        <v>2016</v>
      </c>
      <c r="I53" s="192">
        <v>2017</v>
      </c>
      <c r="J53" s="192">
        <v>2018</v>
      </c>
      <c r="K53" s="192">
        <v>2019</v>
      </c>
      <c r="L53" s="192">
        <v>2016</v>
      </c>
      <c r="M53" s="192">
        <v>2017</v>
      </c>
      <c r="N53" s="192">
        <v>2018</v>
      </c>
      <c r="O53" s="192">
        <v>2019</v>
      </c>
      <c r="P53" s="192">
        <v>2016</v>
      </c>
      <c r="Q53" s="192">
        <v>2017</v>
      </c>
      <c r="R53" s="192">
        <v>2018</v>
      </c>
      <c r="S53" s="192">
        <v>2019</v>
      </c>
    </row>
    <row r="54" spans="1:19" x14ac:dyDescent="0.25">
      <c r="A54" s="187" t="s">
        <v>134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</row>
    <row r="55" spans="1:19" x14ac:dyDescent="0.25">
      <c r="A55" s="188" t="s">
        <v>135</v>
      </c>
      <c r="B55" s="193">
        <v>0</v>
      </c>
      <c r="C55" s="193">
        <v>0</v>
      </c>
      <c r="D55" s="193">
        <v>0</v>
      </c>
      <c r="E55" s="193">
        <v>0</v>
      </c>
      <c r="F55" s="193">
        <v>0</v>
      </c>
      <c r="G55" s="195">
        <v>0</v>
      </c>
      <c r="H55" s="424">
        <v>0</v>
      </c>
      <c r="I55" s="200">
        <v>0</v>
      </c>
      <c r="J55" s="200">
        <v>0</v>
      </c>
      <c r="K55" s="433">
        <v>0</v>
      </c>
      <c r="L55" s="424">
        <v>0</v>
      </c>
      <c r="M55" s="200">
        <v>0</v>
      </c>
      <c r="N55" s="200">
        <v>0</v>
      </c>
      <c r="O55" s="433">
        <v>0</v>
      </c>
      <c r="P55" s="424">
        <f>L55-H55</f>
        <v>0</v>
      </c>
      <c r="Q55" s="200">
        <f t="shared" ref="Q55:Q63" si="27">M55-I55</f>
        <v>0</v>
      </c>
      <c r="R55" s="200">
        <f t="shared" ref="R55:R63" si="28">N55-J55</f>
        <v>0</v>
      </c>
      <c r="S55" s="425">
        <f t="shared" ref="S55:S63" si="29">O55-K55</f>
        <v>0</v>
      </c>
    </row>
    <row r="56" spans="1:19" x14ac:dyDescent="0.25">
      <c r="A56" s="188" t="s">
        <v>136</v>
      </c>
      <c r="B56" s="193">
        <v>458.92</v>
      </c>
      <c r="C56" s="193">
        <v>394.358</v>
      </c>
      <c r="D56" s="193">
        <v>145.48136</v>
      </c>
      <c r="E56" s="193">
        <v>142.13084000000001</v>
      </c>
      <c r="F56" s="193">
        <v>67.971529999999987</v>
      </c>
      <c r="G56" s="195">
        <v>177.18759000000003</v>
      </c>
      <c r="H56" s="424">
        <v>0</v>
      </c>
      <c r="I56" s="200">
        <v>0</v>
      </c>
      <c r="J56" s="200">
        <v>0</v>
      </c>
      <c r="K56" s="433">
        <v>0</v>
      </c>
      <c r="L56" s="424">
        <v>0</v>
      </c>
      <c r="M56" s="200">
        <v>0</v>
      </c>
      <c r="N56" s="200">
        <v>0</v>
      </c>
      <c r="O56" s="433">
        <v>0</v>
      </c>
      <c r="P56" s="424">
        <f t="shared" ref="P56:P63" si="30">L56-H56</f>
        <v>0</v>
      </c>
      <c r="Q56" s="200">
        <f t="shared" si="27"/>
        <v>0</v>
      </c>
      <c r="R56" s="200">
        <f t="shared" si="28"/>
        <v>0</v>
      </c>
      <c r="S56" s="425">
        <f t="shared" si="29"/>
        <v>0</v>
      </c>
    </row>
    <row r="57" spans="1:19" x14ac:dyDescent="0.25">
      <c r="A57" s="188" t="s">
        <v>345</v>
      </c>
      <c r="B57" s="193">
        <v>63639.514000000003</v>
      </c>
      <c r="C57" s="193">
        <v>91099.710999999996</v>
      </c>
      <c r="D57" s="193">
        <v>60327.248610000119</v>
      </c>
      <c r="E57" s="193">
        <v>41619.514029999984</v>
      </c>
      <c r="F57" s="193">
        <v>26763.429070000002</v>
      </c>
      <c r="G57" s="195">
        <v>61131.50207000001</v>
      </c>
      <c r="H57" s="424">
        <v>51317</v>
      </c>
      <c r="I57" s="200">
        <v>28850</v>
      </c>
      <c r="J57" s="200">
        <v>40993</v>
      </c>
      <c r="K57" s="433">
        <v>40993</v>
      </c>
      <c r="L57" s="424">
        <v>51317</v>
      </c>
      <c r="M57" s="200">
        <v>28850</v>
      </c>
      <c r="N57" s="200">
        <v>40993</v>
      </c>
      <c r="O57" s="433">
        <v>40993</v>
      </c>
      <c r="P57" s="424">
        <f t="shared" si="30"/>
        <v>0</v>
      </c>
      <c r="Q57" s="200">
        <f t="shared" si="27"/>
        <v>0</v>
      </c>
      <c r="R57" s="200">
        <f t="shared" si="28"/>
        <v>0</v>
      </c>
      <c r="S57" s="425">
        <f t="shared" si="29"/>
        <v>0</v>
      </c>
    </row>
    <row r="58" spans="1:19" x14ac:dyDescent="0.25">
      <c r="A58" s="188" t="s">
        <v>137</v>
      </c>
      <c r="B58" s="193">
        <v>3494.6689999999999</v>
      </c>
      <c r="C58" s="193">
        <v>7654.2420000000002</v>
      </c>
      <c r="D58" s="193">
        <v>5657.1013800000064</v>
      </c>
      <c r="E58" s="193">
        <v>4479.6647700000003</v>
      </c>
      <c r="F58" s="193">
        <v>4838.2486600000002</v>
      </c>
      <c r="G58" s="195">
        <v>8889.6729499999965</v>
      </c>
      <c r="H58" s="424">
        <v>469</v>
      </c>
      <c r="I58" s="200">
        <v>696</v>
      </c>
      <c r="J58" s="200">
        <v>599</v>
      </c>
      <c r="K58" s="433">
        <v>599</v>
      </c>
      <c r="L58" s="424">
        <v>469</v>
      </c>
      <c r="M58" s="200">
        <v>696</v>
      </c>
      <c r="N58" s="200">
        <v>599</v>
      </c>
      <c r="O58" s="433">
        <v>599</v>
      </c>
      <c r="P58" s="424">
        <f t="shared" si="30"/>
        <v>0</v>
      </c>
      <c r="Q58" s="200">
        <f t="shared" si="27"/>
        <v>0</v>
      </c>
      <c r="R58" s="200">
        <f t="shared" si="28"/>
        <v>0</v>
      </c>
      <c r="S58" s="425">
        <f t="shared" si="29"/>
        <v>0</v>
      </c>
    </row>
    <row r="59" spans="1:19" x14ac:dyDescent="0.25">
      <c r="A59" s="188" t="s">
        <v>138</v>
      </c>
      <c r="B59" s="193">
        <v>3438.3089999999993</v>
      </c>
      <c r="C59" s="193">
        <v>3230.777</v>
      </c>
      <c r="D59" s="193">
        <v>2418.2723000000001</v>
      </c>
      <c r="E59" s="193">
        <v>2422.9900799999982</v>
      </c>
      <c r="F59" s="193">
        <v>2113.3427100000076</v>
      </c>
      <c r="G59" s="195">
        <v>2024.0824000000021</v>
      </c>
      <c r="H59" s="424">
        <v>26313</v>
      </c>
      <c r="I59" s="200">
        <v>23186.936000000002</v>
      </c>
      <c r="J59" s="200">
        <v>31916.455000000002</v>
      </c>
      <c r="K59" s="433">
        <v>31916.455000000002</v>
      </c>
      <c r="L59" s="424">
        <v>26313</v>
      </c>
      <c r="M59" s="200">
        <v>23186.936000000002</v>
      </c>
      <c r="N59" s="200">
        <v>31916.455000000002</v>
      </c>
      <c r="O59" s="433">
        <v>31916.455000000002</v>
      </c>
      <c r="P59" s="424">
        <f t="shared" si="30"/>
        <v>0</v>
      </c>
      <c r="Q59" s="200">
        <f t="shared" si="27"/>
        <v>0</v>
      </c>
      <c r="R59" s="200">
        <f t="shared" si="28"/>
        <v>0</v>
      </c>
      <c r="S59" s="425">
        <f t="shared" si="29"/>
        <v>0</v>
      </c>
    </row>
    <row r="60" spans="1:19" x14ac:dyDescent="0.25">
      <c r="A60" s="188" t="s">
        <v>139</v>
      </c>
      <c r="B60" s="193">
        <v>99.097999999999999</v>
      </c>
      <c r="C60" s="193">
        <v>76.715000000000003</v>
      </c>
      <c r="D60" s="193">
        <v>225.97673000000418</v>
      </c>
      <c r="E60" s="193">
        <v>85.20553000000119</v>
      </c>
      <c r="F60" s="193">
        <v>76.305069999998437</v>
      </c>
      <c r="G60" s="195">
        <v>77.874250000000004</v>
      </c>
      <c r="H60" s="424">
        <v>0</v>
      </c>
      <c r="I60" s="200">
        <v>0</v>
      </c>
      <c r="J60" s="200">
        <v>0</v>
      </c>
      <c r="K60" s="433">
        <v>0</v>
      </c>
      <c r="L60" s="424">
        <v>0</v>
      </c>
      <c r="M60" s="200">
        <v>0</v>
      </c>
      <c r="N60" s="200">
        <v>0</v>
      </c>
      <c r="O60" s="433">
        <v>0</v>
      </c>
      <c r="P60" s="424">
        <f t="shared" si="30"/>
        <v>0</v>
      </c>
      <c r="Q60" s="200">
        <f t="shared" si="27"/>
        <v>0</v>
      </c>
      <c r="R60" s="200">
        <f t="shared" si="28"/>
        <v>0</v>
      </c>
      <c r="S60" s="425">
        <f t="shared" si="29"/>
        <v>0</v>
      </c>
    </row>
    <row r="61" spans="1:19" x14ac:dyDescent="0.25">
      <c r="A61" s="188" t="s">
        <v>140</v>
      </c>
      <c r="B61" s="193">
        <v>1.1499999999999999</v>
      </c>
      <c r="C61" s="193">
        <v>20.138000000000002</v>
      </c>
      <c r="D61" s="193">
        <v>49.360409999996421</v>
      </c>
      <c r="E61" s="193">
        <v>3.1582499999999998</v>
      </c>
      <c r="F61" s="193">
        <v>6.9854600000008942</v>
      </c>
      <c r="G61" s="195">
        <v>17.762009999997915</v>
      </c>
      <c r="H61" s="424">
        <v>0</v>
      </c>
      <c r="I61" s="200">
        <v>0</v>
      </c>
      <c r="J61" s="200">
        <v>0</v>
      </c>
      <c r="K61" s="433">
        <v>0</v>
      </c>
      <c r="L61" s="424">
        <v>0</v>
      </c>
      <c r="M61" s="200">
        <v>0</v>
      </c>
      <c r="N61" s="200">
        <v>0</v>
      </c>
      <c r="O61" s="433">
        <v>0</v>
      </c>
      <c r="P61" s="424">
        <f t="shared" si="30"/>
        <v>0</v>
      </c>
      <c r="Q61" s="200">
        <f t="shared" si="27"/>
        <v>0</v>
      </c>
      <c r="R61" s="200">
        <f t="shared" si="28"/>
        <v>0</v>
      </c>
      <c r="S61" s="425">
        <f t="shared" si="29"/>
        <v>0</v>
      </c>
    </row>
    <row r="62" spans="1:19" x14ac:dyDescent="0.25">
      <c r="A62" s="188" t="s">
        <v>141</v>
      </c>
      <c r="B62" s="193">
        <v>50617.599999999999</v>
      </c>
      <c r="C62" s="193">
        <v>48614.534</v>
      </c>
      <c r="D62" s="193">
        <v>37396.207210000015</v>
      </c>
      <c r="E62" s="193">
        <v>25746.731799999994</v>
      </c>
      <c r="F62" s="193">
        <v>16377.55181000001</v>
      </c>
      <c r="G62" s="195">
        <v>42425.853969999967</v>
      </c>
      <c r="H62" s="424">
        <v>24535</v>
      </c>
      <c r="I62" s="200">
        <v>4966.6670000000004</v>
      </c>
      <c r="J62" s="200">
        <v>8477.7780000000002</v>
      </c>
      <c r="K62" s="433">
        <v>8477.7780000000002</v>
      </c>
      <c r="L62" s="424">
        <v>24535</v>
      </c>
      <c r="M62" s="200">
        <v>4966.6670000000004</v>
      </c>
      <c r="N62" s="200">
        <v>8477.7780000000002</v>
      </c>
      <c r="O62" s="433">
        <v>8477.7780000000002</v>
      </c>
      <c r="P62" s="424">
        <f t="shared" si="30"/>
        <v>0</v>
      </c>
      <c r="Q62" s="200">
        <f t="shared" si="27"/>
        <v>0</v>
      </c>
      <c r="R62" s="200">
        <f t="shared" si="28"/>
        <v>0</v>
      </c>
      <c r="S62" s="425">
        <f t="shared" si="29"/>
        <v>0</v>
      </c>
    </row>
    <row r="63" spans="1:19" x14ac:dyDescent="0.25">
      <c r="A63" s="187" t="s">
        <v>142</v>
      </c>
      <c r="B63" s="194">
        <f t="shared" ref="B63:K63" si="31">B55+B56+B57-B58-B59-B60-B61-B62</f>
        <v>6447.6080000000002</v>
      </c>
      <c r="C63" s="194">
        <f t="shared" si="31"/>
        <v>31897.662999999986</v>
      </c>
      <c r="D63" s="194">
        <f t="shared" si="31"/>
        <v>14725.811940000101</v>
      </c>
      <c r="E63" s="194">
        <f t="shared" si="31"/>
        <v>9023.8944399999891</v>
      </c>
      <c r="F63" s="194">
        <f t="shared" si="31"/>
        <v>3418.9668899999833</v>
      </c>
      <c r="G63" s="194">
        <f t="shared" si="31"/>
        <v>7873.4440800000448</v>
      </c>
      <c r="H63" s="426">
        <f t="shared" si="31"/>
        <v>0</v>
      </c>
      <c r="I63" s="198">
        <f t="shared" si="31"/>
        <v>0.39699999999811553</v>
      </c>
      <c r="J63" s="438">
        <f t="shared" si="31"/>
        <v>-0.23300000000199361</v>
      </c>
      <c r="K63" s="432">
        <f t="shared" si="31"/>
        <v>-0.23300000000199361</v>
      </c>
      <c r="L63" s="426">
        <f t="shared" ref="L63:O63" si="32">L55+L56+L57-L58-L59-L60-L61-L62</f>
        <v>0</v>
      </c>
      <c r="M63" s="198">
        <f t="shared" si="32"/>
        <v>0.39699999999811553</v>
      </c>
      <c r="N63" s="438">
        <f t="shared" si="32"/>
        <v>-0.23300000000199361</v>
      </c>
      <c r="O63" s="432">
        <f t="shared" si="32"/>
        <v>-0.23300000000199361</v>
      </c>
      <c r="P63" s="426">
        <f t="shared" si="30"/>
        <v>0</v>
      </c>
      <c r="Q63" s="198">
        <f t="shared" si="27"/>
        <v>0</v>
      </c>
      <c r="R63" s="198">
        <f t="shared" si="28"/>
        <v>0</v>
      </c>
      <c r="S63" s="198">
        <f t="shared" si="29"/>
        <v>0</v>
      </c>
    </row>
    <row r="64" spans="1:19" x14ac:dyDescent="0.25">
      <c r="A64" s="188"/>
      <c r="B64" s="193"/>
      <c r="C64" s="193"/>
      <c r="D64" s="193"/>
      <c r="E64" s="193"/>
      <c r="F64" s="193"/>
      <c r="G64" s="193"/>
      <c r="H64" s="437"/>
      <c r="I64" s="425"/>
      <c r="J64" s="200"/>
      <c r="K64" s="431"/>
      <c r="L64" s="437"/>
      <c r="M64" s="425"/>
      <c r="N64" s="200"/>
      <c r="O64" s="431"/>
      <c r="P64" s="426"/>
      <c r="Q64" s="198"/>
      <c r="R64" s="198"/>
      <c r="S64" s="198"/>
    </row>
    <row r="65" spans="1:21" x14ac:dyDescent="0.25">
      <c r="A65" s="187" t="s">
        <v>35</v>
      </c>
      <c r="B65" s="193"/>
      <c r="C65" s="193"/>
      <c r="D65" s="193"/>
      <c r="E65" s="193"/>
      <c r="F65" s="193"/>
      <c r="G65" s="193"/>
      <c r="H65" s="437"/>
      <c r="I65" s="425"/>
      <c r="J65" s="200"/>
      <c r="K65" s="431"/>
      <c r="L65" s="437"/>
      <c r="M65" s="425"/>
      <c r="N65" s="200"/>
      <c r="O65" s="431"/>
      <c r="P65" s="427"/>
      <c r="Q65" s="428"/>
      <c r="R65" s="428"/>
      <c r="S65" s="428"/>
    </row>
    <row r="66" spans="1:21" x14ac:dyDescent="0.25">
      <c r="A66" s="188" t="s">
        <v>135</v>
      </c>
      <c r="B66" s="193">
        <v>0</v>
      </c>
      <c r="C66" s="193">
        <v>0</v>
      </c>
      <c r="D66" s="193">
        <v>0</v>
      </c>
      <c r="E66" s="193">
        <v>0</v>
      </c>
      <c r="F66" s="193">
        <v>0</v>
      </c>
      <c r="G66" s="195">
        <v>0</v>
      </c>
      <c r="H66" s="424">
        <v>0</v>
      </c>
      <c r="I66" s="200">
        <v>0</v>
      </c>
      <c r="J66" s="200">
        <v>0</v>
      </c>
      <c r="K66" s="433">
        <v>0</v>
      </c>
      <c r="L66" s="424">
        <v>0</v>
      </c>
      <c r="M66" s="200">
        <v>0</v>
      </c>
      <c r="N66" s="200">
        <v>0</v>
      </c>
      <c r="O66" s="433">
        <v>0</v>
      </c>
      <c r="P66" s="424">
        <f t="shared" ref="P66:P74" si="33">L66-H66</f>
        <v>0</v>
      </c>
      <c r="Q66" s="200">
        <f t="shared" ref="Q66:Q74" si="34">M66-I66</f>
        <v>0</v>
      </c>
      <c r="R66" s="200">
        <f t="shared" ref="R66:R74" si="35">N66-J66</f>
        <v>0</v>
      </c>
      <c r="S66" s="425">
        <f t="shared" ref="S66:S74" si="36">O66-K66</f>
        <v>0</v>
      </c>
    </row>
    <row r="67" spans="1:21" x14ac:dyDescent="0.25">
      <c r="A67" s="188" t="s">
        <v>136</v>
      </c>
      <c r="B67" s="195">
        <v>0</v>
      </c>
      <c r="C67" s="195">
        <v>0.96818000000000004</v>
      </c>
      <c r="D67" s="195">
        <v>0.14079999999999998</v>
      </c>
      <c r="E67" s="195">
        <v>0.86609999999999987</v>
      </c>
      <c r="F67" s="195">
        <v>0.92057999999999995</v>
      </c>
      <c r="G67" s="195">
        <v>9.384780000000001</v>
      </c>
      <c r="H67" s="424">
        <v>0</v>
      </c>
      <c r="I67" s="200">
        <v>0</v>
      </c>
      <c r="J67" s="200">
        <v>0</v>
      </c>
      <c r="K67" s="433">
        <v>0</v>
      </c>
      <c r="L67" s="424">
        <v>0</v>
      </c>
      <c r="M67" s="200">
        <v>0</v>
      </c>
      <c r="N67" s="200">
        <v>0</v>
      </c>
      <c r="O67" s="433">
        <v>0</v>
      </c>
      <c r="P67" s="424">
        <f t="shared" si="33"/>
        <v>0</v>
      </c>
      <c r="Q67" s="200">
        <f t="shared" si="34"/>
        <v>0</v>
      </c>
      <c r="R67" s="200">
        <f t="shared" si="35"/>
        <v>0</v>
      </c>
      <c r="S67" s="200">
        <f t="shared" si="36"/>
        <v>0</v>
      </c>
    </row>
    <row r="68" spans="1:21" x14ac:dyDescent="0.25">
      <c r="A68" s="188" t="s">
        <v>345</v>
      </c>
      <c r="B68" s="195">
        <v>4486.0866499999984</v>
      </c>
      <c r="C68" s="195">
        <v>7601.3286899999976</v>
      </c>
      <c r="D68" s="195">
        <v>6850.4552799999992</v>
      </c>
      <c r="E68" s="195">
        <v>6883.1154100000003</v>
      </c>
      <c r="F68" s="195">
        <v>7563.9993900000009</v>
      </c>
      <c r="G68" s="195">
        <v>7898.1482900000001</v>
      </c>
      <c r="H68" s="424">
        <v>853</v>
      </c>
      <c r="I68" s="200">
        <v>0</v>
      </c>
      <c r="J68" s="200">
        <v>0</v>
      </c>
      <c r="K68" s="433">
        <v>0</v>
      </c>
      <c r="L68" s="424">
        <v>853</v>
      </c>
      <c r="M68" s="200">
        <v>0</v>
      </c>
      <c r="N68" s="200">
        <v>0</v>
      </c>
      <c r="O68" s="433">
        <v>0</v>
      </c>
      <c r="P68" s="424">
        <f t="shared" si="33"/>
        <v>0</v>
      </c>
      <c r="Q68" s="200">
        <f t="shared" si="34"/>
        <v>0</v>
      </c>
      <c r="R68" s="200">
        <f t="shared" si="35"/>
        <v>0</v>
      </c>
      <c r="S68" s="200">
        <f t="shared" si="36"/>
        <v>0</v>
      </c>
    </row>
    <row r="69" spans="1:21" x14ac:dyDescent="0.25">
      <c r="A69" s="188" t="s">
        <v>137</v>
      </c>
      <c r="B69" s="195">
        <v>127.12398999999996</v>
      </c>
      <c r="C69" s="195">
        <v>313.35726999999991</v>
      </c>
      <c r="D69" s="195">
        <v>331.67506000000003</v>
      </c>
      <c r="E69" s="195">
        <v>192.78388999999999</v>
      </c>
      <c r="F69" s="195">
        <v>542.95977000000005</v>
      </c>
      <c r="G69" s="195">
        <v>559.31537999999989</v>
      </c>
      <c r="H69" s="424">
        <v>0</v>
      </c>
      <c r="I69" s="200">
        <v>0</v>
      </c>
      <c r="J69" s="200">
        <v>0</v>
      </c>
      <c r="K69" s="433">
        <v>0</v>
      </c>
      <c r="L69" s="424">
        <v>0</v>
      </c>
      <c r="M69" s="200">
        <v>0</v>
      </c>
      <c r="N69" s="200">
        <v>0</v>
      </c>
      <c r="O69" s="433">
        <v>0</v>
      </c>
      <c r="P69" s="424">
        <f t="shared" si="33"/>
        <v>0</v>
      </c>
      <c r="Q69" s="200">
        <f t="shared" si="34"/>
        <v>0</v>
      </c>
      <c r="R69" s="200">
        <f t="shared" si="35"/>
        <v>0</v>
      </c>
      <c r="S69" s="200">
        <f t="shared" si="36"/>
        <v>0</v>
      </c>
    </row>
    <row r="70" spans="1:21" x14ac:dyDescent="0.25">
      <c r="A70" s="188" t="s">
        <v>138</v>
      </c>
      <c r="B70" s="195">
        <v>594.75736999999992</v>
      </c>
      <c r="C70" s="195">
        <v>644.30102999999951</v>
      </c>
      <c r="D70" s="195">
        <v>495.24721000000022</v>
      </c>
      <c r="E70" s="195">
        <v>494.85986999999977</v>
      </c>
      <c r="F70" s="195">
        <v>1051.2865200000001</v>
      </c>
      <c r="G70" s="195">
        <v>1560.4296799999995</v>
      </c>
      <c r="H70" s="424">
        <v>406</v>
      </c>
      <c r="I70" s="200">
        <v>0</v>
      </c>
      <c r="J70" s="200">
        <v>0</v>
      </c>
      <c r="K70" s="433">
        <v>0</v>
      </c>
      <c r="L70" s="424">
        <v>406</v>
      </c>
      <c r="M70" s="200">
        <v>0</v>
      </c>
      <c r="N70" s="200">
        <v>0</v>
      </c>
      <c r="O70" s="433">
        <v>0</v>
      </c>
      <c r="P70" s="424">
        <f t="shared" si="33"/>
        <v>0</v>
      </c>
      <c r="Q70" s="200">
        <f t="shared" si="34"/>
        <v>0</v>
      </c>
      <c r="R70" s="200">
        <f t="shared" si="35"/>
        <v>0</v>
      </c>
      <c r="S70" s="200">
        <f t="shared" si="36"/>
        <v>0</v>
      </c>
    </row>
    <row r="71" spans="1:21" x14ac:dyDescent="0.25">
      <c r="A71" s="188" t="s">
        <v>139</v>
      </c>
      <c r="B71" s="195">
        <v>222.80996000000042</v>
      </c>
      <c r="C71" s="195">
        <v>485.57423000000006</v>
      </c>
      <c r="D71" s="195">
        <v>649.24716999999987</v>
      </c>
      <c r="E71" s="195">
        <v>581.74320999999998</v>
      </c>
      <c r="F71" s="195">
        <v>725.92358999999988</v>
      </c>
      <c r="G71" s="195">
        <v>669.86766999999998</v>
      </c>
      <c r="H71" s="424">
        <v>0</v>
      </c>
      <c r="I71" s="200">
        <v>0</v>
      </c>
      <c r="J71" s="200">
        <v>0</v>
      </c>
      <c r="K71" s="433">
        <v>0</v>
      </c>
      <c r="L71" s="424">
        <v>0</v>
      </c>
      <c r="M71" s="200">
        <v>0</v>
      </c>
      <c r="N71" s="200">
        <v>0</v>
      </c>
      <c r="O71" s="433">
        <v>0</v>
      </c>
      <c r="P71" s="424">
        <f t="shared" si="33"/>
        <v>0</v>
      </c>
      <c r="Q71" s="200">
        <f t="shared" si="34"/>
        <v>0</v>
      </c>
      <c r="R71" s="200">
        <f t="shared" si="35"/>
        <v>0</v>
      </c>
      <c r="S71" s="200">
        <f t="shared" si="36"/>
        <v>0</v>
      </c>
    </row>
    <row r="72" spans="1:21" x14ac:dyDescent="0.25">
      <c r="A72" s="188" t="s">
        <v>140</v>
      </c>
      <c r="B72" s="195">
        <v>0</v>
      </c>
      <c r="C72" s="195">
        <v>0</v>
      </c>
      <c r="D72" s="195">
        <v>0</v>
      </c>
      <c r="E72" s="195">
        <v>62.792999999999999</v>
      </c>
      <c r="F72" s="195">
        <v>0</v>
      </c>
      <c r="G72" s="195">
        <v>0</v>
      </c>
      <c r="H72" s="424">
        <v>0</v>
      </c>
      <c r="I72" s="200">
        <v>0</v>
      </c>
      <c r="J72" s="200">
        <v>0</v>
      </c>
      <c r="K72" s="433">
        <v>0</v>
      </c>
      <c r="L72" s="424">
        <v>0</v>
      </c>
      <c r="M72" s="200">
        <v>0</v>
      </c>
      <c r="N72" s="200">
        <v>0</v>
      </c>
      <c r="O72" s="433">
        <v>0</v>
      </c>
      <c r="P72" s="424">
        <f t="shared" si="33"/>
        <v>0</v>
      </c>
      <c r="Q72" s="200">
        <f t="shared" si="34"/>
        <v>0</v>
      </c>
      <c r="R72" s="200">
        <f t="shared" si="35"/>
        <v>0</v>
      </c>
      <c r="S72" s="200">
        <f t="shared" si="36"/>
        <v>0</v>
      </c>
    </row>
    <row r="73" spans="1:21" x14ac:dyDescent="0.25">
      <c r="A73" s="188" t="s">
        <v>141</v>
      </c>
      <c r="B73" s="195">
        <v>4083.4758400000001</v>
      </c>
      <c r="C73" s="195">
        <v>6039.5598799999998</v>
      </c>
      <c r="D73" s="195">
        <v>5511.1814400000012</v>
      </c>
      <c r="E73" s="195">
        <v>4697.9873200000011</v>
      </c>
      <c r="F73" s="195">
        <v>4306.1375199999993</v>
      </c>
      <c r="G73" s="195">
        <v>5212.0362400000013</v>
      </c>
      <c r="H73" s="424">
        <v>447</v>
      </c>
      <c r="I73" s="200">
        <v>0</v>
      </c>
      <c r="J73" s="200">
        <v>0</v>
      </c>
      <c r="K73" s="433">
        <v>0</v>
      </c>
      <c r="L73" s="424">
        <v>447</v>
      </c>
      <c r="M73" s="200">
        <v>0</v>
      </c>
      <c r="N73" s="200">
        <v>0</v>
      </c>
      <c r="O73" s="433">
        <v>0</v>
      </c>
      <c r="P73" s="424">
        <f t="shared" si="33"/>
        <v>0</v>
      </c>
      <c r="Q73" s="200">
        <f t="shared" si="34"/>
        <v>0</v>
      </c>
      <c r="R73" s="200">
        <f t="shared" si="35"/>
        <v>0</v>
      </c>
      <c r="S73" s="200">
        <f t="shared" si="36"/>
        <v>0</v>
      </c>
    </row>
    <row r="74" spans="1:21" x14ac:dyDescent="0.25">
      <c r="A74" s="196" t="s">
        <v>142</v>
      </c>
      <c r="B74" s="197">
        <f t="shared" ref="B74:K74" si="37">B66+B67+B68-B69-B70-B71-B72-B73</f>
        <v>-542.08051000000205</v>
      </c>
      <c r="C74" s="197">
        <f t="shared" si="37"/>
        <v>119.50445999999829</v>
      </c>
      <c r="D74" s="197">
        <f t="shared" si="37"/>
        <v>-136.75480000000152</v>
      </c>
      <c r="E74" s="197">
        <f t="shared" si="37"/>
        <v>853.8142200000002</v>
      </c>
      <c r="F74" s="197">
        <f t="shared" si="37"/>
        <v>938.61257000000023</v>
      </c>
      <c r="G74" s="197">
        <f t="shared" si="37"/>
        <v>-94.115899999999783</v>
      </c>
      <c r="H74" s="429">
        <f t="shared" si="37"/>
        <v>0</v>
      </c>
      <c r="I74" s="197">
        <f t="shared" si="37"/>
        <v>0</v>
      </c>
      <c r="J74" s="197">
        <f t="shared" si="37"/>
        <v>0</v>
      </c>
      <c r="K74" s="434">
        <f t="shared" si="37"/>
        <v>0</v>
      </c>
      <c r="L74" s="429">
        <f t="shared" ref="L74:O74" si="38">L66+L67+L68-L69-L70-L71-L72-L73</f>
        <v>0</v>
      </c>
      <c r="M74" s="197">
        <f t="shared" si="38"/>
        <v>0</v>
      </c>
      <c r="N74" s="197">
        <f t="shared" si="38"/>
        <v>0</v>
      </c>
      <c r="O74" s="434">
        <f t="shared" si="38"/>
        <v>0</v>
      </c>
      <c r="P74" s="429">
        <f t="shared" si="33"/>
        <v>0</v>
      </c>
      <c r="Q74" s="197">
        <f t="shared" si="34"/>
        <v>0</v>
      </c>
      <c r="R74" s="197">
        <f t="shared" si="35"/>
        <v>0</v>
      </c>
      <c r="S74" s="197">
        <f t="shared" si="36"/>
        <v>0</v>
      </c>
    </row>
    <row r="75" spans="1:21" x14ac:dyDescent="0.25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188"/>
    </row>
    <row r="76" spans="1:21" x14ac:dyDescent="0.25">
      <c r="A76" s="454" t="s">
        <v>349</v>
      </c>
      <c r="B76" s="188"/>
      <c r="C76" s="188"/>
      <c r="D76" s="188"/>
      <c r="E76" s="188"/>
      <c r="F76" s="188"/>
      <c r="G76" s="188"/>
      <c r="H76" s="188"/>
      <c r="I76" s="188"/>
      <c r="J76" s="188"/>
      <c r="K76" s="188"/>
    </row>
    <row r="77" spans="1:21" x14ac:dyDescent="0.25">
      <c r="A77" s="190"/>
      <c r="B77" s="776" t="s">
        <v>1</v>
      </c>
      <c r="C77" s="776"/>
      <c r="D77" s="776"/>
      <c r="E77" s="776"/>
      <c r="F77" s="776"/>
      <c r="G77" s="776"/>
      <c r="H77" s="776" t="s">
        <v>337</v>
      </c>
      <c r="I77" s="776"/>
      <c r="J77" s="776"/>
      <c r="K77" s="776"/>
      <c r="L77" s="776" t="s">
        <v>98</v>
      </c>
      <c r="M77" s="776"/>
      <c r="N77" s="776"/>
      <c r="O77" s="776"/>
      <c r="P77" s="776" t="s">
        <v>338</v>
      </c>
      <c r="Q77" s="776"/>
      <c r="R77" s="776"/>
      <c r="S77" s="776"/>
      <c r="T77" s="436"/>
      <c r="U77" s="436"/>
    </row>
    <row r="78" spans="1:21" x14ac:dyDescent="0.25">
      <c r="A78" s="190" t="s">
        <v>129</v>
      </c>
      <c r="B78" s="191">
        <v>2010</v>
      </c>
      <c r="C78" s="191">
        <v>2011</v>
      </c>
      <c r="D78" s="191">
        <v>2012</v>
      </c>
      <c r="E78" s="192">
        <v>2013</v>
      </c>
      <c r="F78" s="192">
        <v>2014</v>
      </c>
      <c r="G78" s="192">
        <v>2015</v>
      </c>
      <c r="H78" s="192" t="s">
        <v>130</v>
      </c>
      <c r="I78" s="192" t="s">
        <v>131</v>
      </c>
      <c r="J78" s="192" t="s">
        <v>132</v>
      </c>
      <c r="K78" s="192" t="s">
        <v>133</v>
      </c>
      <c r="L78" s="192" t="s">
        <v>130</v>
      </c>
      <c r="M78" s="192" t="s">
        <v>131</v>
      </c>
      <c r="N78" s="192" t="s">
        <v>132</v>
      </c>
      <c r="O78" s="192" t="s">
        <v>133</v>
      </c>
      <c r="P78" s="192" t="s">
        <v>130</v>
      </c>
      <c r="Q78" s="192" t="s">
        <v>131</v>
      </c>
      <c r="R78" s="192" t="s">
        <v>132</v>
      </c>
      <c r="S78" s="192" t="s">
        <v>133</v>
      </c>
    </row>
    <row r="79" spans="1:21" x14ac:dyDescent="0.25">
      <c r="A79" s="187" t="s">
        <v>134</v>
      </c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</row>
    <row r="80" spans="1:21" x14ac:dyDescent="0.25">
      <c r="A80" s="188" t="s">
        <v>135</v>
      </c>
      <c r="B80" s="193">
        <f t="shared" ref="B80:K80" si="39">B5-B30-B55</f>
        <v>1421926.689</v>
      </c>
      <c r="C80" s="193">
        <f t="shared" si="39"/>
        <v>1618978.7570000002</v>
      </c>
      <c r="D80" s="193">
        <f t="shared" si="39"/>
        <v>1674253.5927499998</v>
      </c>
      <c r="E80" s="193">
        <f t="shared" si="39"/>
        <v>1721500.77272</v>
      </c>
      <c r="F80" s="193">
        <f t="shared" si="39"/>
        <v>1797688.088</v>
      </c>
      <c r="G80" s="193">
        <f t="shared" si="39"/>
        <v>1973874.9116699996</v>
      </c>
      <c r="H80" s="437">
        <f t="shared" si="39"/>
        <v>2167248</v>
      </c>
      <c r="I80" s="425">
        <f t="shared" si="39"/>
        <v>2273849</v>
      </c>
      <c r="J80" s="425">
        <f t="shared" si="39"/>
        <v>2419613</v>
      </c>
      <c r="K80" s="431">
        <f t="shared" si="39"/>
        <v>2574927</v>
      </c>
      <c r="L80" s="437">
        <f t="shared" ref="L80:L87" si="40">G80*(1+L105/100)</f>
        <v>2167248</v>
      </c>
      <c r="M80" s="425">
        <f t="shared" ref="M80:O87" si="41">L80*(1+M105/100)</f>
        <v>2273849</v>
      </c>
      <c r="N80" s="425">
        <f t="shared" si="41"/>
        <v>2419613</v>
      </c>
      <c r="O80" s="425">
        <f t="shared" si="41"/>
        <v>2574927</v>
      </c>
      <c r="P80" s="437">
        <f t="shared" ref="P80:S87" si="42">L80-H80</f>
        <v>0</v>
      </c>
      <c r="Q80" s="425">
        <f t="shared" si="42"/>
        <v>0</v>
      </c>
      <c r="R80" s="425">
        <f t="shared" si="42"/>
        <v>0</v>
      </c>
      <c r="S80" s="425">
        <f t="shared" si="42"/>
        <v>0</v>
      </c>
    </row>
    <row r="81" spans="1:19" x14ac:dyDescent="0.25">
      <c r="A81" s="188" t="s">
        <v>136</v>
      </c>
      <c r="B81" s="193">
        <f t="shared" ref="B81:K81" si="43">B6-B31-B56</f>
        <v>438321.56099999999</v>
      </c>
      <c r="C81" s="193">
        <f t="shared" si="43"/>
        <v>409484.18200000003</v>
      </c>
      <c r="D81" s="193">
        <f t="shared" si="43"/>
        <v>499772.15311000001</v>
      </c>
      <c r="E81" s="193">
        <f t="shared" si="43"/>
        <v>617637.31575999991</v>
      </c>
      <c r="F81" s="193">
        <f t="shared" si="43"/>
        <v>633841.92105999996</v>
      </c>
      <c r="G81" s="193">
        <f t="shared" si="43"/>
        <v>612105.44893000042</v>
      </c>
      <c r="H81" s="437">
        <f t="shared" si="43"/>
        <v>610000</v>
      </c>
      <c r="I81" s="425">
        <f t="shared" si="43"/>
        <v>625000</v>
      </c>
      <c r="J81" s="425">
        <f t="shared" si="43"/>
        <v>625000</v>
      </c>
      <c r="K81" s="431">
        <f t="shared" si="43"/>
        <v>625000</v>
      </c>
      <c r="L81" s="437">
        <f t="shared" si="40"/>
        <v>613151.93796338164</v>
      </c>
      <c r="M81" s="425">
        <f t="shared" si="41"/>
        <v>622897.19468272117</v>
      </c>
      <c r="N81" s="425">
        <f t="shared" si="41"/>
        <v>636042.30753521004</v>
      </c>
      <c r="O81" s="425">
        <f t="shared" si="41"/>
        <v>649963.38438257889</v>
      </c>
      <c r="P81" s="437">
        <f t="shared" si="42"/>
        <v>3151.9379633816425</v>
      </c>
      <c r="Q81" s="425">
        <f t="shared" si="42"/>
        <v>-2102.805317278835</v>
      </c>
      <c r="R81" s="425">
        <f t="shared" si="42"/>
        <v>11042.307535210042</v>
      </c>
      <c r="S81" s="425">
        <f t="shared" si="42"/>
        <v>24963.384382578894</v>
      </c>
    </row>
    <row r="82" spans="1:19" x14ac:dyDescent="0.25">
      <c r="A82" s="188" t="s">
        <v>345</v>
      </c>
      <c r="B82" s="193">
        <f t="shared" ref="B82:K82" si="44">B7-B32-B57</f>
        <v>1057642.1570000001</v>
      </c>
      <c r="C82" s="193">
        <f t="shared" si="44"/>
        <v>921961.76300000015</v>
      </c>
      <c r="D82" s="193">
        <f t="shared" si="44"/>
        <v>917110.23090999969</v>
      </c>
      <c r="E82" s="193">
        <f t="shared" si="44"/>
        <v>954588.46313999989</v>
      </c>
      <c r="F82" s="193">
        <f t="shared" si="44"/>
        <v>1006611.58069</v>
      </c>
      <c r="G82" s="193">
        <f t="shared" si="44"/>
        <v>1102873.7419200009</v>
      </c>
      <c r="H82" s="437">
        <f t="shared" si="44"/>
        <v>890933</v>
      </c>
      <c r="I82" s="425">
        <f t="shared" si="44"/>
        <v>857864</v>
      </c>
      <c r="J82" s="425">
        <f t="shared" si="44"/>
        <v>854163</v>
      </c>
      <c r="K82" s="431">
        <f t="shared" si="44"/>
        <v>854163</v>
      </c>
      <c r="L82" s="437">
        <f t="shared" si="40"/>
        <v>1104759.2753328155</v>
      </c>
      <c r="M82" s="425">
        <f t="shared" si="41"/>
        <v>1122317.9946071119</v>
      </c>
      <c r="N82" s="425">
        <f t="shared" si="41"/>
        <v>1146002.4754836138</v>
      </c>
      <c r="O82" s="425">
        <f t="shared" si="41"/>
        <v>1171085.0656501479</v>
      </c>
      <c r="P82" s="437">
        <f t="shared" si="42"/>
        <v>213826.27533281548</v>
      </c>
      <c r="Q82" s="425">
        <f t="shared" si="42"/>
        <v>264453.9946071119</v>
      </c>
      <c r="R82" s="425">
        <f t="shared" si="42"/>
        <v>291839.47548361379</v>
      </c>
      <c r="S82" s="425">
        <f t="shared" si="42"/>
        <v>316922.06565014785</v>
      </c>
    </row>
    <row r="83" spans="1:19" x14ac:dyDescent="0.25">
      <c r="A83" s="188" t="s">
        <v>137</v>
      </c>
      <c r="B83" s="193">
        <f t="shared" ref="B83:K83" si="45">B8-B33-B58</f>
        <v>1235080.8740000001</v>
      </c>
      <c r="C83" s="193">
        <f t="shared" si="45"/>
        <v>1250827.0879999998</v>
      </c>
      <c r="D83" s="193">
        <f t="shared" si="45"/>
        <v>1286100.9340100002</v>
      </c>
      <c r="E83" s="193">
        <f t="shared" si="45"/>
        <v>1410594.2294600001</v>
      </c>
      <c r="F83" s="193">
        <f t="shared" si="45"/>
        <v>1502148.0633699999</v>
      </c>
      <c r="G83" s="193">
        <f t="shared" si="45"/>
        <v>1595955.0779699981</v>
      </c>
      <c r="H83" s="437">
        <f t="shared" si="45"/>
        <v>1657522</v>
      </c>
      <c r="I83" s="425">
        <f t="shared" si="45"/>
        <v>1700761.54</v>
      </c>
      <c r="J83" s="425">
        <f t="shared" si="45"/>
        <v>1814813.3419999999</v>
      </c>
      <c r="K83" s="431">
        <f t="shared" si="45"/>
        <v>1970127.3419999999</v>
      </c>
      <c r="L83" s="437">
        <f t="shared" si="40"/>
        <v>1660839.2192865687</v>
      </c>
      <c r="M83" s="425">
        <f t="shared" si="41"/>
        <v>1750763.2047332013</v>
      </c>
      <c r="N83" s="425">
        <f t="shared" si="41"/>
        <v>1884782.7163007872</v>
      </c>
      <c r="O83" s="425">
        <f t="shared" si="41"/>
        <v>1964150.0230037721</v>
      </c>
      <c r="P83" s="437">
        <f t="shared" si="42"/>
        <v>3317.2192865686957</v>
      </c>
      <c r="Q83" s="425">
        <f t="shared" si="42"/>
        <v>50001.664733201265</v>
      </c>
      <c r="R83" s="425">
        <f t="shared" si="42"/>
        <v>69969.374300787225</v>
      </c>
      <c r="S83" s="425">
        <f t="shared" si="42"/>
        <v>-5977.318996227812</v>
      </c>
    </row>
    <row r="84" spans="1:19" x14ac:dyDescent="0.25">
      <c r="A84" s="188" t="s">
        <v>138</v>
      </c>
      <c r="B84" s="193">
        <f t="shared" ref="B84:K84" si="46">B9-B34-B59</f>
        <v>925912.65399999998</v>
      </c>
      <c r="C84" s="193">
        <f t="shared" si="46"/>
        <v>922271.24500000011</v>
      </c>
      <c r="D84" s="193">
        <f t="shared" si="46"/>
        <v>1009799.54478</v>
      </c>
      <c r="E84" s="193">
        <f t="shared" si="46"/>
        <v>1035674.1327699999</v>
      </c>
      <c r="F84" s="193">
        <f t="shared" si="46"/>
        <v>1052056.5565600002</v>
      </c>
      <c r="G84" s="193">
        <f t="shared" si="46"/>
        <v>1068665.3679100003</v>
      </c>
      <c r="H84" s="437">
        <f t="shared" si="46"/>
        <v>968093</v>
      </c>
      <c r="I84" s="425">
        <f t="shared" si="46"/>
        <v>960376.91399999999</v>
      </c>
      <c r="J84" s="425">
        <f t="shared" si="46"/>
        <v>917690.54500000004</v>
      </c>
      <c r="K84" s="431">
        <f t="shared" si="46"/>
        <v>917690.54500000004</v>
      </c>
      <c r="L84" s="437">
        <f t="shared" si="40"/>
        <v>1081179.0704902774</v>
      </c>
      <c r="M84" s="425">
        <f t="shared" si="41"/>
        <v>1109174.8036230584</v>
      </c>
      <c r="N84" s="425">
        <f t="shared" si="41"/>
        <v>1154765.4174209235</v>
      </c>
      <c r="O84" s="425">
        <f t="shared" si="41"/>
        <v>1180039.8023575116</v>
      </c>
      <c r="P84" s="437">
        <f t="shared" si="42"/>
        <v>113086.07049027737</v>
      </c>
      <c r="Q84" s="425">
        <f t="shared" si="42"/>
        <v>148797.88962305838</v>
      </c>
      <c r="R84" s="425">
        <f t="shared" si="42"/>
        <v>237074.87242092344</v>
      </c>
      <c r="S84" s="425">
        <f t="shared" si="42"/>
        <v>262349.25735751155</v>
      </c>
    </row>
    <row r="85" spans="1:19" x14ac:dyDescent="0.25">
      <c r="A85" s="188" t="s">
        <v>139</v>
      </c>
      <c r="B85" s="193">
        <f t="shared" ref="B85:K85" si="47">B10-B35-B60</f>
        <v>360704.31599999999</v>
      </c>
      <c r="C85" s="193">
        <f t="shared" si="47"/>
        <v>354011.52299999999</v>
      </c>
      <c r="D85" s="193">
        <f t="shared" si="47"/>
        <v>370551.73869999993</v>
      </c>
      <c r="E85" s="193">
        <f t="shared" si="47"/>
        <v>414229.62400000001</v>
      </c>
      <c r="F85" s="193">
        <f t="shared" si="47"/>
        <v>425062.49069999997</v>
      </c>
      <c r="G85" s="193">
        <f t="shared" si="47"/>
        <v>445422.33832999988</v>
      </c>
      <c r="H85" s="437">
        <f t="shared" si="47"/>
        <v>440555.14500000002</v>
      </c>
      <c r="I85" s="425">
        <f t="shared" si="47"/>
        <v>447307</v>
      </c>
      <c r="J85" s="425">
        <f t="shared" si="47"/>
        <v>451680</v>
      </c>
      <c r="K85" s="431">
        <f t="shared" si="47"/>
        <v>451680</v>
      </c>
      <c r="L85" s="437">
        <f t="shared" si="40"/>
        <v>457084.61382971174</v>
      </c>
      <c r="M85" s="425">
        <f t="shared" si="41"/>
        <v>475376.54795706825</v>
      </c>
      <c r="N85" s="425">
        <f t="shared" si="41"/>
        <v>500964.25530594826</v>
      </c>
      <c r="O85" s="425">
        <f t="shared" si="41"/>
        <v>519499.0699931886</v>
      </c>
      <c r="P85" s="437">
        <f t="shared" si="42"/>
        <v>16529.468829711725</v>
      </c>
      <c r="Q85" s="425">
        <f t="shared" si="42"/>
        <v>28069.547957068251</v>
      </c>
      <c r="R85" s="425">
        <f t="shared" si="42"/>
        <v>49284.25530594826</v>
      </c>
      <c r="S85" s="425">
        <f t="shared" si="42"/>
        <v>67819.069993188605</v>
      </c>
    </row>
    <row r="86" spans="1:19" x14ac:dyDescent="0.25">
      <c r="A86" s="188" t="s">
        <v>140</v>
      </c>
      <c r="B86" s="193">
        <f t="shared" ref="B86:K86" si="48">B11-B36-B61</f>
        <v>22636.721999999998</v>
      </c>
      <c r="C86" s="193">
        <f t="shared" si="48"/>
        <v>29622.844000000001</v>
      </c>
      <c r="D86" s="193">
        <f t="shared" si="48"/>
        <v>29415.344740000004</v>
      </c>
      <c r="E86" s="193">
        <f t="shared" si="48"/>
        <v>24818.034390000012</v>
      </c>
      <c r="F86" s="193">
        <f t="shared" si="48"/>
        <v>24419.833930000001</v>
      </c>
      <c r="G86" s="193">
        <f t="shared" si="48"/>
        <v>22487.983359999984</v>
      </c>
      <c r="H86" s="437">
        <f t="shared" si="48"/>
        <v>32000</v>
      </c>
      <c r="I86" s="425">
        <f t="shared" si="48"/>
        <v>32200</v>
      </c>
      <c r="J86" s="425">
        <f t="shared" si="48"/>
        <v>32522</v>
      </c>
      <c r="K86" s="431">
        <f t="shared" si="48"/>
        <v>32522</v>
      </c>
      <c r="L86" s="437">
        <f t="shared" si="40"/>
        <v>22487.983359999984</v>
      </c>
      <c r="M86" s="425">
        <f t="shared" si="41"/>
        <v>22487.983359999984</v>
      </c>
      <c r="N86" s="425">
        <f t="shared" si="41"/>
        <v>22487.983359999984</v>
      </c>
      <c r="O86" s="425">
        <f t="shared" si="41"/>
        <v>22487.983359999984</v>
      </c>
      <c r="P86" s="437">
        <f t="shared" si="42"/>
        <v>-9512.0166400000162</v>
      </c>
      <c r="Q86" s="425">
        <f t="shared" si="42"/>
        <v>-9712.0166400000162</v>
      </c>
      <c r="R86" s="425">
        <f t="shared" si="42"/>
        <v>-10034.016640000016</v>
      </c>
      <c r="S86" s="425">
        <f t="shared" si="42"/>
        <v>-10034.016640000016</v>
      </c>
    </row>
    <row r="87" spans="1:19" x14ac:dyDescent="0.25">
      <c r="A87" s="188" t="s">
        <v>141</v>
      </c>
      <c r="B87" s="193">
        <f t="shared" ref="B87:K87" si="49">B12-B37-B62</f>
        <v>809509.87200999993</v>
      </c>
      <c r="C87" s="193">
        <f t="shared" si="49"/>
        <v>513216.79700000002</v>
      </c>
      <c r="D87" s="193">
        <f t="shared" si="49"/>
        <v>395456.85294999997</v>
      </c>
      <c r="E87" s="193">
        <f t="shared" si="49"/>
        <v>354235.90769999992</v>
      </c>
      <c r="F87" s="193">
        <f t="shared" si="49"/>
        <v>460733.37581</v>
      </c>
      <c r="G87" s="193">
        <f t="shared" si="49"/>
        <v>546261.31778999965</v>
      </c>
      <c r="H87" s="437">
        <f t="shared" si="49"/>
        <v>460129</v>
      </c>
      <c r="I87" s="425">
        <f t="shared" si="49"/>
        <v>479944.55599999998</v>
      </c>
      <c r="J87" s="425">
        <f t="shared" si="49"/>
        <v>528445.11099999992</v>
      </c>
      <c r="K87" s="431">
        <f t="shared" si="49"/>
        <v>528445.11099999992</v>
      </c>
      <c r="L87" s="437">
        <f t="shared" si="40"/>
        <v>613516.97617852152</v>
      </c>
      <c r="M87" s="425">
        <f t="shared" si="41"/>
        <v>621470.01965801266</v>
      </c>
      <c r="N87" s="425">
        <f t="shared" si="41"/>
        <v>679297.86766650539</v>
      </c>
      <c r="O87" s="425">
        <f t="shared" si="41"/>
        <v>719192.84132739354</v>
      </c>
      <c r="P87" s="437">
        <f t="shared" si="42"/>
        <v>153387.97617852152</v>
      </c>
      <c r="Q87" s="425">
        <f t="shared" si="42"/>
        <v>141525.46365801268</v>
      </c>
      <c r="R87" s="425">
        <f t="shared" si="42"/>
        <v>150852.75666650548</v>
      </c>
      <c r="S87" s="425">
        <f t="shared" si="42"/>
        <v>190747.73032739363</v>
      </c>
    </row>
    <row r="88" spans="1:19" x14ac:dyDescent="0.25">
      <c r="A88" s="187" t="s">
        <v>142</v>
      </c>
      <c r="B88" s="194">
        <f t="shared" ref="B88:J88" si="50">B80+B81+B82-B83-B84-B85-B86-B87</f>
        <v>-435954.03100999986</v>
      </c>
      <c r="C88" s="194">
        <f t="shared" si="50"/>
        <v>-119524.79499999934</v>
      </c>
      <c r="D88" s="194">
        <f t="shared" si="50"/>
        <v>-188.43841000052635</v>
      </c>
      <c r="E88" s="194">
        <f t="shared" si="50"/>
        <v>54174.623300000152</v>
      </c>
      <c r="F88" s="194">
        <f t="shared" si="50"/>
        <v>-26278.730619999755</v>
      </c>
      <c r="G88" s="194">
        <f t="shared" si="50"/>
        <v>10062.01716000319</v>
      </c>
      <c r="H88" s="426">
        <f t="shared" si="50"/>
        <v>109881.85499999998</v>
      </c>
      <c r="I88" s="198">
        <f t="shared" si="50"/>
        <v>136122.99000000011</v>
      </c>
      <c r="J88" s="198">
        <f t="shared" si="50"/>
        <v>153625.00199999998</v>
      </c>
      <c r="K88" s="432">
        <f t="shared" ref="K88" si="51">K80+K81+K82-K83-K84-K85-K86-K87</f>
        <v>153625.00199999998</v>
      </c>
      <c r="L88" s="439">
        <f t="shared" ref="L88:O88" si="52">L80+L81+L82-L83-L84-L85-L86-L87</f>
        <v>50051.350151117425</v>
      </c>
      <c r="M88" s="198">
        <f t="shared" si="52"/>
        <v>39791.629958492354</v>
      </c>
      <c r="N88" s="198">
        <f t="shared" si="52"/>
        <v>-40640.457035340718</v>
      </c>
      <c r="O88" s="198">
        <f t="shared" si="52"/>
        <v>-9394.2700091387378</v>
      </c>
      <c r="P88" s="439">
        <f t="shared" ref="P88:S88" si="53">P80+P81+P82-P83-P84-P85-P86-P87</f>
        <v>-59830.504848882178</v>
      </c>
      <c r="Q88" s="198">
        <f t="shared" si="53"/>
        <v>-96331.360041507491</v>
      </c>
      <c r="R88" s="198">
        <f t="shared" si="53"/>
        <v>-194265.45903534055</v>
      </c>
      <c r="S88" s="198">
        <f t="shared" si="53"/>
        <v>-163019.27200913921</v>
      </c>
    </row>
    <row r="89" spans="1:19" x14ac:dyDescent="0.25">
      <c r="A89" s="188"/>
      <c r="B89" s="193"/>
      <c r="C89" s="193"/>
      <c r="D89" s="193"/>
      <c r="E89" s="193"/>
      <c r="F89" s="193"/>
      <c r="G89" s="201"/>
      <c r="H89" s="437"/>
      <c r="I89" s="425"/>
      <c r="J89" s="425"/>
      <c r="K89" s="431"/>
      <c r="L89" s="424"/>
      <c r="M89" s="425"/>
      <c r="N89" s="425"/>
      <c r="O89" s="425"/>
      <c r="P89" s="424"/>
      <c r="Q89" s="425"/>
      <c r="R89" s="425"/>
      <c r="S89" s="425"/>
    </row>
    <row r="90" spans="1:19" x14ac:dyDescent="0.25">
      <c r="A90" s="187" t="s">
        <v>35</v>
      </c>
      <c r="B90" s="193"/>
      <c r="C90" s="193"/>
      <c r="D90" s="193"/>
      <c r="E90" s="193"/>
      <c r="F90" s="193"/>
      <c r="G90" s="193"/>
      <c r="H90" s="437"/>
      <c r="I90" s="425"/>
      <c r="J90" s="425"/>
      <c r="K90" s="431"/>
      <c r="L90" s="424"/>
      <c r="M90" s="425"/>
      <c r="N90" s="425"/>
      <c r="O90" s="425"/>
      <c r="P90" s="424"/>
      <c r="Q90" s="425"/>
      <c r="R90" s="425"/>
      <c r="S90" s="425"/>
    </row>
    <row r="91" spans="1:19" x14ac:dyDescent="0.25">
      <c r="A91" s="188" t="s">
        <v>135</v>
      </c>
      <c r="B91" s="193">
        <f t="shared" ref="B91:K91" si="54">B16-B41-B66</f>
        <v>451432.00001999998</v>
      </c>
      <c r="C91" s="193">
        <f t="shared" si="54"/>
        <v>523984.63860000001</v>
      </c>
      <c r="D91" s="193">
        <f t="shared" si="54"/>
        <v>535726.9373600001</v>
      </c>
      <c r="E91" s="193">
        <f t="shared" si="54"/>
        <v>551060.68177000002</v>
      </c>
      <c r="F91" s="193">
        <f t="shared" si="54"/>
        <v>577829.98485000001</v>
      </c>
      <c r="G91" s="193">
        <f t="shared" si="54"/>
        <v>640179.59566000011</v>
      </c>
      <c r="H91" s="437">
        <f t="shared" si="54"/>
        <v>704798</v>
      </c>
      <c r="I91" s="425">
        <f t="shared" si="54"/>
        <v>743669</v>
      </c>
      <c r="J91" s="425">
        <f t="shared" si="54"/>
        <v>798287</v>
      </c>
      <c r="K91" s="431">
        <f t="shared" si="54"/>
        <v>855954</v>
      </c>
      <c r="L91" s="437">
        <f t="shared" ref="L91:L98" si="55">G91*(1+L116/100)</f>
        <v>704798</v>
      </c>
      <c r="M91" s="425">
        <f t="shared" ref="M91:O98" si="56">L91*(1+M116/100)</f>
        <v>743669</v>
      </c>
      <c r="N91" s="425">
        <f t="shared" si="56"/>
        <v>798287.00000000012</v>
      </c>
      <c r="O91" s="425">
        <f t="shared" si="56"/>
        <v>855954</v>
      </c>
      <c r="P91" s="437">
        <f t="shared" ref="P91:S98" si="57">L91-H91</f>
        <v>0</v>
      </c>
      <c r="Q91" s="425">
        <f t="shared" si="57"/>
        <v>0</v>
      </c>
      <c r="R91" s="425">
        <f t="shared" si="57"/>
        <v>0</v>
      </c>
      <c r="S91" s="425">
        <f t="shared" si="57"/>
        <v>0</v>
      </c>
    </row>
    <row r="92" spans="1:19" x14ac:dyDescent="0.25">
      <c r="A92" s="188" t="s">
        <v>136</v>
      </c>
      <c r="B92" s="193">
        <f t="shared" ref="B92:K92" si="58">B17-B42-B67</f>
        <v>71205.811579999994</v>
      </c>
      <c r="C92" s="193">
        <f t="shared" si="58"/>
        <v>78783.571129999997</v>
      </c>
      <c r="D92" s="193">
        <f t="shared" si="58"/>
        <v>101360.99986000001</v>
      </c>
      <c r="E92" s="193">
        <f t="shared" si="58"/>
        <v>143391.67617999998</v>
      </c>
      <c r="F92" s="193">
        <f t="shared" si="58"/>
        <v>132530.83406999998</v>
      </c>
      <c r="G92" s="193">
        <f t="shared" si="58"/>
        <v>138237.61002999995</v>
      </c>
      <c r="H92" s="437">
        <f t="shared" si="58"/>
        <v>122500</v>
      </c>
      <c r="I92" s="425">
        <f t="shared" si="58"/>
        <v>130000</v>
      </c>
      <c r="J92" s="425">
        <f t="shared" si="58"/>
        <v>130000</v>
      </c>
      <c r="K92" s="431">
        <f t="shared" si="58"/>
        <v>130000</v>
      </c>
      <c r="L92" s="437">
        <f t="shared" si="55"/>
        <v>138473.94862680562</v>
      </c>
      <c r="M92" s="425">
        <f t="shared" si="56"/>
        <v>140674.81287391405</v>
      </c>
      <c r="N92" s="425">
        <f t="shared" si="56"/>
        <v>143643.49904960353</v>
      </c>
      <c r="O92" s="425">
        <f t="shared" si="56"/>
        <v>146787.42857316558</v>
      </c>
      <c r="P92" s="437">
        <f t="shared" si="57"/>
        <v>15973.948626805621</v>
      </c>
      <c r="Q92" s="425">
        <f t="shared" si="57"/>
        <v>10674.812873914052</v>
      </c>
      <c r="R92" s="425">
        <f t="shared" si="57"/>
        <v>13643.499049603532</v>
      </c>
      <c r="S92" s="425">
        <f t="shared" si="57"/>
        <v>16787.428573165584</v>
      </c>
    </row>
    <row r="93" spans="1:19" x14ac:dyDescent="0.25">
      <c r="A93" s="188" t="s">
        <v>345</v>
      </c>
      <c r="B93" s="193">
        <f t="shared" ref="B93:K93" si="59">B18-B43-B68</f>
        <v>460741.97003000003</v>
      </c>
      <c r="C93" s="193">
        <f t="shared" si="59"/>
        <v>408542.80935999996</v>
      </c>
      <c r="D93" s="193">
        <f t="shared" si="59"/>
        <v>399539.16986000002</v>
      </c>
      <c r="E93" s="193">
        <f t="shared" si="59"/>
        <v>419581.66956999997</v>
      </c>
      <c r="F93" s="193">
        <f t="shared" si="59"/>
        <v>424539.87595000002</v>
      </c>
      <c r="G93" s="193">
        <f t="shared" si="59"/>
        <v>438610.99451000005</v>
      </c>
      <c r="H93" s="437">
        <f t="shared" si="59"/>
        <v>427694</v>
      </c>
      <c r="I93" s="425">
        <f t="shared" si="59"/>
        <v>437018</v>
      </c>
      <c r="J93" s="425">
        <f t="shared" si="59"/>
        <v>436813</v>
      </c>
      <c r="K93" s="431">
        <f t="shared" si="59"/>
        <v>436813</v>
      </c>
      <c r="L93" s="437">
        <f t="shared" si="55"/>
        <v>439360.86791249545</v>
      </c>
      <c r="M93" s="425">
        <f t="shared" si="56"/>
        <v>446343.94043520646</v>
      </c>
      <c r="N93" s="425">
        <f t="shared" si="56"/>
        <v>455763.21783463977</v>
      </c>
      <c r="O93" s="425">
        <f t="shared" si="56"/>
        <v>465738.520899411</v>
      </c>
      <c r="P93" s="437">
        <f t="shared" si="57"/>
        <v>11666.867912495451</v>
      </c>
      <c r="Q93" s="425">
        <f t="shared" si="57"/>
        <v>9325.9404352064594</v>
      </c>
      <c r="R93" s="425">
        <f t="shared" si="57"/>
        <v>18950.21783463977</v>
      </c>
      <c r="S93" s="425">
        <f t="shared" si="57"/>
        <v>28925.520899411</v>
      </c>
    </row>
    <row r="94" spans="1:19" x14ac:dyDescent="0.25">
      <c r="A94" s="188" t="s">
        <v>137</v>
      </c>
      <c r="B94" s="193">
        <f t="shared" ref="B94:K94" si="60">B19-B44-B69</f>
        <v>343442.95785000006</v>
      </c>
      <c r="C94" s="193">
        <f t="shared" si="60"/>
        <v>337251.33558999997</v>
      </c>
      <c r="D94" s="193">
        <f t="shared" si="60"/>
        <v>342187.60738</v>
      </c>
      <c r="E94" s="193">
        <f t="shared" si="60"/>
        <v>381130.35247999994</v>
      </c>
      <c r="F94" s="193">
        <f t="shared" si="60"/>
        <v>394397.42372999998</v>
      </c>
      <c r="G94" s="193">
        <f t="shared" si="60"/>
        <v>412568.05833999999</v>
      </c>
      <c r="H94" s="437">
        <f t="shared" si="60"/>
        <v>413188</v>
      </c>
      <c r="I94" s="425">
        <f t="shared" si="60"/>
        <v>447187</v>
      </c>
      <c r="J94" s="425">
        <f t="shared" si="60"/>
        <v>485313</v>
      </c>
      <c r="K94" s="431">
        <f t="shared" si="60"/>
        <v>542980</v>
      </c>
      <c r="L94" s="437">
        <f t="shared" si="55"/>
        <v>429341.16465705569</v>
      </c>
      <c r="M94" s="425">
        <f t="shared" si="56"/>
        <v>461174.108461998</v>
      </c>
      <c r="N94" s="425">
        <f t="shared" si="56"/>
        <v>478029.65025147412</v>
      </c>
      <c r="O94" s="425">
        <f t="shared" si="56"/>
        <v>507719.8452188418</v>
      </c>
      <c r="P94" s="437">
        <f t="shared" si="57"/>
        <v>16153.164657055691</v>
      </c>
      <c r="Q94" s="425">
        <f t="shared" si="57"/>
        <v>13987.108461997996</v>
      </c>
      <c r="R94" s="425">
        <f t="shared" si="57"/>
        <v>-7283.3497485258849</v>
      </c>
      <c r="S94" s="425">
        <f t="shared" si="57"/>
        <v>-35260.154781158199</v>
      </c>
    </row>
    <row r="95" spans="1:19" x14ac:dyDescent="0.25">
      <c r="A95" s="188" t="s">
        <v>138</v>
      </c>
      <c r="B95" s="193">
        <f t="shared" ref="B95:K95" si="61">B20-B45-B70</f>
        <v>198848.08051999999</v>
      </c>
      <c r="C95" s="193">
        <f t="shared" si="61"/>
        <v>203439.19730999999</v>
      </c>
      <c r="D95" s="193">
        <f t="shared" si="61"/>
        <v>218367.65098000001</v>
      </c>
      <c r="E95" s="193">
        <f t="shared" si="61"/>
        <v>222858.68574000002</v>
      </c>
      <c r="F95" s="193">
        <f t="shared" si="61"/>
        <v>213633.03189000001</v>
      </c>
      <c r="G95" s="193">
        <f t="shared" si="61"/>
        <v>223051.06408999956</v>
      </c>
      <c r="H95" s="437">
        <f t="shared" si="61"/>
        <v>238847</v>
      </c>
      <c r="I95" s="425">
        <f t="shared" si="61"/>
        <v>242592</v>
      </c>
      <c r="J95" s="425">
        <f t="shared" si="61"/>
        <v>244687</v>
      </c>
      <c r="K95" s="431">
        <f t="shared" si="61"/>
        <v>244687</v>
      </c>
      <c r="L95" s="437">
        <f t="shared" si="55"/>
        <v>225662.91505855427</v>
      </c>
      <c r="M95" s="425">
        <f t="shared" si="56"/>
        <v>233762.79341769125</v>
      </c>
      <c r="N95" s="425">
        <f t="shared" si="56"/>
        <v>238695.93218668795</v>
      </c>
      <c r="O95" s="425">
        <f t="shared" si="56"/>
        <v>246307.23645504453</v>
      </c>
      <c r="P95" s="437">
        <f t="shared" si="57"/>
        <v>-13184.084941445733</v>
      </c>
      <c r="Q95" s="425">
        <f t="shared" si="57"/>
        <v>-8829.2065823087469</v>
      </c>
      <c r="R95" s="425">
        <f t="shared" si="57"/>
        <v>-5991.0678133120527</v>
      </c>
      <c r="S95" s="425">
        <f t="shared" si="57"/>
        <v>1620.2364550445345</v>
      </c>
    </row>
    <row r="96" spans="1:19" x14ac:dyDescent="0.25">
      <c r="A96" s="188" t="s">
        <v>139</v>
      </c>
      <c r="B96" s="193">
        <f t="shared" ref="B96:K96" si="62">B21-B46-B71</f>
        <v>385149.03989000001</v>
      </c>
      <c r="C96" s="193">
        <f t="shared" si="62"/>
        <v>405150.37959999999</v>
      </c>
      <c r="D96" s="193">
        <f t="shared" si="62"/>
        <v>413238.20277000003</v>
      </c>
      <c r="E96" s="193">
        <f t="shared" si="62"/>
        <v>417301.35006000003</v>
      </c>
      <c r="F96" s="193">
        <f t="shared" si="62"/>
        <v>444979.96162999998</v>
      </c>
      <c r="G96" s="193">
        <f t="shared" si="62"/>
        <v>453426.58425000025</v>
      </c>
      <c r="H96" s="437">
        <f t="shared" si="62"/>
        <v>437420</v>
      </c>
      <c r="I96" s="425">
        <f t="shared" si="62"/>
        <v>442695</v>
      </c>
      <c r="J96" s="425">
        <f t="shared" si="62"/>
        <v>447022</v>
      </c>
      <c r="K96" s="431">
        <f t="shared" si="62"/>
        <v>447022</v>
      </c>
      <c r="L96" s="437">
        <f t="shared" si="55"/>
        <v>465298.43101063377</v>
      </c>
      <c r="M96" s="425">
        <f t="shared" si="56"/>
        <v>488572.05577130604</v>
      </c>
      <c r="N96" s="425">
        <f t="shared" si="56"/>
        <v>505098.58588656393</v>
      </c>
      <c r="O96" s="425">
        <f t="shared" si="56"/>
        <v>528837.34954402142</v>
      </c>
      <c r="P96" s="437">
        <f t="shared" si="57"/>
        <v>27878.431010633765</v>
      </c>
      <c r="Q96" s="425">
        <f t="shared" si="57"/>
        <v>45877.055771306041</v>
      </c>
      <c r="R96" s="425">
        <f t="shared" si="57"/>
        <v>58076.585886563931</v>
      </c>
      <c r="S96" s="425">
        <f t="shared" si="57"/>
        <v>81815.349544021417</v>
      </c>
    </row>
    <row r="97" spans="1:19" x14ac:dyDescent="0.25">
      <c r="A97" s="188" t="s">
        <v>140</v>
      </c>
      <c r="B97" s="193">
        <f t="shared" ref="B97:K97" si="63">B22-B47-B72</f>
        <v>4969.5655299999999</v>
      </c>
      <c r="C97" s="193">
        <f t="shared" si="63"/>
        <v>8258.5792600000004</v>
      </c>
      <c r="D97" s="193">
        <f t="shared" si="63"/>
        <v>8392</v>
      </c>
      <c r="E97" s="193">
        <f t="shared" si="63"/>
        <v>5494.09321</v>
      </c>
      <c r="F97" s="193">
        <f t="shared" si="63"/>
        <v>6156.6040000000003</v>
      </c>
      <c r="G97" s="193">
        <f t="shared" si="63"/>
        <v>4785.4251400000003</v>
      </c>
      <c r="H97" s="437">
        <f t="shared" si="63"/>
        <v>7000</v>
      </c>
      <c r="I97" s="425">
        <f t="shared" si="63"/>
        <v>7000</v>
      </c>
      <c r="J97" s="425">
        <f t="shared" si="63"/>
        <v>7070</v>
      </c>
      <c r="K97" s="431">
        <f t="shared" si="63"/>
        <v>7070</v>
      </c>
      <c r="L97" s="437">
        <f t="shared" si="55"/>
        <v>4785.4251400000003</v>
      </c>
      <c r="M97" s="425">
        <f t="shared" si="56"/>
        <v>4785.4251400000003</v>
      </c>
      <c r="N97" s="425">
        <f t="shared" si="56"/>
        <v>4785.4251400000003</v>
      </c>
      <c r="O97" s="425">
        <f t="shared" si="56"/>
        <v>4785.4251400000003</v>
      </c>
      <c r="P97" s="437">
        <f t="shared" si="57"/>
        <v>-2214.5748599999997</v>
      </c>
      <c r="Q97" s="425">
        <f t="shared" si="57"/>
        <v>-2214.5748599999997</v>
      </c>
      <c r="R97" s="425">
        <f t="shared" si="57"/>
        <v>-2284.5748599999997</v>
      </c>
      <c r="S97" s="425">
        <f t="shared" si="57"/>
        <v>-2284.5748599999997</v>
      </c>
    </row>
    <row r="98" spans="1:19" x14ac:dyDescent="0.25">
      <c r="A98" s="188" t="s">
        <v>141</v>
      </c>
      <c r="B98" s="193">
        <f t="shared" ref="B98:K98" si="64">B23-B48-B73</f>
        <v>69716.057130000001</v>
      </c>
      <c r="C98" s="193">
        <f t="shared" si="64"/>
        <v>64333.885800000004</v>
      </c>
      <c r="D98" s="193">
        <f t="shared" si="64"/>
        <v>80549.251560000019</v>
      </c>
      <c r="E98" s="193">
        <f t="shared" si="64"/>
        <v>64064.880799999999</v>
      </c>
      <c r="F98" s="193">
        <f t="shared" si="64"/>
        <v>52124.979370000001</v>
      </c>
      <c r="G98" s="193">
        <f t="shared" si="64"/>
        <v>77382.310639999996</v>
      </c>
      <c r="H98" s="437">
        <f t="shared" si="64"/>
        <v>55074</v>
      </c>
      <c r="I98" s="425">
        <f t="shared" si="64"/>
        <v>55000</v>
      </c>
      <c r="J98" s="425">
        <f t="shared" si="64"/>
        <v>70000</v>
      </c>
      <c r="K98" s="431">
        <f t="shared" si="64"/>
        <v>70000</v>
      </c>
      <c r="L98" s="437">
        <f t="shared" si="55"/>
        <v>91008.688254489913</v>
      </c>
      <c r="M98" s="425">
        <f t="shared" si="56"/>
        <v>108769.21329308904</v>
      </c>
      <c r="N98" s="425">
        <f t="shared" si="56"/>
        <v>111064.58979473209</v>
      </c>
      <c r="O98" s="425">
        <f t="shared" si="56"/>
        <v>118698.02796897359</v>
      </c>
      <c r="P98" s="437">
        <f t="shared" si="57"/>
        <v>35934.688254489913</v>
      </c>
      <c r="Q98" s="425">
        <f t="shared" si="57"/>
        <v>53769.213293089037</v>
      </c>
      <c r="R98" s="425">
        <f t="shared" si="57"/>
        <v>41064.589794732092</v>
      </c>
      <c r="S98" s="425">
        <f t="shared" si="57"/>
        <v>48698.027968973591</v>
      </c>
    </row>
    <row r="99" spans="1:19" x14ac:dyDescent="0.25">
      <c r="A99" s="196" t="s">
        <v>142</v>
      </c>
      <c r="B99" s="197">
        <f t="shared" ref="B99:J99" si="65">B91++B92+B93-B94-B95-B96-B97-B98</f>
        <v>-18745.919289999998</v>
      </c>
      <c r="C99" s="197">
        <f t="shared" si="65"/>
        <v>-7122.3584699999046</v>
      </c>
      <c r="D99" s="197">
        <f t="shared" si="65"/>
        <v>-26107.605610000042</v>
      </c>
      <c r="E99" s="197">
        <f t="shared" si="65"/>
        <v>23184.665230000101</v>
      </c>
      <c r="F99" s="197">
        <f t="shared" si="65"/>
        <v>23608.694250000117</v>
      </c>
      <c r="G99" s="197">
        <f t="shared" si="65"/>
        <v>45814.757740000307</v>
      </c>
      <c r="H99" s="429">
        <f t="shared" si="65"/>
        <v>103463</v>
      </c>
      <c r="I99" s="197">
        <f t="shared" si="65"/>
        <v>116213</v>
      </c>
      <c r="J99" s="197">
        <f t="shared" si="65"/>
        <v>111008</v>
      </c>
      <c r="K99" s="434">
        <f t="shared" ref="K99" si="66">K91++K92+K93-K94-K95-K96-K97-K98</f>
        <v>111008</v>
      </c>
      <c r="L99" s="429">
        <f>L91++L92+L93-L94-L95-L96-L97-L98</f>
        <v>66536.192418567487</v>
      </c>
      <c r="M99" s="197">
        <f t="shared" ref="M99:O99" si="67">M91++M92+M93-M94-M95-M96-M97-M98</f>
        <v>33624.15722503615</v>
      </c>
      <c r="N99" s="197">
        <f t="shared" si="67"/>
        <v>60019.533624785443</v>
      </c>
      <c r="O99" s="197">
        <f t="shared" si="67"/>
        <v>62132.065145695204</v>
      </c>
      <c r="P99" s="429">
        <f t="shared" ref="P99:S99" si="68">P91++P92+P93-P94-P95-P96-P97-P98</f>
        <v>-36926.807581432564</v>
      </c>
      <c r="Q99" s="197">
        <f t="shared" si="68"/>
        <v>-82588.842774963821</v>
      </c>
      <c r="R99" s="197">
        <f t="shared" si="68"/>
        <v>-50988.466375214783</v>
      </c>
      <c r="S99" s="197">
        <f t="shared" si="68"/>
        <v>-48875.93485430476</v>
      </c>
    </row>
    <row r="100" spans="1:19" x14ac:dyDescent="0.25">
      <c r="L100" s="193"/>
      <c r="M100" s="193"/>
      <c r="N100" s="193"/>
      <c r="O100" s="193"/>
      <c r="P100" s="193"/>
    </row>
    <row r="101" spans="1:19" x14ac:dyDescent="0.25">
      <c r="A101" s="454" t="s">
        <v>350</v>
      </c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M101" s="436"/>
      <c r="N101" s="436"/>
      <c r="O101" s="436"/>
      <c r="P101" s="436"/>
    </row>
    <row r="102" spans="1:19" x14ac:dyDescent="0.25">
      <c r="A102" s="190"/>
      <c r="B102" s="776" t="s">
        <v>1</v>
      </c>
      <c r="C102" s="776"/>
      <c r="D102" s="776"/>
      <c r="E102" s="776"/>
      <c r="F102" s="776"/>
      <c r="G102" s="776"/>
      <c r="H102" s="776" t="s">
        <v>337</v>
      </c>
      <c r="I102" s="776"/>
      <c r="J102" s="776"/>
      <c r="K102" s="776"/>
      <c r="L102" s="776" t="s">
        <v>98</v>
      </c>
      <c r="M102" s="776"/>
      <c r="N102" s="776"/>
      <c r="O102" s="776"/>
      <c r="P102" s="776" t="s">
        <v>343</v>
      </c>
      <c r="Q102" s="776"/>
      <c r="R102" s="776"/>
      <c r="S102" s="776"/>
    </row>
    <row r="103" spans="1:19" x14ac:dyDescent="0.25">
      <c r="A103" s="190" t="s">
        <v>344</v>
      </c>
      <c r="B103" s="191">
        <v>2010</v>
      </c>
      <c r="C103" s="191">
        <v>2011</v>
      </c>
      <c r="D103" s="191">
        <v>2012</v>
      </c>
      <c r="E103" s="192">
        <v>2013</v>
      </c>
      <c r="F103" s="192">
        <v>2014</v>
      </c>
      <c r="G103" s="192">
        <v>2015</v>
      </c>
      <c r="H103" s="192" t="s">
        <v>130</v>
      </c>
      <c r="I103" s="192" t="s">
        <v>131</v>
      </c>
      <c r="J103" s="192" t="s">
        <v>132</v>
      </c>
      <c r="K103" s="192" t="s">
        <v>133</v>
      </c>
      <c r="L103" s="192" t="s">
        <v>130</v>
      </c>
      <c r="M103" s="192" t="s">
        <v>131</v>
      </c>
      <c r="N103" s="192" t="s">
        <v>132</v>
      </c>
      <c r="O103" s="192" t="s">
        <v>133</v>
      </c>
      <c r="P103" s="192" t="s">
        <v>130</v>
      </c>
      <c r="Q103" s="192" t="s">
        <v>131</v>
      </c>
      <c r="R103" s="192" t="s">
        <v>132</v>
      </c>
      <c r="S103" s="192" t="s">
        <v>133</v>
      </c>
    </row>
    <row r="104" spans="1:19" x14ac:dyDescent="0.25">
      <c r="A104" s="187" t="s">
        <v>134</v>
      </c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</row>
    <row r="105" spans="1:19" x14ac:dyDescent="0.25">
      <c r="A105" s="188" t="s">
        <v>135</v>
      </c>
      <c r="B105" s="202"/>
      <c r="C105" s="202">
        <f t="shared" ref="C105:K105" si="69">(C80/B80-1)*100</f>
        <v>13.858103200705884</v>
      </c>
      <c r="D105" s="202">
        <f t="shared" si="69"/>
        <v>3.4141791861694859</v>
      </c>
      <c r="E105" s="202">
        <f t="shared" si="69"/>
        <v>2.8219846846734509</v>
      </c>
      <c r="F105" s="202">
        <f t="shared" si="69"/>
        <v>4.425633522058936</v>
      </c>
      <c r="G105" s="202">
        <f t="shared" si="69"/>
        <v>9.8007449037510455</v>
      </c>
      <c r="H105" s="443">
        <f t="shared" si="69"/>
        <v>9.7966232402435729</v>
      </c>
      <c r="I105" s="444">
        <f>(I80/H80-1)*100</f>
        <v>4.9187264217108506</v>
      </c>
      <c r="J105" s="444">
        <f t="shared" si="69"/>
        <v>6.4104520572826118</v>
      </c>
      <c r="K105" s="451">
        <f t="shared" si="69"/>
        <v>6.418960387466921</v>
      </c>
      <c r="L105" s="443">
        <f>H105</f>
        <v>9.7966232402435729</v>
      </c>
      <c r="M105" s="444">
        <f>I105</f>
        <v>4.9187264217108506</v>
      </c>
      <c r="N105" s="444">
        <f>J105</f>
        <v>6.4104520572826118</v>
      </c>
      <c r="O105" s="444">
        <f>K105</f>
        <v>6.418960387466921</v>
      </c>
      <c r="P105" s="446">
        <f t="shared" ref="P105:S112" si="70">L105-H105</f>
        <v>0</v>
      </c>
      <c r="Q105" s="447">
        <f t="shared" si="70"/>
        <v>0</v>
      </c>
      <c r="R105" s="447">
        <f t="shared" si="70"/>
        <v>0</v>
      </c>
      <c r="S105" s="447">
        <f t="shared" si="70"/>
        <v>0</v>
      </c>
    </row>
    <row r="106" spans="1:19" x14ac:dyDescent="0.25">
      <c r="A106" s="188" t="s">
        <v>136</v>
      </c>
      <c r="B106" s="202"/>
      <c r="C106" s="202">
        <f t="shared" ref="C106:K112" si="71">(C81/B81-1)*100</f>
        <v>-6.5790464275153333</v>
      </c>
      <c r="D106" s="202">
        <f t="shared" si="71"/>
        <v>22.049196300823159</v>
      </c>
      <c r="E106" s="202">
        <f t="shared" si="71"/>
        <v>23.583779511632329</v>
      </c>
      <c r="F106" s="202">
        <f t="shared" si="71"/>
        <v>2.6236441494893015</v>
      </c>
      <c r="G106" s="202">
        <f t="shared" si="71"/>
        <v>-3.4293206882953897</v>
      </c>
      <c r="H106" s="443">
        <f t="shared" si="71"/>
        <v>-0.34396833644936287</v>
      </c>
      <c r="I106" s="444">
        <f t="shared" si="71"/>
        <v>2.4590163934426146</v>
      </c>
      <c r="J106" s="444">
        <f t="shared" si="71"/>
        <v>0</v>
      </c>
      <c r="K106" s="451">
        <f t="shared" si="71"/>
        <v>0</v>
      </c>
      <c r="L106" s="443">
        <v>0.17096548237081066</v>
      </c>
      <c r="M106" s="444">
        <v>1.5893706137028563</v>
      </c>
      <c r="N106" s="444">
        <v>2.1103181977219387</v>
      </c>
      <c r="O106" s="444">
        <v>2.188702965580358</v>
      </c>
      <c r="P106" s="446">
        <f t="shared" si="70"/>
        <v>0.51493381882017353</v>
      </c>
      <c r="Q106" s="447">
        <f t="shared" si="70"/>
        <v>-0.86964577973975832</v>
      </c>
      <c r="R106" s="447">
        <f t="shared" si="70"/>
        <v>2.1103181977219387</v>
      </c>
      <c r="S106" s="447">
        <f t="shared" si="70"/>
        <v>2.188702965580358</v>
      </c>
    </row>
    <row r="107" spans="1:19" x14ac:dyDescent="0.25">
      <c r="A107" s="188" t="s">
        <v>345</v>
      </c>
      <c r="B107" s="202"/>
      <c r="C107" s="202">
        <f t="shared" si="71"/>
        <v>-12.828572792981053</v>
      </c>
      <c r="D107" s="202">
        <f t="shared" si="71"/>
        <v>-0.5262183622685046</v>
      </c>
      <c r="E107" s="202">
        <f t="shared" si="71"/>
        <v>4.0865569881182617</v>
      </c>
      <c r="F107" s="202">
        <f t="shared" si="71"/>
        <v>5.4497953368173535</v>
      </c>
      <c r="G107" s="203">
        <f t="shared" si="71"/>
        <v>9.562989645322407</v>
      </c>
      <c r="H107" s="443">
        <f t="shared" si="71"/>
        <v>-19.217135549082144</v>
      </c>
      <c r="I107" s="444">
        <f t="shared" si="71"/>
        <v>-3.7117269199816394</v>
      </c>
      <c r="J107" s="444">
        <f t="shared" si="71"/>
        <v>-0.43142036499957959</v>
      </c>
      <c r="K107" s="451">
        <f t="shared" si="71"/>
        <v>0</v>
      </c>
      <c r="L107" s="443">
        <v>0.17096548237081066</v>
      </c>
      <c r="M107" s="444">
        <v>1.5893706137028563</v>
      </c>
      <c r="N107" s="444">
        <v>2.1103181977219387</v>
      </c>
      <c r="O107" s="444">
        <v>2.188702965580358</v>
      </c>
      <c r="P107" s="446">
        <f t="shared" si="70"/>
        <v>19.388101031452955</v>
      </c>
      <c r="Q107" s="447">
        <f t="shared" si="70"/>
        <v>5.3010975336844961</v>
      </c>
      <c r="R107" s="447">
        <f t="shared" si="70"/>
        <v>2.5417385627215183</v>
      </c>
      <c r="S107" s="447">
        <f t="shared" si="70"/>
        <v>2.188702965580358</v>
      </c>
    </row>
    <row r="108" spans="1:19" x14ac:dyDescent="0.25">
      <c r="A108" s="188" t="s">
        <v>137</v>
      </c>
      <c r="B108" s="202"/>
      <c r="C108" s="202">
        <f t="shared" si="71"/>
        <v>1.2749135972774939</v>
      </c>
      <c r="D108" s="202">
        <f t="shared" si="71"/>
        <v>2.8200417426521573</v>
      </c>
      <c r="E108" s="202">
        <f t="shared" si="71"/>
        <v>9.6799008660880084</v>
      </c>
      <c r="F108" s="202">
        <f t="shared" si="71"/>
        <v>6.4904443813759372</v>
      </c>
      <c r="G108" s="203">
        <f t="shared" si="71"/>
        <v>6.2448580727485936</v>
      </c>
      <c r="H108" s="443">
        <f t="shared" si="71"/>
        <v>3.8576851491530117</v>
      </c>
      <c r="I108" s="444">
        <f t="shared" si="71"/>
        <v>2.6086857369012284</v>
      </c>
      <c r="J108" s="444">
        <f t="shared" si="71"/>
        <v>6.7059255114623406</v>
      </c>
      <c r="K108" s="451">
        <f t="shared" si="71"/>
        <v>8.5581253127022592</v>
      </c>
      <c r="L108" s="443">
        <f>3.06553681943862+1</f>
        <v>4.0655368194386199</v>
      </c>
      <c r="M108" s="444">
        <f>1+4.41437030161538</f>
        <v>5.4143703016153797</v>
      </c>
      <c r="N108" s="444">
        <f>3+4.65491936346749</f>
        <v>7.6549193634674904</v>
      </c>
      <c r="O108" s="444">
        <f>1+5.21095259504274-2</f>
        <v>4.2109525950427402</v>
      </c>
      <c r="P108" s="446">
        <f t="shared" si="70"/>
        <v>0.20785167028560814</v>
      </c>
      <c r="Q108" s="447">
        <f t="shared" si="70"/>
        <v>2.8056845647141513</v>
      </c>
      <c r="R108" s="447">
        <f t="shared" si="70"/>
        <v>0.94899385200514974</v>
      </c>
      <c r="S108" s="447">
        <f t="shared" si="70"/>
        <v>-4.347172717659519</v>
      </c>
    </row>
    <row r="109" spans="1:19" x14ac:dyDescent="0.25">
      <c r="A109" s="188" t="s">
        <v>138</v>
      </c>
      <c r="B109" s="202"/>
      <c r="C109" s="202">
        <f t="shared" si="71"/>
        <v>-0.39327780911825316</v>
      </c>
      <c r="D109" s="202">
        <f t="shared" si="71"/>
        <v>9.4905159685424003</v>
      </c>
      <c r="E109" s="202">
        <f t="shared" si="71"/>
        <v>2.5623489457639925</v>
      </c>
      <c r="F109" s="202">
        <f t="shared" si="71"/>
        <v>1.5818125867625987</v>
      </c>
      <c r="G109" s="203">
        <f t="shared" si="71"/>
        <v>1.5786994764147799</v>
      </c>
      <c r="H109" s="443">
        <f t="shared" si="71"/>
        <v>-9.411025277883823</v>
      </c>
      <c r="I109" s="444">
        <f t="shared" si="71"/>
        <v>-0.79703974721436754</v>
      </c>
      <c r="J109" s="444">
        <f t="shared" si="71"/>
        <v>-4.444751677985459</v>
      </c>
      <c r="K109" s="451">
        <f t="shared" si="71"/>
        <v>0</v>
      </c>
      <c r="L109" s="443">
        <v>1.1709654823708107</v>
      </c>
      <c r="M109" s="444">
        <v>2.5893706137028563</v>
      </c>
      <c r="N109" s="444">
        <v>4.1103181977219396</v>
      </c>
      <c r="O109" s="444">
        <f>2.18870296558036</f>
        <v>2.1887029655803598</v>
      </c>
      <c r="P109" s="446">
        <f t="shared" si="70"/>
        <v>10.581990760254634</v>
      </c>
      <c r="Q109" s="447">
        <f t="shared" si="70"/>
        <v>3.3864103609172238</v>
      </c>
      <c r="R109" s="447">
        <f t="shared" si="70"/>
        <v>8.5550698757073995</v>
      </c>
      <c r="S109" s="447">
        <f t="shared" si="70"/>
        <v>2.1887029655803598</v>
      </c>
    </row>
    <row r="110" spans="1:19" x14ac:dyDescent="0.25">
      <c r="A110" s="188" t="s">
        <v>139</v>
      </c>
      <c r="B110" s="202"/>
      <c r="C110" s="202">
        <f t="shared" si="71"/>
        <v>-1.8554790456125292</v>
      </c>
      <c r="D110" s="202">
        <f t="shared" si="71"/>
        <v>4.6722252314933765</v>
      </c>
      <c r="E110" s="202">
        <f t="shared" si="71"/>
        <v>11.787256876255503</v>
      </c>
      <c r="F110" s="202">
        <f t="shared" si="71"/>
        <v>2.61518396376208</v>
      </c>
      <c r="G110" s="203">
        <f t="shared" si="71"/>
        <v>4.7898480989162273</v>
      </c>
      <c r="H110" s="443">
        <f t="shared" si="71"/>
        <v>-1.0927142424531744</v>
      </c>
      <c r="I110" s="444">
        <f t="shared" si="71"/>
        <v>1.5325788557071451</v>
      </c>
      <c r="J110" s="444">
        <f t="shared" si="71"/>
        <v>0.9776283402674224</v>
      </c>
      <c r="K110" s="451">
        <f t="shared" si="71"/>
        <v>0</v>
      </c>
      <c r="L110" s="443">
        <v>2.6182511509047153</v>
      </c>
      <c r="M110" s="444">
        <v>4.001870457659118</v>
      </c>
      <c r="N110" s="444">
        <v>5.382618780594715</v>
      </c>
      <c r="O110" s="444">
        <v>3.6998277803115496</v>
      </c>
      <c r="P110" s="446">
        <f t="shared" si="70"/>
        <v>3.7109653933578897</v>
      </c>
      <c r="Q110" s="447">
        <f t="shared" si="70"/>
        <v>2.4692916019519728</v>
      </c>
      <c r="R110" s="447">
        <f t="shared" si="70"/>
        <v>4.4049904403272926</v>
      </c>
      <c r="S110" s="447">
        <f t="shared" si="70"/>
        <v>3.6998277803115496</v>
      </c>
    </row>
    <row r="111" spans="1:19" x14ac:dyDescent="0.25">
      <c r="A111" s="188" t="s">
        <v>140</v>
      </c>
      <c r="B111" s="202"/>
      <c r="C111" s="202">
        <f t="shared" si="71"/>
        <v>30.86189776063868</v>
      </c>
      <c r="D111" s="202">
        <f t="shared" si="71"/>
        <v>-0.70047042073339005</v>
      </c>
      <c r="E111" s="202">
        <f t="shared" si="71"/>
        <v>-15.628952815733655</v>
      </c>
      <c r="F111" s="202">
        <f t="shared" si="71"/>
        <v>-1.6044802490903898</v>
      </c>
      <c r="G111" s="203">
        <f t="shared" si="71"/>
        <v>-7.9109897943520409</v>
      </c>
      <c r="H111" s="443">
        <f t="shared" si="71"/>
        <v>42.298219843577932</v>
      </c>
      <c r="I111" s="444">
        <f t="shared" si="71"/>
        <v>0.62500000000000888</v>
      </c>
      <c r="J111" s="444">
        <f t="shared" si="71"/>
        <v>1.0000000000000009</v>
      </c>
      <c r="K111" s="451">
        <f t="shared" si="71"/>
        <v>0</v>
      </c>
      <c r="L111" s="443">
        <v>0</v>
      </c>
      <c r="M111" s="444">
        <v>0</v>
      </c>
      <c r="N111" s="444">
        <v>0</v>
      </c>
      <c r="O111" s="444">
        <v>0</v>
      </c>
      <c r="P111" s="446">
        <f t="shared" si="70"/>
        <v>-42.298219843577932</v>
      </c>
      <c r="Q111" s="447">
        <f t="shared" si="70"/>
        <v>-0.62500000000000888</v>
      </c>
      <c r="R111" s="447">
        <f t="shared" si="70"/>
        <v>-1.0000000000000009</v>
      </c>
      <c r="S111" s="447">
        <f t="shared" si="70"/>
        <v>0</v>
      </c>
    </row>
    <row r="112" spans="1:19" x14ac:dyDescent="0.25">
      <c r="A112" s="188" t="s">
        <v>141</v>
      </c>
      <c r="B112" s="202"/>
      <c r="C112" s="202">
        <f t="shared" si="71"/>
        <v>-36.601539432040397</v>
      </c>
      <c r="D112" s="202">
        <f t="shared" si="71"/>
        <v>-22.945457891940357</v>
      </c>
      <c r="E112" s="202">
        <f t="shared" si="71"/>
        <v>-10.423626482257941</v>
      </c>
      <c r="F112" s="202">
        <f t="shared" si="71"/>
        <v>30.063995714458191</v>
      </c>
      <c r="G112" s="203">
        <f t="shared" si="71"/>
        <v>18.563435268746442</v>
      </c>
      <c r="H112" s="443">
        <f t="shared" si="71"/>
        <v>-15.767603340185932</v>
      </c>
      <c r="I112" s="444">
        <f t="shared" si="71"/>
        <v>4.3065218666938909</v>
      </c>
      <c r="J112" s="444">
        <f t="shared" si="71"/>
        <v>10.105449555302371</v>
      </c>
      <c r="K112" s="451">
        <f t="shared" si="71"/>
        <v>0</v>
      </c>
      <c r="L112" s="443">
        <v>12.3119935822322</v>
      </c>
      <c r="M112" s="444">
        <v>1.2963037353960685</v>
      </c>
      <c r="N112" s="444">
        <v>9.3050100856537998</v>
      </c>
      <c r="O112" s="444">
        <v>5.8729720141671669</v>
      </c>
      <c r="P112" s="446">
        <f t="shared" si="70"/>
        <v>28.079596922418133</v>
      </c>
      <c r="Q112" s="447">
        <f t="shared" si="70"/>
        <v>-3.0102181312978225</v>
      </c>
      <c r="R112" s="447">
        <f t="shared" si="70"/>
        <v>-0.80043946964857149</v>
      </c>
      <c r="S112" s="447">
        <f t="shared" si="70"/>
        <v>5.8729720141671669</v>
      </c>
    </row>
    <row r="113" spans="1:19" x14ac:dyDescent="0.25">
      <c r="A113" s="187" t="s">
        <v>142</v>
      </c>
      <c r="B113" s="204"/>
      <c r="C113" s="204"/>
      <c r="D113" s="204"/>
      <c r="E113" s="204"/>
      <c r="F113" s="204"/>
      <c r="G113" s="204"/>
      <c r="H113" s="441"/>
      <c r="I113" s="442"/>
      <c r="J113" s="442"/>
      <c r="K113" s="452"/>
      <c r="L113" s="441"/>
      <c r="M113" s="442"/>
      <c r="N113" s="442"/>
      <c r="O113" s="442"/>
      <c r="P113" s="441"/>
      <c r="Q113" s="448"/>
      <c r="R113" s="448"/>
      <c r="S113" s="448"/>
    </row>
    <row r="114" spans="1:19" x14ac:dyDescent="0.25">
      <c r="A114" s="188"/>
      <c r="B114" s="193"/>
      <c r="C114" s="193"/>
      <c r="D114" s="193"/>
      <c r="E114" s="193"/>
      <c r="F114" s="193"/>
      <c r="G114" s="193"/>
      <c r="H114" s="424"/>
      <c r="I114" s="200"/>
      <c r="J114" s="200"/>
      <c r="K114" s="433"/>
      <c r="L114" s="424"/>
      <c r="M114" s="200"/>
      <c r="N114" s="200"/>
      <c r="O114" s="200"/>
      <c r="P114" s="443"/>
      <c r="Q114" s="447"/>
      <c r="R114" s="447"/>
      <c r="S114" s="447"/>
    </row>
    <row r="115" spans="1:19" x14ac:dyDescent="0.25">
      <c r="A115" s="187" t="s">
        <v>35</v>
      </c>
      <c r="B115" s="193"/>
      <c r="C115" s="193"/>
      <c r="D115" s="193"/>
      <c r="E115" s="193"/>
      <c r="F115" s="193"/>
      <c r="G115" s="193"/>
      <c r="H115" s="424"/>
      <c r="I115" s="200"/>
      <c r="J115" s="200"/>
      <c r="K115" s="433"/>
      <c r="L115" s="424"/>
      <c r="M115" s="200"/>
      <c r="N115" s="200"/>
      <c r="O115" s="200"/>
      <c r="P115" s="443"/>
      <c r="Q115" s="447"/>
      <c r="R115" s="447"/>
      <c r="S115" s="447"/>
    </row>
    <row r="116" spans="1:19" x14ac:dyDescent="0.25">
      <c r="A116" s="188" t="s">
        <v>135</v>
      </c>
      <c r="B116" s="202"/>
      <c r="C116" s="202">
        <f t="shared" ref="C116:K116" si="72">(C91/B91-1)*100</f>
        <v>16.071664963224961</v>
      </c>
      <c r="D116" s="202">
        <f t="shared" si="72"/>
        <v>2.2409624051906496</v>
      </c>
      <c r="E116" s="202">
        <f t="shared" si="72"/>
        <v>2.8622313609173444</v>
      </c>
      <c r="F116" s="202">
        <f t="shared" si="72"/>
        <v>4.85777773039755</v>
      </c>
      <c r="G116" s="202">
        <f t="shared" si="72"/>
        <v>10.79030379951389</v>
      </c>
      <c r="H116" s="443">
        <f t="shared" si="72"/>
        <v>10.093793175863542</v>
      </c>
      <c r="I116" s="444">
        <f t="shared" si="72"/>
        <v>5.5151972621942713</v>
      </c>
      <c r="J116" s="444">
        <f t="shared" si="72"/>
        <v>7.3443964989800659</v>
      </c>
      <c r="K116" s="451">
        <f t="shared" si="72"/>
        <v>7.2238430539392384</v>
      </c>
      <c r="L116" s="443">
        <f>H116</f>
        <v>10.093793175863542</v>
      </c>
      <c r="M116" s="444">
        <f>I116</f>
        <v>5.5151972621942713</v>
      </c>
      <c r="N116" s="444">
        <f>J116</f>
        <v>7.3443964989800659</v>
      </c>
      <c r="O116" s="444">
        <f>K116</f>
        <v>7.2238430539392384</v>
      </c>
      <c r="P116" s="446">
        <f t="shared" ref="P116:S123" si="73">L116-H116</f>
        <v>0</v>
      </c>
      <c r="Q116" s="447">
        <f t="shared" si="73"/>
        <v>0</v>
      </c>
      <c r="R116" s="447">
        <f t="shared" si="73"/>
        <v>0</v>
      </c>
      <c r="S116" s="447">
        <f t="shared" si="73"/>
        <v>0</v>
      </c>
    </row>
    <row r="117" spans="1:19" x14ac:dyDescent="0.25">
      <c r="A117" s="188" t="s">
        <v>136</v>
      </c>
      <c r="B117" s="202"/>
      <c r="C117" s="202">
        <f t="shared" ref="C117:K123" si="74">(C92/B92-1)*100</f>
        <v>10.642052076727415</v>
      </c>
      <c r="D117" s="202">
        <f t="shared" si="74"/>
        <v>28.657534059664826</v>
      </c>
      <c r="E117" s="202">
        <f t="shared" si="74"/>
        <v>41.466319766037053</v>
      </c>
      <c r="F117" s="202">
        <f t="shared" si="74"/>
        <v>-7.574248658873584</v>
      </c>
      <c r="G117" s="203">
        <f t="shared" si="74"/>
        <v>4.3059986757389312</v>
      </c>
      <c r="H117" s="443">
        <f t="shared" si="74"/>
        <v>-11.384463335690354</v>
      </c>
      <c r="I117" s="444">
        <f t="shared" si="74"/>
        <v>6.1224489795918435</v>
      </c>
      <c r="J117" s="444">
        <f t="shared" si="74"/>
        <v>0</v>
      </c>
      <c r="K117" s="451">
        <f t="shared" si="74"/>
        <v>0</v>
      </c>
      <c r="L117" s="443">
        <v>0.17096548237081066</v>
      </c>
      <c r="M117" s="444">
        <v>1.5893706137028563</v>
      </c>
      <c r="N117" s="444">
        <v>2.1103181977219387</v>
      </c>
      <c r="O117" s="444">
        <v>2.188702965580358</v>
      </c>
      <c r="P117" s="446">
        <f t="shared" si="73"/>
        <v>11.555428818061165</v>
      </c>
      <c r="Q117" s="447">
        <f t="shared" si="73"/>
        <v>-4.5330783658889873</v>
      </c>
      <c r="R117" s="447">
        <f t="shared" si="73"/>
        <v>2.1103181977219387</v>
      </c>
      <c r="S117" s="447">
        <f t="shared" si="73"/>
        <v>2.188702965580358</v>
      </c>
    </row>
    <row r="118" spans="1:19" x14ac:dyDescent="0.25">
      <c r="A118" s="188" t="s">
        <v>345</v>
      </c>
      <c r="B118" s="202"/>
      <c r="C118" s="202">
        <f t="shared" si="74"/>
        <v>-11.329369596305982</v>
      </c>
      <c r="D118" s="202">
        <f t="shared" si="74"/>
        <v>-2.2038423621026482</v>
      </c>
      <c r="E118" s="202">
        <f t="shared" si="74"/>
        <v>5.0164042031280554</v>
      </c>
      <c r="F118" s="202">
        <f t="shared" si="74"/>
        <v>1.1817023334411481</v>
      </c>
      <c r="G118" s="203">
        <f t="shared" si="74"/>
        <v>3.3144397869606212</v>
      </c>
      <c r="H118" s="443">
        <f t="shared" si="74"/>
        <v>-2.4889924435651967</v>
      </c>
      <c r="I118" s="444">
        <f t="shared" si="74"/>
        <v>2.1800633162962324</v>
      </c>
      <c r="J118" s="444">
        <f t="shared" si="74"/>
        <v>-4.690882297754273E-2</v>
      </c>
      <c r="K118" s="451">
        <f t="shared" si="74"/>
        <v>0</v>
      </c>
      <c r="L118" s="443">
        <v>0.17096548237081066</v>
      </c>
      <c r="M118" s="444">
        <v>1.5893706137028563</v>
      </c>
      <c r="N118" s="444">
        <v>2.1103181977219387</v>
      </c>
      <c r="O118" s="444">
        <v>2.188702965580358</v>
      </c>
      <c r="P118" s="446">
        <f t="shared" si="73"/>
        <v>2.6599579259360073</v>
      </c>
      <c r="Q118" s="447">
        <f t="shared" si="73"/>
        <v>-0.59069270259337614</v>
      </c>
      <c r="R118" s="447">
        <f t="shared" si="73"/>
        <v>2.1572270206994815</v>
      </c>
      <c r="S118" s="447">
        <f t="shared" si="73"/>
        <v>2.188702965580358</v>
      </c>
    </row>
    <row r="119" spans="1:19" x14ac:dyDescent="0.25">
      <c r="A119" s="188" t="s">
        <v>137</v>
      </c>
      <c r="B119" s="202"/>
      <c r="C119" s="202">
        <f t="shared" si="74"/>
        <v>-1.8028094967386998</v>
      </c>
      <c r="D119" s="202">
        <f t="shared" si="74"/>
        <v>1.4636774622002191</v>
      </c>
      <c r="E119" s="202">
        <f t="shared" si="74"/>
        <v>11.380524677141191</v>
      </c>
      <c r="F119" s="202">
        <f t="shared" si="74"/>
        <v>3.480979975399956</v>
      </c>
      <c r="G119" s="203">
        <f t="shared" si="74"/>
        <v>4.6071889715079362</v>
      </c>
      <c r="H119" s="443">
        <f t="shared" si="74"/>
        <v>0.15026409521241568</v>
      </c>
      <c r="I119" s="444">
        <f t="shared" si="74"/>
        <v>8.2284577480469032</v>
      </c>
      <c r="J119" s="444">
        <f t="shared" si="74"/>
        <v>8.5257397911835611</v>
      </c>
      <c r="K119" s="451">
        <f t="shared" si="74"/>
        <v>11.882434634967542</v>
      </c>
      <c r="L119" s="443">
        <f>1+3.06553681943862</f>
        <v>4.0655368194386199</v>
      </c>
      <c r="M119" s="444">
        <f>3+4.41437030161538</f>
        <v>7.4143703016153797</v>
      </c>
      <c r="N119" s="444">
        <f>1+4.65491936346749-2</f>
        <v>3.6549193634674904</v>
      </c>
      <c r="O119" s="444">
        <f>1+5.21095259504274</f>
        <v>6.2109525950427402</v>
      </c>
      <c r="P119" s="446">
        <f t="shared" si="73"/>
        <v>3.9152727242262042</v>
      </c>
      <c r="Q119" s="447">
        <f t="shared" si="73"/>
        <v>-0.81408744643152353</v>
      </c>
      <c r="R119" s="447">
        <f t="shared" si="73"/>
        <v>-4.8708204277160707</v>
      </c>
      <c r="S119" s="447">
        <f t="shared" si="73"/>
        <v>-5.6714820399248014</v>
      </c>
    </row>
    <row r="120" spans="1:19" x14ac:dyDescent="0.25">
      <c r="A120" s="188" t="s">
        <v>138</v>
      </c>
      <c r="B120" s="202"/>
      <c r="C120" s="202">
        <f t="shared" si="74"/>
        <v>2.3088564787721033</v>
      </c>
      <c r="D120" s="202">
        <f t="shared" si="74"/>
        <v>7.3380419640823202</v>
      </c>
      <c r="E120" s="202">
        <f t="shared" si="74"/>
        <v>2.0566392228175578</v>
      </c>
      <c r="F120" s="202">
        <f t="shared" si="74"/>
        <v>-4.139687811299031</v>
      </c>
      <c r="G120" s="203">
        <f t="shared" si="74"/>
        <v>4.4085093567594491</v>
      </c>
      <c r="H120" s="443">
        <f>(H95/G95-1)*100</f>
        <v>7.0817577017372457</v>
      </c>
      <c r="I120" s="444">
        <f t="shared" si="74"/>
        <v>1.5679493567011482</v>
      </c>
      <c r="J120" s="444">
        <f t="shared" si="74"/>
        <v>0.8635898957921162</v>
      </c>
      <c r="K120" s="451">
        <f t="shared" si="74"/>
        <v>0</v>
      </c>
      <c r="L120" s="443">
        <v>1.17096548237081</v>
      </c>
      <c r="M120" s="444">
        <v>3.5893706137028598</v>
      </c>
      <c r="N120" s="444">
        <v>2.1103181977219401</v>
      </c>
      <c r="O120" s="444">
        <v>3.188702965580358</v>
      </c>
      <c r="P120" s="446">
        <f t="shared" si="73"/>
        <v>-5.910792219366436</v>
      </c>
      <c r="Q120" s="447">
        <f t="shared" si="73"/>
        <v>2.0214212570017116</v>
      </c>
      <c r="R120" s="447">
        <f t="shared" si="73"/>
        <v>1.2467283019298239</v>
      </c>
      <c r="S120" s="447">
        <f t="shared" si="73"/>
        <v>3.188702965580358</v>
      </c>
    </row>
    <row r="121" spans="1:19" x14ac:dyDescent="0.25">
      <c r="A121" s="188" t="s">
        <v>139</v>
      </c>
      <c r="B121" s="202"/>
      <c r="C121" s="202">
        <f t="shared" si="74"/>
        <v>5.1931428196503981</v>
      </c>
      <c r="D121" s="202">
        <f t="shared" si="74"/>
        <v>1.9962521516048159</v>
      </c>
      <c r="E121" s="202">
        <f t="shared" si="74"/>
        <v>0.98324580417881169</v>
      </c>
      <c r="F121" s="202">
        <f t="shared" si="74"/>
        <v>6.6327634851936823</v>
      </c>
      <c r="G121" s="203">
        <f t="shared" si="74"/>
        <v>1.8982029188594485</v>
      </c>
      <c r="H121" s="443">
        <f t="shared" si="74"/>
        <v>-3.530138021456386</v>
      </c>
      <c r="I121" s="444">
        <f t="shared" si="74"/>
        <v>1.205934799506192</v>
      </c>
      <c r="J121" s="444">
        <f t="shared" si="74"/>
        <v>0.97742237883871042</v>
      </c>
      <c r="K121" s="451">
        <f t="shared" si="74"/>
        <v>0</v>
      </c>
      <c r="L121" s="443">
        <v>2.6182511509047153</v>
      </c>
      <c r="M121" s="444">
        <v>5.001870457659118</v>
      </c>
      <c r="N121" s="444">
        <v>3.382618780594715</v>
      </c>
      <c r="O121" s="444">
        <v>4.6998277803115496</v>
      </c>
      <c r="P121" s="446">
        <f t="shared" si="73"/>
        <v>6.1483891723611013</v>
      </c>
      <c r="Q121" s="447">
        <f t="shared" si="73"/>
        <v>3.795935658152926</v>
      </c>
      <c r="R121" s="447">
        <f t="shared" si="73"/>
        <v>2.4051964017560046</v>
      </c>
      <c r="S121" s="447">
        <f t="shared" si="73"/>
        <v>4.6998277803115496</v>
      </c>
    </row>
    <row r="122" spans="1:19" x14ac:dyDescent="0.25">
      <c r="A122" s="188" t="s">
        <v>140</v>
      </c>
      <c r="B122" s="202"/>
      <c r="C122" s="202">
        <f t="shared" si="74"/>
        <v>66.183124261971457</v>
      </c>
      <c r="D122" s="202">
        <f t="shared" si="74"/>
        <v>1.6155410731022002</v>
      </c>
      <c r="E122" s="202">
        <f t="shared" si="74"/>
        <v>-34.531777764537651</v>
      </c>
      <c r="F122" s="202">
        <f t="shared" si="74"/>
        <v>12.058601204547092</v>
      </c>
      <c r="G122" s="203">
        <f t="shared" si="74"/>
        <v>-22.271675423658888</v>
      </c>
      <c r="H122" s="443">
        <f t="shared" si="74"/>
        <v>46.277494584316074</v>
      </c>
      <c r="I122" s="444">
        <f t="shared" si="74"/>
        <v>0</v>
      </c>
      <c r="J122" s="444">
        <f t="shared" si="74"/>
        <v>1.0000000000000009</v>
      </c>
      <c r="K122" s="451">
        <f t="shared" si="74"/>
        <v>0</v>
      </c>
      <c r="L122" s="443">
        <v>0</v>
      </c>
      <c r="M122" s="444">
        <v>0</v>
      </c>
      <c r="N122" s="444">
        <v>0</v>
      </c>
      <c r="O122" s="444">
        <v>0</v>
      </c>
      <c r="P122" s="446">
        <f t="shared" si="73"/>
        <v>-46.277494584316074</v>
      </c>
      <c r="Q122" s="447">
        <f t="shared" si="73"/>
        <v>0</v>
      </c>
      <c r="R122" s="447">
        <f t="shared" si="73"/>
        <v>-1.0000000000000009</v>
      </c>
      <c r="S122" s="447">
        <f t="shared" si="73"/>
        <v>0</v>
      </c>
    </row>
    <row r="123" spans="1:19" x14ac:dyDescent="0.25">
      <c r="A123" s="188" t="s">
        <v>141</v>
      </c>
      <c r="B123" s="202"/>
      <c r="C123" s="202">
        <f t="shared" si="74"/>
        <v>-7.7201315616054256</v>
      </c>
      <c r="D123" s="202">
        <f t="shared" si="74"/>
        <v>25.205015301594003</v>
      </c>
      <c r="E123" s="202">
        <f t="shared" si="74"/>
        <v>-20.464958321457573</v>
      </c>
      <c r="F123" s="202">
        <f t="shared" si="74"/>
        <v>-18.637202287590927</v>
      </c>
      <c r="G123" s="203">
        <f t="shared" si="74"/>
        <v>48.455330966589493</v>
      </c>
      <c r="H123" s="443">
        <f t="shared" si="74"/>
        <v>-28.828695415652938</v>
      </c>
      <c r="I123" s="444">
        <f t="shared" si="74"/>
        <v>-0.13436467298544308</v>
      </c>
      <c r="J123" s="444">
        <f t="shared" si="74"/>
        <v>27.27272727272727</v>
      </c>
      <c r="K123" s="451">
        <f t="shared" si="74"/>
        <v>0</v>
      </c>
      <c r="L123" s="443">
        <f>L116+L112-L105+5</f>
        <v>17.609163517852171</v>
      </c>
      <c r="M123" s="444">
        <f>M116+4+10</f>
        <v>19.51519726219427</v>
      </c>
      <c r="N123" s="444">
        <f>N118</f>
        <v>2.1103181977219387</v>
      </c>
      <c r="O123" s="444">
        <v>6.8729720141671669</v>
      </c>
      <c r="P123" s="446">
        <f t="shared" si="73"/>
        <v>46.437858933505112</v>
      </c>
      <c r="Q123" s="447">
        <f t="shared" si="73"/>
        <v>19.649561935179712</v>
      </c>
      <c r="R123" s="447">
        <f t="shared" si="73"/>
        <v>-25.162409075005332</v>
      </c>
      <c r="S123" s="447">
        <f t="shared" si="73"/>
        <v>6.8729720141671669</v>
      </c>
    </row>
    <row r="124" spans="1:19" x14ac:dyDescent="0.25">
      <c r="A124" s="196" t="s">
        <v>142</v>
      </c>
      <c r="B124" s="197"/>
      <c r="C124" s="197"/>
      <c r="D124" s="197"/>
      <c r="E124" s="197"/>
      <c r="F124" s="197"/>
      <c r="G124" s="197"/>
      <c r="H124" s="429"/>
      <c r="I124" s="197"/>
      <c r="J124" s="197"/>
      <c r="K124" s="434"/>
      <c r="L124" s="429"/>
      <c r="M124" s="197"/>
      <c r="N124" s="197"/>
      <c r="O124" s="197"/>
      <c r="P124" s="449"/>
      <c r="Q124" s="450"/>
      <c r="R124" s="450"/>
      <c r="S124" s="450"/>
    </row>
    <row r="126" spans="1:19" x14ac:dyDescent="0.25">
      <c r="A126" s="453"/>
      <c r="B126" s="453"/>
      <c r="C126" s="453"/>
      <c r="D126" s="453"/>
      <c r="E126" s="453"/>
      <c r="F126" s="453"/>
      <c r="G126" s="453"/>
      <c r="H126" s="453"/>
      <c r="I126" s="453"/>
      <c r="J126" s="453"/>
      <c r="K126" s="453"/>
      <c r="L126" s="192">
        <v>2016</v>
      </c>
      <c r="M126" s="192">
        <v>2017</v>
      </c>
      <c r="N126" s="192">
        <v>2018</v>
      </c>
      <c r="O126" s="192">
        <v>2019</v>
      </c>
      <c r="P126" s="205"/>
    </row>
    <row r="127" spans="1:19" x14ac:dyDescent="0.25">
      <c r="A127" s="188" t="s">
        <v>339</v>
      </c>
      <c r="L127" s="203">
        <f>3.06553681943862</f>
        <v>3.0655368194386199</v>
      </c>
      <c r="M127" s="203">
        <f>4.41437030161538</f>
        <v>4.4143703016153797</v>
      </c>
      <c r="N127" s="203">
        <f>4.65491936346749</f>
        <v>4.6549193634674904</v>
      </c>
      <c r="O127" s="203">
        <f>5.21095259504274</f>
        <v>5.2109525950427402</v>
      </c>
      <c r="P127" s="205"/>
    </row>
    <row r="128" spans="1:19" x14ac:dyDescent="0.25">
      <c r="A128" s="188" t="s">
        <v>340</v>
      </c>
      <c r="L128" s="203">
        <v>0.17096548237081066</v>
      </c>
      <c r="M128" s="203">
        <v>1.5893706137028563</v>
      </c>
      <c r="N128" s="203">
        <v>2.1103181977219387</v>
      </c>
      <c r="O128" s="203">
        <v>2.188702965580358</v>
      </c>
    </row>
    <row r="129" spans="1:15" x14ac:dyDescent="0.25">
      <c r="A129" s="199" t="s">
        <v>341</v>
      </c>
      <c r="B129" s="435"/>
      <c r="C129" s="435"/>
      <c r="D129" s="435"/>
      <c r="E129" s="435"/>
      <c r="F129" s="435"/>
      <c r="G129" s="435"/>
      <c r="H129" s="435"/>
      <c r="I129" s="435"/>
      <c r="J129" s="435"/>
      <c r="K129" s="435"/>
      <c r="L129" s="445">
        <v>3.31199358223222</v>
      </c>
      <c r="M129" s="445">
        <v>5.2963037353960685</v>
      </c>
      <c r="N129" s="445">
        <v>6.3050100856538061</v>
      </c>
      <c r="O129" s="445">
        <v>6.8729720141671669</v>
      </c>
    </row>
    <row r="130" spans="1:15" x14ac:dyDescent="0.25">
      <c r="O130" s="440" t="s">
        <v>342</v>
      </c>
    </row>
  </sheetData>
  <mergeCells count="20">
    <mergeCell ref="B77:G77"/>
    <mergeCell ref="H77:K77"/>
    <mergeCell ref="L77:O77"/>
    <mergeCell ref="P77:S77"/>
    <mergeCell ref="B102:G102"/>
    <mergeCell ref="H102:K102"/>
    <mergeCell ref="L102:O102"/>
    <mergeCell ref="P102:S102"/>
    <mergeCell ref="B52:G52"/>
    <mergeCell ref="H52:K52"/>
    <mergeCell ref="L52:O52"/>
    <mergeCell ref="P52:S52"/>
    <mergeCell ref="B2:G2"/>
    <mergeCell ref="H2:K2"/>
    <mergeCell ref="L2:O2"/>
    <mergeCell ref="P2:S2"/>
    <mergeCell ref="B27:G27"/>
    <mergeCell ref="H27:K27"/>
    <mergeCell ref="L27:O27"/>
    <mergeCell ref="P27:S27"/>
  </mergeCells>
  <pageMargins left="0.7" right="0.7" top="0.75" bottom="0.75" header="0.3" footer="0.3"/>
  <pageSetup scale="17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workbookViewId="0">
      <selection sqref="A1:E1"/>
    </sheetView>
  </sheetViews>
  <sheetFormatPr defaultRowHeight="15" x14ac:dyDescent="0.25"/>
  <cols>
    <col min="1" max="1" width="43.28515625" customWidth="1"/>
  </cols>
  <sheetData>
    <row r="1" spans="1:5" x14ac:dyDescent="0.25">
      <c r="A1" s="768" t="s">
        <v>351</v>
      </c>
      <c r="B1" s="768"/>
      <c r="C1" s="768"/>
      <c r="D1" s="768"/>
      <c r="E1" s="768"/>
    </row>
    <row r="2" spans="1:5" x14ac:dyDescent="0.25">
      <c r="A2" s="211"/>
      <c r="B2" s="211">
        <v>2016</v>
      </c>
      <c r="C2" s="211">
        <v>2017</v>
      </c>
      <c r="D2" s="211">
        <v>2018</v>
      </c>
      <c r="E2" s="211">
        <v>2019</v>
      </c>
    </row>
    <row r="3" spans="1:5" x14ac:dyDescent="0.25">
      <c r="A3" s="82" t="s">
        <v>151</v>
      </c>
      <c r="B3" s="142">
        <v>5.2</v>
      </c>
      <c r="C3" s="82">
        <v>5</v>
      </c>
      <c r="D3" s="82">
        <v>0</v>
      </c>
      <c r="E3" s="82">
        <v>0</v>
      </c>
    </row>
    <row r="4" spans="1:5" x14ac:dyDescent="0.25">
      <c r="A4" s="82" t="s">
        <v>152</v>
      </c>
      <c r="B4" s="142">
        <v>22.2</v>
      </c>
      <c r="C4" s="82">
        <v>5</v>
      </c>
      <c r="D4" s="82">
        <v>48</v>
      </c>
      <c r="E4" s="82">
        <v>0</v>
      </c>
    </row>
    <row r="5" spans="1:5" x14ac:dyDescent="0.25">
      <c r="A5" s="83" t="s">
        <v>153</v>
      </c>
      <c r="B5" s="83">
        <f>B3-B4</f>
        <v>-17</v>
      </c>
      <c r="C5" s="83">
        <f t="shared" ref="C5:E5" si="0">C3-C4</f>
        <v>0</v>
      </c>
      <c r="D5" s="83">
        <f t="shared" si="0"/>
        <v>-48</v>
      </c>
      <c r="E5" s="83">
        <f t="shared" si="0"/>
        <v>0</v>
      </c>
    </row>
    <row r="6" spans="1:5" x14ac:dyDescent="0.25">
      <c r="A6" s="82"/>
      <c r="B6" s="82"/>
      <c r="C6" s="757" t="s">
        <v>154</v>
      </c>
      <c r="D6" s="757"/>
      <c r="E6" s="757"/>
    </row>
    <row r="7" spans="1:5" x14ac:dyDescent="0.25">
      <c r="A7" s="82"/>
      <c r="B7" s="82"/>
      <c r="C7" s="82"/>
      <c r="D7" s="82"/>
      <c r="E7" s="82"/>
    </row>
    <row r="8" spans="1:5" x14ac:dyDescent="0.25">
      <c r="A8" s="82"/>
      <c r="B8" s="82"/>
      <c r="C8" s="82"/>
      <c r="D8" s="82"/>
      <c r="E8" s="82"/>
    </row>
    <row r="9" spans="1:5" x14ac:dyDescent="0.25">
      <c r="A9" s="82"/>
      <c r="B9" s="82"/>
      <c r="C9" s="82"/>
      <c r="D9" s="82"/>
      <c r="E9" s="82"/>
    </row>
    <row r="10" spans="1:5" x14ac:dyDescent="0.25">
      <c r="A10" s="82"/>
      <c r="B10" s="82"/>
      <c r="C10" s="82"/>
      <c r="D10" s="82"/>
      <c r="E10" s="82"/>
    </row>
    <row r="11" spans="1:5" x14ac:dyDescent="0.25">
      <c r="A11" s="82"/>
      <c r="B11" s="82"/>
      <c r="C11" s="82"/>
      <c r="D11" s="82"/>
      <c r="E11" s="82"/>
    </row>
    <row r="12" spans="1:5" x14ac:dyDescent="0.25">
      <c r="A12" s="82"/>
      <c r="B12" s="82"/>
      <c r="C12" s="82"/>
      <c r="D12" s="82"/>
      <c r="E12" s="82"/>
    </row>
    <row r="13" spans="1:5" x14ac:dyDescent="0.25">
      <c r="A13" s="82"/>
      <c r="B13" s="82"/>
      <c r="C13" s="82"/>
      <c r="D13" s="82"/>
      <c r="E13" s="82"/>
    </row>
    <row r="14" spans="1:5" x14ac:dyDescent="0.25">
      <c r="A14" s="82"/>
      <c r="B14" s="82"/>
      <c r="C14" s="82"/>
      <c r="D14" s="82"/>
      <c r="E14" s="82"/>
    </row>
    <row r="15" spans="1:5" x14ac:dyDescent="0.25">
      <c r="A15" s="82"/>
      <c r="B15" s="82"/>
      <c r="C15" s="82"/>
      <c r="D15" s="82"/>
      <c r="E15" s="82"/>
    </row>
    <row r="16" spans="1:5" x14ac:dyDescent="0.25">
      <c r="A16" s="82"/>
      <c r="B16" s="82"/>
      <c r="C16" s="82"/>
      <c r="D16" s="82"/>
      <c r="E16" s="82"/>
    </row>
    <row r="17" spans="1:5" x14ac:dyDescent="0.25">
      <c r="A17" s="82"/>
      <c r="B17" s="82"/>
      <c r="C17" s="82"/>
      <c r="D17" s="82"/>
      <c r="E17" s="82"/>
    </row>
    <row r="18" spans="1:5" x14ac:dyDescent="0.25">
      <c r="A18" s="82"/>
      <c r="B18" s="82"/>
      <c r="C18" s="82"/>
      <c r="D18" s="82"/>
      <c r="E18" s="82"/>
    </row>
    <row r="19" spans="1:5" x14ac:dyDescent="0.25">
      <c r="A19" s="82"/>
      <c r="B19" s="82"/>
      <c r="C19" s="82"/>
      <c r="D19" s="82"/>
      <c r="E19" s="82"/>
    </row>
  </sheetData>
  <mergeCells count="2">
    <mergeCell ref="A1:E1"/>
    <mergeCell ref="C6:E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sqref="A1:H1"/>
    </sheetView>
  </sheetViews>
  <sheetFormatPr defaultRowHeight="15" x14ac:dyDescent="0.25"/>
  <cols>
    <col min="1" max="1" width="36.7109375" customWidth="1"/>
  </cols>
  <sheetData>
    <row r="1" spans="1:8" x14ac:dyDescent="0.25">
      <c r="A1" s="749" t="s">
        <v>352</v>
      </c>
      <c r="B1" s="749"/>
      <c r="C1" s="749"/>
      <c r="D1" s="749"/>
      <c r="E1" s="749"/>
      <c r="F1" s="749"/>
      <c r="G1" s="749"/>
      <c r="H1" s="749"/>
    </row>
    <row r="2" spans="1:8" x14ac:dyDescent="0.25">
      <c r="A2" s="175"/>
      <c r="B2" s="175" t="s">
        <v>123</v>
      </c>
      <c r="C2" s="175" t="s">
        <v>104</v>
      </c>
      <c r="D2" s="175" t="s">
        <v>124</v>
      </c>
      <c r="E2" s="175" t="s">
        <v>166</v>
      </c>
      <c r="F2" s="175" t="s">
        <v>106</v>
      </c>
      <c r="G2" s="175" t="s">
        <v>107</v>
      </c>
      <c r="H2" s="175" t="s">
        <v>108</v>
      </c>
    </row>
    <row r="3" spans="1:8" x14ac:dyDescent="0.25">
      <c r="A3" s="7" t="s">
        <v>126</v>
      </c>
      <c r="B3" s="65">
        <v>23.274043000000002</v>
      </c>
      <c r="C3" s="65">
        <v>32.381262</v>
      </c>
      <c r="D3" s="65">
        <v>49.313139999999997</v>
      </c>
      <c r="E3" s="65">
        <v>24.175999999999998</v>
      </c>
      <c r="F3" s="65">
        <v>24.027999999999999</v>
      </c>
      <c r="G3" s="65">
        <v>24.027999999999999</v>
      </c>
      <c r="H3" s="65">
        <v>24.027999999999999</v>
      </c>
    </row>
    <row r="4" spans="1:8" x14ac:dyDescent="0.25">
      <c r="A4" s="7" t="s">
        <v>121</v>
      </c>
      <c r="B4" s="65">
        <v>20.3644</v>
      </c>
      <c r="C4" s="65">
        <v>29.175006</v>
      </c>
      <c r="D4" s="65">
        <v>45.982633</v>
      </c>
      <c r="E4" s="65">
        <v>20.013000000000002</v>
      </c>
      <c r="F4" s="65">
        <v>20.013000000000002</v>
      </c>
      <c r="G4" s="65">
        <v>20.013000000000002</v>
      </c>
      <c r="H4" s="65">
        <v>20.013000000000002</v>
      </c>
    </row>
    <row r="5" spans="1:8" x14ac:dyDescent="0.25">
      <c r="A5" s="7" t="s">
        <v>122</v>
      </c>
      <c r="B5" s="65">
        <v>2.909643</v>
      </c>
      <c r="C5" s="65">
        <v>3.2062559999999998</v>
      </c>
      <c r="D5" s="65">
        <v>3.3305069999999999</v>
      </c>
      <c r="E5" s="65">
        <v>4.1630000000000003</v>
      </c>
      <c r="F5" s="65">
        <v>4.0149999999999997</v>
      </c>
      <c r="G5" s="65">
        <v>4.0149999999999997</v>
      </c>
      <c r="H5" s="65">
        <v>4.0149999999999997</v>
      </c>
    </row>
    <row r="6" spans="1:8" x14ac:dyDescent="0.25">
      <c r="A6" s="185" t="s">
        <v>163</v>
      </c>
      <c r="B6" s="85">
        <v>12.328183000000001</v>
      </c>
      <c r="C6" s="85">
        <v>17.326000000000001</v>
      </c>
      <c r="D6" s="85">
        <v>84.424999999999997</v>
      </c>
      <c r="E6" s="85">
        <v>116.65900000000001</v>
      </c>
      <c r="F6" s="85">
        <v>116.65900000000001</v>
      </c>
      <c r="G6" s="85">
        <v>116.65900000000001</v>
      </c>
      <c r="H6" s="85">
        <v>116.65900000000001</v>
      </c>
    </row>
    <row r="7" spans="1:8" x14ac:dyDescent="0.25">
      <c r="A7" s="186" t="s">
        <v>125</v>
      </c>
      <c r="B7" s="369" t="s">
        <v>0</v>
      </c>
      <c r="C7" s="369" t="s">
        <v>0</v>
      </c>
      <c r="D7" s="369" t="s">
        <v>0</v>
      </c>
      <c r="E7" s="370">
        <v>35</v>
      </c>
      <c r="F7" s="370">
        <v>35</v>
      </c>
      <c r="G7" s="370">
        <v>35</v>
      </c>
      <c r="H7" s="370">
        <v>35</v>
      </c>
    </row>
    <row r="8" spans="1:8" x14ac:dyDescent="0.25">
      <c r="A8" s="750" t="s">
        <v>230</v>
      </c>
      <c r="B8" s="750"/>
      <c r="C8" s="750"/>
      <c r="D8" s="750"/>
      <c r="E8" s="750"/>
      <c r="F8" s="750"/>
      <c r="G8" s="748" t="s">
        <v>127</v>
      </c>
      <c r="H8" s="748"/>
    </row>
    <row r="9" spans="1:8" ht="25.5" customHeight="1" x14ac:dyDescent="0.25">
      <c r="A9" s="777" t="s">
        <v>164</v>
      </c>
      <c r="B9" s="777"/>
      <c r="C9" s="777"/>
      <c r="D9" s="777"/>
      <c r="E9" s="777"/>
      <c r="F9" s="777"/>
      <c r="G9" s="777"/>
      <c r="H9" s="777"/>
    </row>
    <row r="10" spans="1:8" x14ac:dyDescent="0.25">
      <c r="A10" s="7"/>
      <c r="B10" s="7"/>
      <c r="C10" s="7"/>
      <c r="D10" s="7"/>
      <c r="E10" s="7"/>
      <c r="F10" s="7"/>
      <c r="G10" s="7"/>
      <c r="H10" s="7"/>
    </row>
    <row r="11" spans="1:8" x14ac:dyDescent="0.25">
      <c r="A11" s="7"/>
      <c r="B11" s="7"/>
      <c r="C11" s="7"/>
      <c r="D11" s="62"/>
      <c r="E11" s="7"/>
      <c r="F11" s="7"/>
      <c r="G11" s="7"/>
      <c r="H11" s="7"/>
    </row>
    <row r="12" spans="1:8" x14ac:dyDescent="0.25">
      <c r="A12" s="7"/>
      <c r="B12" s="7"/>
      <c r="C12" s="7"/>
      <c r="D12" s="7"/>
      <c r="E12" s="7"/>
      <c r="F12" s="7"/>
      <c r="G12" s="7"/>
      <c r="H12" s="7"/>
    </row>
    <row r="13" spans="1:8" x14ac:dyDescent="0.25">
      <c r="A13" s="7"/>
      <c r="B13" s="7"/>
      <c r="C13" s="7"/>
      <c r="D13" s="7"/>
      <c r="E13" s="7"/>
      <c r="F13" s="7"/>
      <c r="G13" s="7"/>
      <c r="H13" s="7"/>
    </row>
    <row r="14" spans="1:8" x14ac:dyDescent="0.25">
      <c r="A14" s="7"/>
      <c r="B14" s="7"/>
      <c r="C14" s="7"/>
      <c r="D14" s="7"/>
      <c r="E14" s="7"/>
      <c r="F14" s="7"/>
      <c r="G14" s="7"/>
      <c r="H14" s="7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62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4">
    <mergeCell ref="G8:H8"/>
    <mergeCell ref="A1:H1"/>
    <mergeCell ref="A9:H9"/>
    <mergeCell ref="A8:F8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workbookViewId="0">
      <selection sqref="A1:H1"/>
    </sheetView>
  </sheetViews>
  <sheetFormatPr defaultRowHeight="15" x14ac:dyDescent="0.25"/>
  <cols>
    <col min="1" max="1" width="43" customWidth="1"/>
  </cols>
  <sheetData>
    <row r="1" spans="1:9" x14ac:dyDescent="0.25">
      <c r="A1" s="749" t="s">
        <v>353</v>
      </c>
      <c r="B1" s="749"/>
      <c r="C1" s="749"/>
      <c r="D1" s="749"/>
      <c r="E1" s="749"/>
      <c r="F1" s="749"/>
      <c r="G1" s="749"/>
      <c r="H1" s="749"/>
      <c r="I1" s="396"/>
    </row>
    <row r="2" spans="1:9" x14ac:dyDescent="0.25">
      <c r="A2" s="175"/>
      <c r="B2" s="175">
        <v>2015</v>
      </c>
      <c r="C2" s="175">
        <v>2016</v>
      </c>
      <c r="D2" s="175">
        <v>2017</v>
      </c>
      <c r="E2" s="175">
        <v>2018</v>
      </c>
      <c r="F2" s="175">
        <v>2019</v>
      </c>
      <c r="G2" s="175">
        <v>2020</v>
      </c>
      <c r="H2" s="175">
        <v>2021</v>
      </c>
      <c r="I2" s="175" t="s">
        <v>183</v>
      </c>
    </row>
    <row r="3" spans="1:9" x14ac:dyDescent="0.25">
      <c r="A3" s="64" t="s">
        <v>180</v>
      </c>
      <c r="B3" s="296">
        <v>-41.7</v>
      </c>
      <c r="C3" s="295">
        <v>-272</v>
      </c>
      <c r="D3" s="295">
        <v>-333</v>
      </c>
      <c r="E3" s="296">
        <v>-8.3000000000000007</v>
      </c>
      <c r="F3" s="296">
        <v>-0.1</v>
      </c>
      <c r="G3" s="295" t="s">
        <v>0</v>
      </c>
      <c r="H3" s="295" t="s">
        <v>0</v>
      </c>
      <c r="I3" s="301">
        <f>SUM(B3:H3)</f>
        <v>-655.1</v>
      </c>
    </row>
    <row r="4" spans="1:9" x14ac:dyDescent="0.25">
      <c r="A4" s="167" t="s">
        <v>181</v>
      </c>
      <c r="B4" s="297" t="s">
        <v>0</v>
      </c>
      <c r="C4" s="297">
        <v>30</v>
      </c>
      <c r="D4" s="297" t="s">
        <v>0</v>
      </c>
      <c r="E4" s="297" t="s">
        <v>0</v>
      </c>
      <c r="F4" s="297" t="s">
        <v>0</v>
      </c>
      <c r="G4" s="297" t="s">
        <v>0</v>
      </c>
      <c r="H4" s="297" t="s">
        <v>0</v>
      </c>
      <c r="I4" s="302">
        <f t="shared" ref="I4:I5" si="0">SUM(B4:H4)</f>
        <v>30</v>
      </c>
    </row>
    <row r="5" spans="1:9" x14ac:dyDescent="0.25">
      <c r="A5" s="300" t="s">
        <v>179</v>
      </c>
      <c r="B5" s="298" t="s">
        <v>0</v>
      </c>
      <c r="C5" s="298" t="s">
        <v>0</v>
      </c>
      <c r="D5" s="298" t="s">
        <v>0</v>
      </c>
      <c r="E5" s="299">
        <v>-32.137999999999998</v>
      </c>
      <c r="F5" s="299">
        <v>-44.780999999999999</v>
      </c>
      <c r="G5" s="299">
        <v>-45.033000000000001</v>
      </c>
      <c r="H5" s="299">
        <v>-7.86</v>
      </c>
      <c r="I5" s="303">
        <f t="shared" si="0"/>
        <v>-129.81200000000001</v>
      </c>
    </row>
    <row r="6" spans="1:9" x14ac:dyDescent="0.25">
      <c r="A6" s="294" t="s">
        <v>182</v>
      </c>
      <c r="G6" s="778" t="s">
        <v>96</v>
      </c>
      <c r="H6" s="778"/>
      <c r="I6" s="778"/>
    </row>
  </sheetData>
  <mergeCells count="2">
    <mergeCell ref="A1:H1"/>
    <mergeCell ref="G6:I6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/>
  </sheetViews>
  <sheetFormatPr defaultRowHeight="15" x14ac:dyDescent="0.25"/>
  <cols>
    <col min="1" max="1" width="43" customWidth="1"/>
  </cols>
  <sheetData>
    <row r="1" spans="1:8" x14ac:dyDescent="0.25">
      <c r="A1" s="274" t="s">
        <v>354</v>
      </c>
      <c r="B1" s="274"/>
      <c r="C1" s="274"/>
      <c r="D1" s="274"/>
      <c r="E1" s="274"/>
      <c r="F1" s="274"/>
      <c r="G1" s="274"/>
      <c r="H1" s="274"/>
    </row>
    <row r="2" spans="1:8" x14ac:dyDescent="0.25">
      <c r="A2" s="81"/>
      <c r="B2" s="175" t="s">
        <v>34</v>
      </c>
      <c r="C2" s="175" t="s">
        <v>92</v>
      </c>
      <c r="D2" s="175">
        <v>2017</v>
      </c>
      <c r="E2" s="175">
        <v>2018</v>
      </c>
      <c r="F2" s="175">
        <v>2019</v>
      </c>
    </row>
    <row r="3" spans="1:8" x14ac:dyDescent="0.25">
      <c r="A3" s="314" t="s">
        <v>185</v>
      </c>
      <c r="B3" s="304">
        <v>176</v>
      </c>
      <c r="C3" s="305">
        <v>0</v>
      </c>
      <c r="D3" s="306" t="s">
        <v>0</v>
      </c>
      <c r="E3" s="307" t="s">
        <v>0</v>
      </c>
      <c r="F3" s="307" t="s">
        <v>0</v>
      </c>
    </row>
    <row r="4" spans="1:8" x14ac:dyDescent="0.25">
      <c r="A4" s="314" t="s">
        <v>186</v>
      </c>
      <c r="B4" s="304">
        <v>30</v>
      </c>
      <c r="C4" s="305">
        <v>0</v>
      </c>
      <c r="D4" s="306" t="s">
        <v>0</v>
      </c>
      <c r="E4" s="307" t="s">
        <v>0</v>
      </c>
      <c r="F4" s="307" t="s">
        <v>0</v>
      </c>
    </row>
    <row r="5" spans="1:8" x14ac:dyDescent="0.25">
      <c r="A5" s="315" t="s">
        <v>187</v>
      </c>
      <c r="B5" s="308">
        <v>-272</v>
      </c>
      <c r="C5" s="309">
        <v>0</v>
      </c>
      <c r="D5" s="310" t="s">
        <v>0</v>
      </c>
      <c r="E5" s="311" t="s">
        <v>0</v>
      </c>
      <c r="F5" s="311" t="s">
        <v>0</v>
      </c>
    </row>
    <row r="6" spans="1:8" x14ac:dyDescent="0.25">
      <c r="A6" s="316" t="s">
        <v>184</v>
      </c>
      <c r="B6" s="312">
        <f>SUM(B3:B5)</f>
        <v>-66</v>
      </c>
      <c r="C6" s="313">
        <f>SUM(C3:C5)</f>
        <v>0</v>
      </c>
      <c r="D6" s="312">
        <f>SUM(D3:D5)</f>
        <v>0</v>
      </c>
      <c r="E6" s="312">
        <f>SUM(E3:E5)</f>
        <v>0</v>
      </c>
      <c r="F6" s="312">
        <f>SUM(F3:F5)</f>
        <v>0</v>
      </c>
    </row>
    <row r="7" spans="1:8" x14ac:dyDescent="0.25">
      <c r="A7" s="779" t="s">
        <v>281</v>
      </c>
      <c r="B7" s="779"/>
      <c r="C7" s="779"/>
      <c r="D7" s="779"/>
      <c r="E7" s="748" t="s">
        <v>149</v>
      </c>
      <c r="F7" s="748"/>
    </row>
  </sheetData>
  <mergeCells count="2">
    <mergeCell ref="E7:F7"/>
    <mergeCell ref="A7:D7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sqref="A1:H1"/>
    </sheetView>
  </sheetViews>
  <sheetFormatPr defaultRowHeight="15" x14ac:dyDescent="0.25"/>
  <cols>
    <col min="1" max="1" width="40.5703125" customWidth="1"/>
    <col min="2" max="5" width="9.140625" customWidth="1"/>
  </cols>
  <sheetData>
    <row r="1" spans="1:9" x14ac:dyDescent="0.25">
      <c r="A1" s="749" t="s">
        <v>356</v>
      </c>
      <c r="B1" s="749"/>
      <c r="C1" s="749"/>
      <c r="D1" s="749"/>
      <c r="E1" s="749"/>
      <c r="F1" s="749"/>
      <c r="G1" s="749"/>
      <c r="H1" s="749"/>
      <c r="I1" s="347"/>
    </row>
    <row r="2" spans="1:9" x14ac:dyDescent="0.25">
      <c r="A2" s="317"/>
      <c r="B2" s="175">
        <v>2009</v>
      </c>
      <c r="C2" s="175">
        <v>2010</v>
      </c>
      <c r="D2" s="175">
        <v>2011</v>
      </c>
      <c r="E2" s="175">
        <v>2012</v>
      </c>
      <c r="F2" s="175">
        <v>2013</v>
      </c>
      <c r="G2" s="175">
        <v>2014</v>
      </c>
      <c r="H2" s="175">
        <v>2015</v>
      </c>
      <c r="I2" s="175">
        <v>2016</v>
      </c>
    </row>
    <row r="3" spans="1:9" x14ac:dyDescent="0.25">
      <c r="A3" s="65" t="s">
        <v>209</v>
      </c>
      <c r="B3" s="65">
        <v>2113.12</v>
      </c>
      <c r="C3" s="65">
        <v>2068.3119999999999</v>
      </c>
      <c r="D3" s="65">
        <v>1953.9680000000001</v>
      </c>
      <c r="E3" s="65">
        <v>1983.653</v>
      </c>
      <c r="F3" s="65">
        <v>1980.0350000000001</v>
      </c>
      <c r="G3" s="65">
        <v>2064.5479999999998</v>
      </c>
      <c r="H3" s="65">
        <v>2086.3090000000002</v>
      </c>
      <c r="I3" s="65">
        <v>2353.02</v>
      </c>
    </row>
    <row r="4" spans="1:9" x14ac:dyDescent="0.25">
      <c r="A4" s="65" t="s">
        <v>211</v>
      </c>
      <c r="B4" s="65">
        <v>2015.2919999999999</v>
      </c>
      <c r="C4" s="65">
        <v>2060.0230000000001</v>
      </c>
      <c r="D4" s="65">
        <v>1962.9970000000001</v>
      </c>
      <c r="E4" s="65">
        <v>1978.6859999999999</v>
      </c>
      <c r="F4" s="65">
        <v>2033.7159999999999</v>
      </c>
      <c r="G4" s="65">
        <v>2134.9899999999998</v>
      </c>
      <c r="H4" s="65">
        <v>2197.1030000000001</v>
      </c>
      <c r="I4" s="65">
        <v>2306.6950000000002</v>
      </c>
    </row>
    <row r="5" spans="1:9" x14ac:dyDescent="0.25">
      <c r="A5" s="358" t="s">
        <v>210</v>
      </c>
      <c r="B5" s="358">
        <f>B4-B3</f>
        <v>-97.827999999999975</v>
      </c>
      <c r="C5" s="358">
        <f t="shared" ref="C5:I5" si="0">C4-C3</f>
        <v>-8.2889999999997599</v>
      </c>
      <c r="D5" s="358">
        <f t="shared" si="0"/>
        <v>9.0289999999999964</v>
      </c>
      <c r="E5" s="358">
        <f t="shared" si="0"/>
        <v>-4.9670000000000982</v>
      </c>
      <c r="F5" s="358">
        <f t="shared" si="0"/>
        <v>53.680999999999813</v>
      </c>
      <c r="G5" s="358">
        <f t="shared" si="0"/>
        <v>70.442000000000007</v>
      </c>
      <c r="H5" s="358">
        <f t="shared" si="0"/>
        <v>110.79399999999987</v>
      </c>
      <c r="I5" s="358">
        <f t="shared" si="0"/>
        <v>-46.324999999999818</v>
      </c>
    </row>
    <row r="6" spans="1:9" x14ac:dyDescent="0.25">
      <c r="A6" s="359" t="s">
        <v>212</v>
      </c>
      <c r="B6" s="62"/>
      <c r="C6" s="62"/>
      <c r="D6" s="62"/>
      <c r="E6" s="62"/>
      <c r="F6" s="780" t="s">
        <v>96</v>
      </c>
      <c r="G6" s="780"/>
      <c r="H6" s="780"/>
      <c r="I6" s="780"/>
    </row>
    <row r="7" spans="1:9" x14ac:dyDescent="0.25">
      <c r="A7" s="62"/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2"/>
      <c r="B8" s="62"/>
      <c r="C8" s="62"/>
      <c r="D8" s="62"/>
      <c r="E8" s="62"/>
      <c r="F8" s="62"/>
      <c r="G8" s="62"/>
      <c r="H8" s="62"/>
      <c r="I8" s="62"/>
    </row>
    <row r="9" spans="1:9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9" x14ac:dyDescent="0.25">
      <c r="A10" s="62"/>
      <c r="B10" s="62"/>
      <c r="C10" s="62"/>
      <c r="D10" s="62"/>
      <c r="E10" s="62"/>
      <c r="F10" s="62"/>
      <c r="G10" s="62"/>
      <c r="H10" s="62"/>
      <c r="I10" s="62"/>
    </row>
    <row r="11" spans="1:9" x14ac:dyDescent="0.25">
      <c r="A11" s="62"/>
      <c r="B11" s="62"/>
      <c r="C11" s="62"/>
      <c r="D11" s="62"/>
      <c r="E11" s="62"/>
      <c r="F11" s="62"/>
      <c r="G11" s="62"/>
      <c r="H11" s="62"/>
      <c r="I11" s="62"/>
    </row>
    <row r="12" spans="1:9" x14ac:dyDescent="0.25">
      <c r="A12" s="62"/>
      <c r="B12" s="62"/>
      <c r="C12" s="62"/>
      <c r="D12" s="62"/>
      <c r="E12" s="62"/>
      <c r="F12" s="62"/>
      <c r="G12" s="62"/>
      <c r="H12" s="62"/>
      <c r="I12" s="62"/>
    </row>
  </sheetData>
  <mergeCells count="2">
    <mergeCell ref="A1:H1"/>
    <mergeCell ref="F6:I6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sqref="A1:E1"/>
    </sheetView>
  </sheetViews>
  <sheetFormatPr defaultRowHeight="15" x14ac:dyDescent="0.25"/>
  <cols>
    <col min="1" max="1" width="40.5703125" customWidth="1"/>
  </cols>
  <sheetData>
    <row r="1" spans="1:5" x14ac:dyDescent="0.25">
      <c r="A1" s="749" t="s">
        <v>355</v>
      </c>
      <c r="B1" s="749"/>
      <c r="C1" s="749"/>
      <c r="D1" s="749"/>
      <c r="E1" s="749"/>
    </row>
    <row r="2" spans="1:5" x14ac:dyDescent="0.25">
      <c r="A2" s="317"/>
      <c r="B2" s="175">
        <v>2016</v>
      </c>
      <c r="C2" s="175">
        <v>2017</v>
      </c>
      <c r="D2" s="175">
        <v>2018</v>
      </c>
      <c r="E2" s="175">
        <v>2019</v>
      </c>
    </row>
    <row r="3" spans="1:5" x14ac:dyDescent="0.25">
      <c r="A3" s="65" t="s">
        <v>213</v>
      </c>
      <c r="B3" s="65">
        <v>2306.6950000000002</v>
      </c>
      <c r="C3" s="65">
        <v>2287.3679999999999</v>
      </c>
      <c r="D3" s="65">
        <v>2295.1790000000001</v>
      </c>
      <c r="E3" s="65">
        <v>2305.4929999999999</v>
      </c>
    </row>
    <row r="4" spans="1:5" x14ac:dyDescent="0.25">
      <c r="A4" s="65" t="s">
        <v>89</v>
      </c>
      <c r="B4" s="65">
        <v>2353.02</v>
      </c>
      <c r="C4" s="65">
        <v>2404.9555080355349</v>
      </c>
      <c r="D4" s="65">
        <v>2460.9298778486973</v>
      </c>
      <c r="E4" s="65">
        <v>2525.0488225146669</v>
      </c>
    </row>
    <row r="5" spans="1:5" x14ac:dyDescent="0.25">
      <c r="A5" s="358" t="s">
        <v>214</v>
      </c>
      <c r="B5" s="358">
        <f>-(B4-B3)</f>
        <v>-46.324999999999818</v>
      </c>
      <c r="C5" s="358">
        <f t="shared" ref="C5:E5" si="0">-(C4-C3)</f>
        <v>-117.58750803553494</v>
      </c>
      <c r="D5" s="358">
        <f t="shared" si="0"/>
        <v>-165.7508778486972</v>
      </c>
      <c r="E5" s="358">
        <f t="shared" si="0"/>
        <v>-219.55582251466694</v>
      </c>
    </row>
    <row r="6" spans="1:5" x14ac:dyDescent="0.25">
      <c r="A6" s="359"/>
      <c r="B6" s="780" t="s">
        <v>96</v>
      </c>
      <c r="C6" s="780"/>
      <c r="D6" s="780"/>
      <c r="E6" s="780"/>
    </row>
    <row r="7" spans="1:5" x14ac:dyDescent="0.25">
      <c r="A7" s="62"/>
      <c r="B7" s="62"/>
      <c r="C7" s="62"/>
      <c r="D7" s="62"/>
      <c r="E7" s="62"/>
    </row>
    <row r="8" spans="1:5" x14ac:dyDescent="0.25">
      <c r="A8" s="62"/>
      <c r="B8" s="62"/>
      <c r="C8" s="62"/>
      <c r="D8" s="62"/>
      <c r="E8" s="62"/>
    </row>
    <row r="9" spans="1:5" x14ac:dyDescent="0.25">
      <c r="A9" s="62"/>
      <c r="B9" s="62"/>
      <c r="C9" s="62"/>
      <c r="D9" s="62"/>
      <c r="E9" s="62"/>
    </row>
    <row r="10" spans="1:5" x14ac:dyDescent="0.25">
      <c r="A10" s="62"/>
      <c r="B10" s="62"/>
      <c r="C10" s="62"/>
      <c r="D10" s="62"/>
      <c r="E10" s="62"/>
    </row>
    <row r="11" spans="1:5" x14ac:dyDescent="0.25">
      <c r="A11" s="62"/>
      <c r="B11" s="62"/>
      <c r="C11" s="62"/>
      <c r="D11" s="62"/>
      <c r="E11" s="62"/>
    </row>
    <row r="12" spans="1:5" x14ac:dyDescent="0.25">
      <c r="A12" s="62"/>
      <c r="B12" s="62"/>
      <c r="C12" s="62"/>
      <c r="D12" s="62"/>
      <c r="E12" s="62"/>
    </row>
    <row r="13" spans="1:5" x14ac:dyDescent="0.25">
      <c r="A13" s="62"/>
      <c r="B13" s="62"/>
      <c r="C13" s="62"/>
      <c r="D13" s="62"/>
      <c r="E13" s="62"/>
    </row>
  </sheetData>
  <mergeCells count="2">
    <mergeCell ref="A1:E1"/>
    <mergeCell ref="B6:E6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F1"/>
    </sheetView>
  </sheetViews>
  <sheetFormatPr defaultRowHeight="15" x14ac:dyDescent="0.25"/>
  <cols>
    <col min="1" max="1" width="36.7109375" customWidth="1"/>
  </cols>
  <sheetData>
    <row r="1" spans="1:6" x14ac:dyDescent="0.25">
      <c r="A1" s="749" t="s">
        <v>358</v>
      </c>
      <c r="B1" s="749"/>
      <c r="C1" s="749"/>
      <c r="D1" s="749"/>
      <c r="E1" s="749"/>
      <c r="F1" s="749"/>
    </row>
    <row r="2" spans="1:6" x14ac:dyDescent="0.25">
      <c r="A2" s="317"/>
      <c r="B2" s="175" t="s">
        <v>285</v>
      </c>
      <c r="C2" s="175">
        <v>2016</v>
      </c>
      <c r="D2" s="175">
        <v>2017</v>
      </c>
      <c r="E2" s="175">
        <v>2018</v>
      </c>
      <c r="F2" s="175">
        <v>2019</v>
      </c>
    </row>
    <row r="3" spans="1:6" x14ac:dyDescent="0.25">
      <c r="A3" s="65" t="s">
        <v>282</v>
      </c>
      <c r="B3" s="65">
        <v>1190.8855469999999</v>
      </c>
      <c r="C3" s="65">
        <v>1240.3579999999999</v>
      </c>
      <c r="D3" s="65">
        <v>1191.8030000000001</v>
      </c>
      <c r="E3" s="65">
        <v>1199.347</v>
      </c>
      <c r="F3" s="65">
        <v>1200.473</v>
      </c>
    </row>
    <row r="4" spans="1:6" x14ac:dyDescent="0.25">
      <c r="A4" s="65" t="s">
        <v>89</v>
      </c>
      <c r="B4" s="65">
        <v>1240.3579999999999</v>
      </c>
      <c r="C4" s="65">
        <v>1240.3579999999999</v>
      </c>
      <c r="D4" s="65">
        <v>1260.0718855567125</v>
      </c>
      <c r="E4" s="65">
        <v>1286.6634118619938</v>
      </c>
      <c r="F4" s="65">
        <v>1314.8246521144547</v>
      </c>
    </row>
    <row r="5" spans="1:6" x14ac:dyDescent="0.25">
      <c r="A5" s="358" t="s">
        <v>214</v>
      </c>
      <c r="B5" s="358">
        <f>-(B4-B3)</f>
        <v>-49.472453000000087</v>
      </c>
      <c r="C5" s="358">
        <f>-(C4-C3)</f>
        <v>0</v>
      </c>
      <c r="D5" s="358">
        <f t="shared" ref="D5:F5" si="0">-(D4-D3)</f>
        <v>-68.268885556712348</v>
      </c>
      <c r="E5" s="358">
        <f t="shared" si="0"/>
        <v>-87.316411861993856</v>
      </c>
      <c r="F5" s="358">
        <f t="shared" si="0"/>
        <v>-114.35165211445474</v>
      </c>
    </row>
    <row r="6" spans="1:6" x14ac:dyDescent="0.25">
      <c r="A6" s="324" t="s">
        <v>283</v>
      </c>
      <c r="B6" s="391"/>
      <c r="C6" s="392">
        <v>0.17096548237081066</v>
      </c>
      <c r="D6" s="392">
        <v>1.5893706137028563</v>
      </c>
      <c r="E6" s="392">
        <v>2.1103181977219387</v>
      </c>
      <c r="F6" s="392">
        <v>2.188702965580358</v>
      </c>
    </row>
    <row r="7" spans="1:6" x14ac:dyDescent="0.25">
      <c r="A7" s="359" t="s">
        <v>286</v>
      </c>
      <c r="B7" s="62"/>
      <c r="C7" s="780" t="s">
        <v>284</v>
      </c>
      <c r="D7" s="780"/>
      <c r="E7" s="780"/>
      <c r="F7" s="780"/>
    </row>
  </sheetData>
  <mergeCells count="2">
    <mergeCell ref="A1:F1"/>
    <mergeCell ref="C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workbookViewId="0">
      <selection sqref="A1:C1"/>
    </sheetView>
  </sheetViews>
  <sheetFormatPr defaultRowHeight="15" x14ac:dyDescent="0.25"/>
  <cols>
    <col min="1" max="1" width="56" customWidth="1"/>
  </cols>
  <sheetData>
    <row r="1" spans="1:3" x14ac:dyDescent="0.25">
      <c r="A1" s="749" t="s">
        <v>362</v>
      </c>
      <c r="B1" s="749"/>
      <c r="C1" s="749"/>
    </row>
    <row r="2" spans="1:3" x14ac:dyDescent="0.25">
      <c r="A2" s="353"/>
      <c r="B2" s="175">
        <v>2018</v>
      </c>
      <c r="C2" s="175">
        <v>2019</v>
      </c>
    </row>
    <row r="3" spans="1:3" x14ac:dyDescent="0.25">
      <c r="A3" s="64" t="s">
        <v>207</v>
      </c>
      <c r="B3" s="65">
        <v>476.12900000000002</v>
      </c>
      <c r="C3" s="65">
        <v>385.19900000000001</v>
      </c>
    </row>
    <row r="4" spans="1:3" x14ac:dyDescent="0.25">
      <c r="A4" s="167" t="s">
        <v>51</v>
      </c>
      <c r="B4" s="354">
        <f>B3/'G15'!N11*100</f>
        <v>0.52790053252284563</v>
      </c>
      <c r="C4" s="354">
        <f>C3/'G15'!O11*100</f>
        <v>0.3996177146594091</v>
      </c>
    </row>
    <row r="5" spans="1:3" x14ac:dyDescent="0.25">
      <c r="A5" s="64" t="s">
        <v>364</v>
      </c>
      <c r="B5" s="212">
        <v>582.2130258567862</v>
      </c>
      <c r="C5" s="212">
        <v>622.22836168540221</v>
      </c>
    </row>
    <row r="6" spans="1:3" x14ac:dyDescent="0.25">
      <c r="A6" s="167" t="s">
        <v>51</v>
      </c>
      <c r="B6" s="273">
        <f>'G15'!N10</f>
        <v>0.64551952599302864</v>
      </c>
      <c r="C6" s="273">
        <f>'G15'!O10</f>
        <v>0.64551952599302864</v>
      </c>
    </row>
    <row r="7" spans="1:3" x14ac:dyDescent="0.25">
      <c r="A7" s="64" t="s">
        <v>208</v>
      </c>
      <c r="B7" s="212">
        <v>48</v>
      </c>
      <c r="C7" s="64">
        <v>0</v>
      </c>
    </row>
    <row r="8" spans="1:3" x14ac:dyDescent="0.25">
      <c r="A8" s="63" t="s">
        <v>363</v>
      </c>
      <c r="B8" s="355">
        <f>B3-B5+B7</f>
        <v>-58.084025856786184</v>
      </c>
      <c r="C8" s="355">
        <f>C3-C5+C7</f>
        <v>-237.02936168540219</v>
      </c>
    </row>
    <row r="9" spans="1:3" x14ac:dyDescent="0.25">
      <c r="A9" s="267" t="s">
        <v>206</v>
      </c>
      <c r="B9" s="748" t="s">
        <v>149</v>
      </c>
      <c r="C9" s="748"/>
    </row>
    <row r="10" spans="1:3" x14ac:dyDescent="0.25">
      <c r="A10" s="64"/>
      <c r="B10" s="64"/>
      <c r="C10" s="64"/>
    </row>
    <row r="11" spans="1:3" x14ac:dyDescent="0.25">
      <c r="A11" s="64"/>
      <c r="B11" s="64"/>
      <c r="C11" s="64"/>
    </row>
    <row r="12" spans="1:3" x14ac:dyDescent="0.25">
      <c r="A12" s="64"/>
      <c r="B12" s="64"/>
      <c r="C12" s="64"/>
    </row>
    <row r="13" spans="1:3" x14ac:dyDescent="0.25">
      <c r="A13" s="64"/>
      <c r="B13" s="64"/>
      <c r="C13" s="64"/>
    </row>
    <row r="14" spans="1:3" x14ac:dyDescent="0.25">
      <c r="A14" s="64"/>
      <c r="B14" s="64"/>
      <c r="C14" s="64"/>
    </row>
    <row r="15" spans="1:3" x14ac:dyDescent="0.25">
      <c r="A15" s="64"/>
      <c r="B15" s="64"/>
      <c r="C15" s="64"/>
    </row>
    <row r="16" spans="1:3" x14ac:dyDescent="0.25">
      <c r="A16" s="64"/>
      <c r="B16" s="64"/>
      <c r="C16" s="64"/>
    </row>
    <row r="17" spans="1:3" x14ac:dyDescent="0.25">
      <c r="A17" s="64"/>
      <c r="B17" s="64"/>
      <c r="C17" s="64"/>
    </row>
    <row r="18" spans="1:3" x14ac:dyDescent="0.25">
      <c r="A18" s="64"/>
      <c r="B18" s="64"/>
      <c r="C18" s="64"/>
    </row>
    <row r="19" spans="1:3" x14ac:dyDescent="0.25">
      <c r="A19" s="64"/>
      <c r="B19" s="64"/>
      <c r="C19" s="64"/>
    </row>
    <row r="20" spans="1:3" x14ac:dyDescent="0.25">
      <c r="A20" s="7"/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  <row r="23" spans="1:3" x14ac:dyDescent="0.25">
      <c r="A23" s="7"/>
      <c r="B23" s="7"/>
      <c r="C23" s="7"/>
    </row>
    <row r="24" spans="1:3" x14ac:dyDescent="0.25">
      <c r="A24" s="7"/>
      <c r="B24" s="7"/>
      <c r="C24" s="7"/>
    </row>
    <row r="25" spans="1:3" x14ac:dyDescent="0.25">
      <c r="A25" s="7"/>
      <c r="B25" s="7"/>
      <c r="C25" s="7"/>
    </row>
    <row r="26" spans="1:3" x14ac:dyDescent="0.25">
      <c r="A26" s="7"/>
      <c r="B26" s="7"/>
      <c r="C26" s="7"/>
    </row>
    <row r="27" spans="1:3" x14ac:dyDescent="0.25">
      <c r="A27" s="7"/>
      <c r="B27" s="7"/>
      <c r="C27" s="7"/>
    </row>
  </sheetData>
  <mergeCells count="2">
    <mergeCell ref="A1:C1"/>
    <mergeCell ref="B9:C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E40"/>
  <sheetViews>
    <sheetView showGridLines="0" workbookViewId="0">
      <selection sqref="A1:E1"/>
    </sheetView>
  </sheetViews>
  <sheetFormatPr defaultRowHeight="15" x14ac:dyDescent="0.25"/>
  <cols>
    <col min="1" max="1" width="42.140625" customWidth="1"/>
    <col min="2" max="2" width="10.5703125" customWidth="1"/>
    <col min="3" max="3" width="15.42578125" customWidth="1"/>
    <col min="4" max="4" width="10.5703125" customWidth="1"/>
    <col min="5" max="5" width="15.42578125" customWidth="1"/>
  </cols>
  <sheetData>
    <row r="1" spans="1:5" x14ac:dyDescent="0.25">
      <c r="A1" s="781" t="s">
        <v>365</v>
      </c>
      <c r="B1" s="781"/>
      <c r="C1" s="781"/>
      <c r="D1" s="781"/>
      <c r="E1" s="781"/>
    </row>
    <row r="2" spans="1:5" x14ac:dyDescent="0.25">
      <c r="A2" s="782" t="s">
        <v>22</v>
      </c>
      <c r="B2" s="783" t="s">
        <v>52</v>
      </c>
      <c r="C2" s="784"/>
      <c r="D2" s="783" t="s">
        <v>53</v>
      </c>
      <c r="E2" s="785"/>
    </row>
    <row r="3" spans="1:5" x14ac:dyDescent="0.25">
      <c r="A3" s="782"/>
      <c r="B3" s="31" t="s">
        <v>15</v>
      </c>
      <c r="C3" s="33" t="s">
        <v>16</v>
      </c>
      <c r="D3" s="31" t="s">
        <v>15</v>
      </c>
      <c r="E3" s="31" t="s">
        <v>16</v>
      </c>
    </row>
    <row r="4" spans="1:5" ht="15.75" customHeight="1" x14ac:dyDescent="0.25">
      <c r="A4" s="35" t="s">
        <v>18</v>
      </c>
      <c r="B4" s="89">
        <f>SUM(B5:B6)</f>
        <v>171</v>
      </c>
      <c r="C4" s="795" t="s">
        <v>66</v>
      </c>
      <c r="D4" s="146">
        <v>171</v>
      </c>
      <c r="E4" s="786" t="s">
        <v>221</v>
      </c>
    </row>
    <row r="5" spans="1:5" x14ac:dyDescent="0.25">
      <c r="A5" s="36" t="s">
        <v>19</v>
      </c>
      <c r="B5" s="40">
        <v>119</v>
      </c>
      <c r="C5" s="795"/>
      <c r="D5" s="146">
        <v>119</v>
      </c>
      <c r="E5" s="787"/>
    </row>
    <row r="6" spans="1:5" x14ac:dyDescent="0.25">
      <c r="A6" s="36" t="s">
        <v>20</v>
      </c>
      <c r="B6" s="40">
        <v>52</v>
      </c>
      <c r="C6" s="795"/>
      <c r="D6" s="360">
        <v>52</v>
      </c>
      <c r="E6" s="787"/>
    </row>
    <row r="7" spans="1:5" ht="34.5" customHeight="1" x14ac:dyDescent="0.25">
      <c r="A7" s="37" t="s">
        <v>21</v>
      </c>
      <c r="B7" s="34" t="s">
        <v>17</v>
      </c>
      <c r="C7" s="795"/>
      <c r="D7" s="226" t="s">
        <v>215</v>
      </c>
      <c r="E7" s="788"/>
    </row>
    <row r="8" spans="1:5" ht="15" customHeight="1" x14ac:dyDescent="0.25">
      <c r="A8" s="38" t="s">
        <v>31</v>
      </c>
      <c r="B8" s="39">
        <f>SUM(B9:B10)</f>
        <v>145</v>
      </c>
      <c r="C8" s="796"/>
      <c r="D8" s="97">
        <v>92.138766388069342</v>
      </c>
      <c r="E8" s="789" t="s">
        <v>223</v>
      </c>
    </row>
    <row r="9" spans="1:5" ht="24" x14ac:dyDescent="0.25">
      <c r="A9" s="57" t="s">
        <v>54</v>
      </c>
      <c r="B9" s="72">
        <v>120</v>
      </c>
      <c r="C9" s="796"/>
      <c r="D9" s="361">
        <v>67.138766388069342</v>
      </c>
      <c r="E9" s="790"/>
    </row>
    <row r="10" spans="1:5" ht="24" x14ac:dyDescent="0.25">
      <c r="A10" s="70" t="s">
        <v>28</v>
      </c>
      <c r="B10" s="73">
        <v>25</v>
      </c>
      <c r="C10" s="797"/>
      <c r="D10" s="73">
        <v>25</v>
      </c>
      <c r="E10" s="790"/>
    </row>
    <row r="11" spans="1:5" x14ac:dyDescent="0.25">
      <c r="A11" s="71" t="s">
        <v>55</v>
      </c>
      <c r="B11" s="74" t="s">
        <v>56</v>
      </c>
      <c r="C11" s="798" t="s">
        <v>67</v>
      </c>
      <c r="D11" s="362">
        <v>96.757312430315082</v>
      </c>
      <c r="E11" s="788"/>
    </row>
    <row r="12" spans="1:5" ht="24" x14ac:dyDescent="0.25">
      <c r="A12" s="90" t="s">
        <v>57</v>
      </c>
      <c r="B12" s="91" t="s">
        <v>17</v>
      </c>
      <c r="C12" s="799"/>
      <c r="D12" s="96" t="s">
        <v>17</v>
      </c>
      <c r="E12" s="790" t="s">
        <v>224</v>
      </c>
    </row>
    <row r="13" spans="1:5" ht="24" customHeight="1" x14ac:dyDescent="0.25">
      <c r="A13" s="92" t="s">
        <v>58</v>
      </c>
      <c r="B13" s="94" t="s">
        <v>63</v>
      </c>
      <c r="C13" s="799"/>
      <c r="D13" s="352">
        <v>173.21497500000001</v>
      </c>
      <c r="E13" s="790"/>
    </row>
    <row r="14" spans="1:5" ht="24" x14ac:dyDescent="0.25">
      <c r="A14" s="93" t="s">
        <v>59</v>
      </c>
      <c r="B14" s="95">
        <f>(68-15.2)/2</f>
        <v>26.4</v>
      </c>
      <c r="C14" s="799"/>
      <c r="D14" s="261">
        <v>17</v>
      </c>
      <c r="E14" s="788"/>
    </row>
    <row r="15" spans="1:5" ht="24" x14ac:dyDescent="0.25">
      <c r="A15" s="93" t="s">
        <v>60</v>
      </c>
      <c r="B15" s="91" t="s">
        <v>17</v>
      </c>
      <c r="C15" s="800"/>
      <c r="D15" s="96" t="s">
        <v>17</v>
      </c>
      <c r="E15" s="789" t="s">
        <v>295</v>
      </c>
    </row>
    <row r="16" spans="1:5" ht="24" customHeight="1" x14ac:dyDescent="0.25">
      <c r="A16" s="93" t="s">
        <v>61</v>
      </c>
      <c r="B16" s="91" t="s">
        <v>17</v>
      </c>
      <c r="C16" s="798" t="s">
        <v>68</v>
      </c>
      <c r="D16" s="96" t="s">
        <v>17</v>
      </c>
      <c r="E16" s="790"/>
    </row>
    <row r="17" spans="1:5" ht="24" x14ac:dyDescent="0.25">
      <c r="A17" s="93" t="s">
        <v>62</v>
      </c>
      <c r="B17" s="91" t="s">
        <v>17</v>
      </c>
      <c r="C17" s="799"/>
      <c r="D17" s="96" t="s">
        <v>17</v>
      </c>
      <c r="E17" s="788"/>
    </row>
    <row r="18" spans="1:5" x14ac:dyDescent="0.25">
      <c r="A18" s="71" t="s">
        <v>64</v>
      </c>
      <c r="B18" s="75">
        <v>250</v>
      </c>
      <c r="C18" s="799"/>
      <c r="D18" s="362">
        <v>0</v>
      </c>
      <c r="E18" s="789" t="s">
        <v>225</v>
      </c>
    </row>
    <row r="19" spans="1:5" ht="24" x14ac:dyDescent="0.25">
      <c r="A19" s="71" t="s">
        <v>65</v>
      </c>
      <c r="B19" s="91" t="s">
        <v>17</v>
      </c>
      <c r="C19" s="799"/>
      <c r="D19" s="363">
        <v>66</v>
      </c>
      <c r="E19" s="790"/>
    </row>
    <row r="20" spans="1:5" x14ac:dyDescent="0.25">
      <c r="A20" s="71" t="s">
        <v>216</v>
      </c>
      <c r="B20" s="98" t="s">
        <v>0</v>
      </c>
      <c r="C20" s="799"/>
      <c r="D20" s="364">
        <v>42</v>
      </c>
      <c r="E20" s="790"/>
    </row>
    <row r="21" spans="1:5" x14ac:dyDescent="0.25">
      <c r="A21" s="71" t="s">
        <v>103</v>
      </c>
      <c r="B21" s="98" t="s">
        <v>0</v>
      </c>
      <c r="C21" s="799"/>
      <c r="D21" s="364">
        <v>35</v>
      </c>
      <c r="E21" s="788"/>
    </row>
    <row r="22" spans="1:5" x14ac:dyDescent="0.25">
      <c r="A22" s="71" t="s">
        <v>217</v>
      </c>
      <c r="B22" s="98" t="s">
        <v>0</v>
      </c>
      <c r="C22" s="799"/>
      <c r="D22" s="364">
        <v>32.5</v>
      </c>
      <c r="E22" s="789" t="s">
        <v>226</v>
      </c>
    </row>
    <row r="23" spans="1:5" x14ac:dyDescent="0.25">
      <c r="A23" s="57" t="s">
        <v>294</v>
      </c>
      <c r="B23" s="98" t="s">
        <v>0</v>
      </c>
      <c r="C23" s="799"/>
      <c r="D23" s="364">
        <v>49</v>
      </c>
      <c r="E23" s="790"/>
    </row>
    <row r="24" spans="1:5" x14ac:dyDescent="0.25">
      <c r="A24" s="57" t="s">
        <v>218</v>
      </c>
      <c r="B24" s="98" t="s">
        <v>0</v>
      </c>
      <c r="C24" s="799"/>
      <c r="D24" s="170">
        <v>20</v>
      </c>
      <c r="E24" s="790"/>
    </row>
    <row r="25" spans="1:5" ht="24" x14ac:dyDescent="0.25">
      <c r="A25" s="71" t="s">
        <v>219</v>
      </c>
      <c r="B25" s="91" t="s">
        <v>0</v>
      </c>
      <c r="C25" s="164"/>
      <c r="D25" s="96">
        <v>34</v>
      </c>
      <c r="E25" s="790"/>
    </row>
    <row r="26" spans="1:5" x14ac:dyDescent="0.25">
      <c r="A26" s="71" t="s">
        <v>220</v>
      </c>
      <c r="B26" s="91" t="s">
        <v>0</v>
      </c>
      <c r="C26" s="365"/>
      <c r="D26" s="363">
        <v>56.241</v>
      </c>
      <c r="E26" s="788"/>
    </row>
    <row r="27" spans="1:5" ht="26.25" customHeight="1" x14ac:dyDescent="0.25">
      <c r="A27" s="793" t="s">
        <v>222</v>
      </c>
      <c r="B27" s="794"/>
      <c r="C27" s="794"/>
      <c r="D27" s="794"/>
      <c r="E27" s="41" t="s">
        <v>24</v>
      </c>
    </row>
    <row r="28" spans="1:5" ht="24.75" customHeight="1" x14ac:dyDescent="0.25">
      <c r="A28" s="791"/>
      <c r="B28" s="792"/>
      <c r="C28" s="792"/>
      <c r="D28" s="792"/>
      <c r="E28" s="32"/>
    </row>
    <row r="29" spans="1:5" ht="26.25" customHeight="1" x14ac:dyDescent="0.25">
      <c r="A29" s="791"/>
      <c r="B29" s="792"/>
      <c r="C29" s="792"/>
      <c r="D29" s="792"/>
      <c r="E29" s="32"/>
    </row>
    <row r="30" spans="1:5" x14ac:dyDescent="0.25">
      <c r="A30" s="32"/>
      <c r="B30" s="32"/>
      <c r="C30" s="32"/>
      <c r="D30" s="32"/>
      <c r="E30" s="32"/>
    </row>
    <row r="31" spans="1:5" x14ac:dyDescent="0.25">
      <c r="A31" s="32"/>
      <c r="B31" s="32"/>
      <c r="C31" s="32"/>
      <c r="D31" s="32"/>
      <c r="E31" s="32"/>
    </row>
    <row r="32" spans="1:5" x14ac:dyDescent="0.25">
      <c r="C32">
        <f>51000</f>
        <v>51000</v>
      </c>
    </row>
    <row r="33" spans="1:4" x14ac:dyDescent="0.25">
      <c r="C33">
        <f>10.5-5.91</f>
        <v>4.59</v>
      </c>
      <c r="D33">
        <f>C32/C33</f>
        <v>11111.111111111111</v>
      </c>
    </row>
    <row r="34" spans="1:4" x14ac:dyDescent="0.25">
      <c r="A34" t="s">
        <v>23</v>
      </c>
      <c r="D34">
        <f>D33*(10.5-7)</f>
        <v>38888.888888888891</v>
      </c>
    </row>
    <row r="37" spans="1:4" x14ac:dyDescent="0.25">
      <c r="B37" t="s">
        <v>26</v>
      </c>
      <c r="C37" s="42">
        <v>0.7</v>
      </c>
    </row>
    <row r="38" spans="1:4" x14ac:dyDescent="0.25">
      <c r="A38" t="s">
        <v>25</v>
      </c>
      <c r="B38">
        <v>3272.393</v>
      </c>
      <c r="C38">
        <f>B38*0.7</f>
        <v>2290.6750999999999</v>
      </c>
    </row>
    <row r="39" spans="1:4" x14ac:dyDescent="0.25">
      <c r="A39" t="s">
        <v>27</v>
      </c>
      <c r="B39">
        <v>653.82899999999995</v>
      </c>
      <c r="C39">
        <f>B39*0.7</f>
        <v>457.68029999999993</v>
      </c>
      <c r="D39">
        <f>C39-B39</f>
        <v>-196.14870000000002</v>
      </c>
    </row>
    <row r="40" spans="1:4" x14ac:dyDescent="0.25">
      <c r="B40">
        <f>B39/B38*100</f>
        <v>19.980149083560562</v>
      </c>
    </row>
  </sheetData>
  <mergeCells count="16">
    <mergeCell ref="A29:D29"/>
    <mergeCell ref="A27:D27"/>
    <mergeCell ref="A28:D28"/>
    <mergeCell ref="C4:C10"/>
    <mergeCell ref="C11:C15"/>
    <mergeCell ref="C16:C24"/>
    <mergeCell ref="E15:E17"/>
    <mergeCell ref="E8:E11"/>
    <mergeCell ref="E12:E14"/>
    <mergeCell ref="E18:E21"/>
    <mergeCell ref="E22:E26"/>
    <mergeCell ref="A1:E1"/>
    <mergeCell ref="A2:A3"/>
    <mergeCell ref="B2:C2"/>
    <mergeCell ref="D2:E2"/>
    <mergeCell ref="E4:E7"/>
  </mergeCells>
  <pageMargins left="0.7" right="0.7" top="0.75" bottom="0.75" header="0.3" footer="0.3"/>
  <pageSetup paperSize="9" scale="9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sqref="A1:F1"/>
    </sheetView>
  </sheetViews>
  <sheetFormatPr defaultRowHeight="15" x14ac:dyDescent="0.25"/>
  <cols>
    <col min="1" max="1" width="61.5703125" customWidth="1"/>
  </cols>
  <sheetData>
    <row r="1" spans="1:6" x14ac:dyDescent="0.25">
      <c r="A1" s="801" t="s">
        <v>367</v>
      </c>
      <c r="B1" s="801"/>
      <c r="C1" s="801"/>
      <c r="D1" s="801"/>
      <c r="E1" s="801"/>
      <c r="F1" s="801"/>
    </row>
    <row r="2" spans="1:6" x14ac:dyDescent="0.25">
      <c r="A2" s="4"/>
      <c r="B2" s="377"/>
      <c r="C2" s="31">
        <v>2016</v>
      </c>
      <c r="D2" s="31">
        <v>2017</v>
      </c>
      <c r="E2" s="31">
        <v>2018</v>
      </c>
      <c r="F2" s="31">
        <v>2019</v>
      </c>
    </row>
    <row r="3" spans="1:6" x14ac:dyDescent="0.25">
      <c r="A3" s="356" t="s">
        <v>13</v>
      </c>
      <c r="B3" s="356"/>
      <c r="C3" s="27">
        <v>-2.3035925275158027</v>
      </c>
      <c r="D3" s="27">
        <v>-2.1497656966595109</v>
      </c>
      <c r="E3" s="27">
        <v>-2.0180084181849156</v>
      </c>
      <c r="F3" s="27">
        <v>-1.9303726644100643</v>
      </c>
    </row>
    <row r="4" spans="1:6" x14ac:dyDescent="0.25">
      <c r="A4" s="356" t="s">
        <v>270</v>
      </c>
      <c r="B4" s="356"/>
      <c r="C4" s="27">
        <v>-8.6664684027672578E-2</v>
      </c>
      <c r="D4" s="27">
        <v>0.21909760409463352</v>
      </c>
      <c r="E4" s="27">
        <v>0.43856625557035045</v>
      </c>
      <c r="F4" s="27">
        <v>0.67022841727107441</v>
      </c>
    </row>
    <row r="5" spans="1:6" x14ac:dyDescent="0.25">
      <c r="A5" s="356" t="s">
        <v>271</v>
      </c>
      <c r="B5" s="356"/>
      <c r="C5" s="27">
        <v>-1.104795555875282E-2</v>
      </c>
      <c r="D5" s="27">
        <v>6.8983509827438283E-3</v>
      </c>
      <c r="E5" s="27">
        <v>3.1194231079095358E-2</v>
      </c>
      <c r="F5" s="27">
        <v>-2.4308301586948744E-2</v>
      </c>
    </row>
    <row r="6" spans="1:6" x14ac:dyDescent="0.25">
      <c r="A6" s="357" t="s">
        <v>272</v>
      </c>
      <c r="B6" s="357"/>
      <c r="C6" s="15">
        <f>C3+C4+C5</f>
        <v>-2.4013051671022279</v>
      </c>
      <c r="D6" s="15">
        <f t="shared" ref="D6:F6" si="0">D3+D4+D5</f>
        <v>-1.9237697415821335</v>
      </c>
      <c r="E6" s="15">
        <f t="shared" si="0"/>
        <v>-1.5482479315354698</v>
      </c>
      <c r="F6" s="15">
        <f t="shared" si="0"/>
        <v>-1.2844525487259386</v>
      </c>
    </row>
    <row r="7" spans="1:6" x14ac:dyDescent="0.25">
      <c r="A7" s="375" t="s">
        <v>273</v>
      </c>
      <c r="B7" s="375"/>
      <c r="C7" s="376">
        <v>53.637309135410725</v>
      </c>
      <c r="D7" s="376">
        <v>53.133939758886314</v>
      </c>
      <c r="E7" s="376">
        <v>52.013374250421748</v>
      </c>
      <c r="F7" s="376">
        <v>50.586514521106508</v>
      </c>
    </row>
    <row r="8" spans="1:6" x14ac:dyDescent="0.25">
      <c r="A8" s="357" t="s">
        <v>274</v>
      </c>
      <c r="B8" s="357"/>
      <c r="C8" s="15">
        <v>55.672355654286967</v>
      </c>
      <c r="D8" s="15">
        <v>51.872232770438998</v>
      </c>
      <c r="E8" s="15">
        <v>50.940672522698833</v>
      </c>
      <c r="F8" s="15">
        <v>52.583485282834218</v>
      </c>
    </row>
    <row r="9" spans="1:6" x14ac:dyDescent="0.25">
      <c r="E9" s="738" t="s">
        <v>6</v>
      </c>
      <c r="F9" s="738"/>
    </row>
  </sheetData>
  <mergeCells count="2">
    <mergeCell ref="A1:F1"/>
    <mergeCell ref="E9:F9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GridLines="0" topLeftCell="A20" workbookViewId="0">
      <selection activeCell="N26" sqref="N26"/>
    </sheetView>
  </sheetViews>
  <sheetFormatPr defaultRowHeight="15" x14ac:dyDescent="0.25"/>
  <cols>
    <col min="1" max="1" width="19.140625" customWidth="1"/>
    <col min="2" max="2" width="4.85546875" customWidth="1"/>
    <col min="3" max="4" width="10" bestFit="1" customWidth="1"/>
    <col min="5" max="5" width="10.140625" bestFit="1" customWidth="1"/>
    <col min="6" max="6" width="9.85546875" bestFit="1" customWidth="1"/>
    <col min="7" max="7" width="9.5703125" bestFit="1" customWidth="1"/>
    <col min="8" max="8" width="9.7109375" bestFit="1" customWidth="1"/>
    <col min="10" max="10" width="19.28515625" customWidth="1"/>
  </cols>
  <sheetData>
    <row r="1" spans="1:16" x14ac:dyDescent="0.25">
      <c r="A1" s="349" t="s">
        <v>368</v>
      </c>
    </row>
    <row r="2" spans="1:16" x14ac:dyDescent="0.25">
      <c r="A2" s="470" t="s">
        <v>231</v>
      </c>
      <c r="B2" s="470"/>
      <c r="C2" s="471" t="s">
        <v>105</v>
      </c>
      <c r="D2" s="472">
        <v>2015</v>
      </c>
      <c r="E2" s="472">
        <v>2016</v>
      </c>
      <c r="F2" s="472">
        <v>2017</v>
      </c>
      <c r="G2" s="472">
        <v>2018</v>
      </c>
      <c r="H2" s="472">
        <v>2019</v>
      </c>
      <c r="I2" s="462"/>
      <c r="J2" s="470" t="s">
        <v>232</v>
      </c>
      <c r="K2" s="471" t="s">
        <v>105</v>
      </c>
      <c r="L2" s="472">
        <v>2015</v>
      </c>
      <c r="M2" s="472">
        <v>2016</v>
      </c>
      <c r="N2" s="472">
        <v>2017</v>
      </c>
      <c r="O2" s="472">
        <v>2018</v>
      </c>
      <c r="P2" s="472">
        <v>2019</v>
      </c>
    </row>
    <row r="3" spans="1:16" x14ac:dyDescent="0.25">
      <c r="A3" s="460" t="s">
        <v>233</v>
      </c>
      <c r="B3" s="460"/>
      <c r="C3" s="461">
        <v>33295574.148309994</v>
      </c>
      <c r="D3" s="461">
        <v>33292729.595739909</v>
      </c>
      <c r="E3" s="461">
        <v>32450716.990684032</v>
      </c>
      <c r="F3" s="461">
        <v>33600949.345790513</v>
      </c>
      <c r="G3" s="461">
        <v>35041413.629122987</v>
      </c>
      <c r="H3" s="461">
        <v>36955924.991486117</v>
      </c>
      <c r="I3" s="462"/>
      <c r="J3" s="460" t="s">
        <v>233</v>
      </c>
      <c r="K3" s="463">
        <v>42.647915230894299</v>
      </c>
      <c r="L3" s="463">
        <v>42.644271676458537</v>
      </c>
      <c r="M3" s="463">
        <v>40.273456549454963</v>
      </c>
      <c r="N3" s="463">
        <v>39.603425035840694</v>
      </c>
      <c r="O3" s="463">
        <v>38.851615665433791</v>
      </c>
      <c r="P3" s="463">
        <v>38.339253965410663</v>
      </c>
    </row>
    <row r="4" spans="1:16" x14ac:dyDescent="0.25">
      <c r="A4" s="464" t="s">
        <v>234</v>
      </c>
      <c r="B4" s="464" t="s">
        <v>235</v>
      </c>
      <c r="C4" s="465">
        <v>8499238.9741399996</v>
      </c>
      <c r="D4" s="465">
        <v>8520352.3515299037</v>
      </c>
      <c r="E4" s="465">
        <v>8589971.2676255982</v>
      </c>
      <c r="F4" s="465">
        <v>8798752.5333130583</v>
      </c>
      <c r="G4" s="465">
        <v>9122679.772552263</v>
      </c>
      <c r="H4" s="465">
        <v>9549446.656681357</v>
      </c>
      <c r="I4" s="462"/>
      <c r="J4" s="464" t="s">
        <v>253</v>
      </c>
      <c r="K4" s="466">
        <v>10.886576746856731</v>
      </c>
      <c r="L4" s="466">
        <v>10.913620627378254</v>
      </c>
      <c r="M4" s="466">
        <v>10.660714667940958</v>
      </c>
      <c r="N4" s="466">
        <v>10.370562235487309</v>
      </c>
      <c r="O4" s="466">
        <v>10.11462756934724</v>
      </c>
      <c r="P4" s="466">
        <v>9.9069001975730426</v>
      </c>
    </row>
    <row r="5" spans="1:16" x14ac:dyDescent="0.25">
      <c r="A5" s="464" t="s">
        <v>236</v>
      </c>
      <c r="B5" s="464" t="s">
        <v>235</v>
      </c>
      <c r="C5" s="465">
        <v>5645844.5581600005</v>
      </c>
      <c r="D5" s="465">
        <v>5645844.5581600005</v>
      </c>
      <c r="E5" s="465">
        <v>5847738.0853098799</v>
      </c>
      <c r="F5" s="465">
        <v>6084651.0386470193</v>
      </c>
      <c r="G5" s="465">
        <v>6469521.2706307685</v>
      </c>
      <c r="H5" s="465">
        <v>6922469.0329471286</v>
      </c>
      <c r="I5" s="462"/>
      <c r="J5" s="464" t="s">
        <v>254</v>
      </c>
      <c r="K5" s="466">
        <v>7.2316968931270154</v>
      </c>
      <c r="L5" s="466">
        <v>7.2316968931270136</v>
      </c>
      <c r="M5" s="466">
        <v>7.2574244125000487</v>
      </c>
      <c r="N5" s="466">
        <v>7.1716134802749636</v>
      </c>
      <c r="O5" s="466">
        <v>7.1729798519599939</v>
      </c>
      <c r="P5" s="466">
        <v>7.1815899178005678</v>
      </c>
    </row>
    <row r="6" spans="1:16" x14ac:dyDescent="0.25">
      <c r="A6" s="464" t="s">
        <v>237</v>
      </c>
      <c r="B6" s="464" t="s">
        <v>235</v>
      </c>
      <c r="C6" s="465">
        <v>10954222.552820001</v>
      </c>
      <c r="D6" s="465">
        <v>10954222.552820001</v>
      </c>
      <c r="E6" s="465">
        <v>11292817.358738592</v>
      </c>
      <c r="F6" s="465">
        <v>11744406.324606281</v>
      </c>
      <c r="G6" s="465">
        <v>12367209.058519445</v>
      </c>
      <c r="H6" s="465">
        <v>13066347.242202133</v>
      </c>
      <c r="I6" s="462"/>
      <c r="J6" s="464" t="s">
        <v>255</v>
      </c>
      <c r="K6" s="466">
        <v>14.031136774276968</v>
      </c>
      <c r="L6" s="466">
        <v>14.031136774276964</v>
      </c>
      <c r="M6" s="466">
        <v>14.015122973974778</v>
      </c>
      <c r="N6" s="466">
        <v>13.842427804060474</v>
      </c>
      <c r="O6" s="466">
        <v>13.711948332938713</v>
      </c>
      <c r="P6" s="466">
        <v>13.555444909968845</v>
      </c>
    </row>
    <row r="7" spans="1:16" x14ac:dyDescent="0.25">
      <c r="A7" s="464" t="s">
        <v>238</v>
      </c>
      <c r="B7" s="464"/>
      <c r="C7" s="465">
        <v>3257271.8372399998</v>
      </c>
      <c r="D7" s="465">
        <v>3257271.8372399998</v>
      </c>
      <c r="E7" s="465">
        <v>3311624.0341619826</v>
      </c>
      <c r="F7" s="465">
        <v>3400387.4430377712</v>
      </c>
      <c r="G7" s="465">
        <v>3528464.4019509736</v>
      </c>
      <c r="H7" s="465">
        <v>3683460.3695045412</v>
      </c>
      <c r="I7" s="462"/>
      <c r="J7" s="464" t="s">
        <v>238</v>
      </c>
      <c r="K7" s="466">
        <v>4.1722017641086948</v>
      </c>
      <c r="L7" s="466">
        <v>4.1722017641086939</v>
      </c>
      <c r="M7" s="466">
        <v>4.1099414440131303</v>
      </c>
      <c r="N7" s="466">
        <v>4.0078328682707687</v>
      </c>
      <c r="O7" s="466">
        <v>3.9121293531329178</v>
      </c>
      <c r="P7" s="466">
        <v>3.8213391387306488</v>
      </c>
    </row>
    <row r="8" spans="1:16" x14ac:dyDescent="0.25">
      <c r="A8" s="464" t="s">
        <v>239</v>
      </c>
      <c r="B8" s="464" t="s">
        <v>235</v>
      </c>
      <c r="C8" s="465">
        <v>0</v>
      </c>
      <c r="D8" s="465">
        <v>0</v>
      </c>
      <c r="E8" s="465">
        <v>0</v>
      </c>
      <c r="F8" s="465">
        <v>0</v>
      </c>
      <c r="G8" s="465">
        <v>0</v>
      </c>
      <c r="H8" s="465">
        <v>0</v>
      </c>
      <c r="I8" s="462"/>
      <c r="J8" s="464" t="s">
        <v>256</v>
      </c>
      <c r="K8" s="466">
        <v>0</v>
      </c>
      <c r="L8" s="466">
        <v>0</v>
      </c>
      <c r="M8" s="466">
        <v>0</v>
      </c>
      <c r="N8" s="466">
        <v>0</v>
      </c>
      <c r="O8" s="466">
        <v>0</v>
      </c>
      <c r="P8" s="466">
        <v>0</v>
      </c>
    </row>
    <row r="9" spans="1:16" x14ac:dyDescent="0.25">
      <c r="A9" s="464" t="s">
        <v>240</v>
      </c>
      <c r="B9" s="464" t="s">
        <v>235</v>
      </c>
      <c r="C9" s="465">
        <v>730730.13597000018</v>
      </c>
      <c r="D9" s="465">
        <v>706772.20597000024</v>
      </c>
      <c r="E9" s="465">
        <v>691609.88502906496</v>
      </c>
      <c r="F9" s="465">
        <v>683475.08100384404</v>
      </c>
      <c r="G9" s="465">
        <v>669299.64806592057</v>
      </c>
      <c r="H9" s="465">
        <v>695286.72508775396</v>
      </c>
      <c r="I9" s="462"/>
      <c r="J9" s="464" t="s">
        <v>257</v>
      </c>
      <c r="K9" s="466">
        <v>0.93598376639167358</v>
      </c>
      <c r="L9" s="466">
        <v>0.90529633138315124</v>
      </c>
      <c r="M9" s="466">
        <v>0.8583329811137238</v>
      </c>
      <c r="N9" s="466">
        <v>0.80557111216835087</v>
      </c>
      <c r="O9" s="466">
        <v>0.74207544726608266</v>
      </c>
      <c r="P9" s="466">
        <v>0.72131259975387541</v>
      </c>
    </row>
    <row r="10" spans="1:16" x14ac:dyDescent="0.25">
      <c r="A10" s="464" t="s">
        <v>241</v>
      </c>
      <c r="B10" s="464" t="s">
        <v>235</v>
      </c>
      <c r="C10" s="465">
        <v>3225164.0277899927</v>
      </c>
      <c r="D10" s="465">
        <v>3225164.0278299991</v>
      </c>
      <c r="E10" s="465">
        <v>1710432.158357692</v>
      </c>
      <c r="F10" s="465">
        <v>1868427.1533583351</v>
      </c>
      <c r="G10" s="465">
        <v>1834785.5935966922</v>
      </c>
      <c r="H10" s="465">
        <v>1963980.3112785828</v>
      </c>
      <c r="I10" s="462"/>
      <c r="J10" s="464" t="s">
        <v>258</v>
      </c>
      <c r="K10" s="466">
        <v>4.1310752429208</v>
      </c>
      <c r="L10" s="466">
        <v>4.1310752429720434</v>
      </c>
      <c r="M10" s="466">
        <v>2.1227578802090727</v>
      </c>
      <c r="N10" s="466">
        <v>2.202203096747509</v>
      </c>
      <c r="O10" s="466">
        <v>2.0342896398348751</v>
      </c>
      <c r="P10" s="466">
        <v>2.0374957453919196</v>
      </c>
    </row>
    <row r="11" spans="1:16" x14ac:dyDescent="0.25">
      <c r="A11" s="467" t="s">
        <v>242</v>
      </c>
      <c r="B11" s="467" t="s">
        <v>235</v>
      </c>
      <c r="C11" s="468">
        <v>983102.06219000299</v>
      </c>
      <c r="D11" s="468">
        <v>983102.06219000288</v>
      </c>
      <c r="E11" s="468">
        <v>1006524.2014612234</v>
      </c>
      <c r="F11" s="468">
        <v>1020849.7718242034</v>
      </c>
      <c r="G11" s="468">
        <v>1049453.8838069243</v>
      </c>
      <c r="H11" s="468">
        <v>1074934.653784625</v>
      </c>
      <c r="I11" s="462"/>
      <c r="J11" s="467" t="s">
        <v>259</v>
      </c>
      <c r="K11" s="469">
        <v>1.2592440432124143</v>
      </c>
      <c r="L11" s="469">
        <v>1.2592440432124141</v>
      </c>
      <c r="M11" s="469">
        <v>1.2491621897032534</v>
      </c>
      <c r="N11" s="469">
        <v>1.2032144388313193</v>
      </c>
      <c r="O11" s="469">
        <v>1.1635654709539724</v>
      </c>
      <c r="P11" s="469">
        <v>1.1151714561917736</v>
      </c>
    </row>
    <row r="12" spans="1:16" x14ac:dyDescent="0.25">
      <c r="A12" s="460" t="s">
        <v>243</v>
      </c>
      <c r="B12" s="460"/>
      <c r="C12" s="461">
        <v>35613816.360819988</v>
      </c>
      <c r="D12" s="461">
        <v>35427025.680429995</v>
      </c>
      <c r="E12" s="461">
        <v>34306858.3695715</v>
      </c>
      <c r="F12" s="461">
        <v>35424886.750532731</v>
      </c>
      <c r="G12" s="461">
        <v>36861514.710571289</v>
      </c>
      <c r="H12" s="461">
        <v>38816647.358590983</v>
      </c>
      <c r="I12" s="462"/>
      <c r="J12" s="460" t="s">
        <v>243</v>
      </c>
      <c r="K12" s="463">
        <v>45.617324826398303</v>
      </c>
      <c r="L12" s="463">
        <v>45.378066807668567</v>
      </c>
      <c r="M12" s="463">
        <v>42.577049076970766</v>
      </c>
      <c r="N12" s="463">
        <v>41.753190732500208</v>
      </c>
      <c r="O12" s="463">
        <v>40.86962408361871</v>
      </c>
      <c r="P12" s="463">
        <v>40.269626629820735</v>
      </c>
    </row>
    <row r="13" spans="1:16" x14ac:dyDescent="0.25">
      <c r="A13" s="464" t="s">
        <v>244</v>
      </c>
      <c r="B13" s="464" t="s">
        <v>245</v>
      </c>
      <c r="C13" s="465">
        <v>7025077.7773799943</v>
      </c>
      <c r="D13" s="465">
        <v>7025077.7773799943</v>
      </c>
      <c r="E13" s="465">
        <v>7132512.2592151938</v>
      </c>
      <c r="F13" s="465">
        <v>7451439.6863362845</v>
      </c>
      <c r="G13" s="465">
        <v>7800995.4076617267</v>
      </c>
      <c r="H13" s="465">
        <v>8223781.8370237742</v>
      </c>
      <c r="I13" s="462"/>
      <c r="J13" s="464" t="s">
        <v>260</v>
      </c>
      <c r="K13" s="466">
        <v>8.9983407465988545</v>
      </c>
      <c r="L13" s="466">
        <v>8.9983407465988527</v>
      </c>
      <c r="M13" s="466">
        <v>8.8519129682842479</v>
      </c>
      <c r="N13" s="466">
        <v>8.782565337365309</v>
      </c>
      <c r="O13" s="466">
        <v>8.6492308385183403</v>
      </c>
      <c r="P13" s="466">
        <v>8.5316132792893988</v>
      </c>
    </row>
    <row r="14" spans="1:16" x14ac:dyDescent="0.25">
      <c r="A14" s="464" t="s">
        <v>246</v>
      </c>
      <c r="B14" s="464"/>
      <c r="C14" s="465">
        <v>4571947.9667699989</v>
      </c>
      <c r="D14" s="465">
        <v>4571947.9667699998</v>
      </c>
      <c r="E14" s="465">
        <v>4450218.0807532333</v>
      </c>
      <c r="F14" s="465">
        <v>4551138.8414933383</v>
      </c>
      <c r="G14" s="465">
        <v>4660532.6467639264</v>
      </c>
      <c r="H14" s="465">
        <v>4803096.826470037</v>
      </c>
      <c r="I14" s="462"/>
      <c r="J14" s="464" t="s">
        <v>246</v>
      </c>
      <c r="K14" s="466">
        <v>5.8561551892254533</v>
      </c>
      <c r="L14" s="466">
        <v>5.8561551892254533</v>
      </c>
      <c r="M14" s="466">
        <v>5.5230109264539946</v>
      </c>
      <c r="N14" s="466">
        <v>5.3641545684293188</v>
      </c>
      <c r="O14" s="466">
        <v>5.1672921961627711</v>
      </c>
      <c r="P14" s="466">
        <v>4.9828856696975237</v>
      </c>
    </row>
    <row r="15" spans="1:16" x14ac:dyDescent="0.25">
      <c r="A15" s="464" t="s">
        <v>247</v>
      </c>
      <c r="B15" s="464" t="s">
        <v>245</v>
      </c>
      <c r="C15" s="465">
        <v>70249.653519999993</v>
      </c>
      <c r="D15" s="465">
        <v>70249.653519999993</v>
      </c>
      <c r="E15" s="465">
        <v>70812.603256423201</v>
      </c>
      <c r="F15" s="465">
        <v>72175.29286674285</v>
      </c>
      <c r="G15" s="465">
        <v>74080.001451754419</v>
      </c>
      <c r="H15" s="465">
        <v>76232.636177758526</v>
      </c>
      <c r="I15" s="462"/>
      <c r="J15" s="464" t="s">
        <v>261</v>
      </c>
      <c r="K15" s="466">
        <v>8.9981967422319536E-2</v>
      </c>
      <c r="L15" s="466">
        <v>8.9981967422319536E-2</v>
      </c>
      <c r="M15" s="466">
        <v>8.788305975550767E-2</v>
      </c>
      <c r="N15" s="466">
        <v>8.5068691692962356E-2</v>
      </c>
      <c r="O15" s="466">
        <v>8.2135035285971519E-2</v>
      </c>
      <c r="P15" s="466">
        <v>7.9086165467246936E-2</v>
      </c>
    </row>
    <row r="16" spans="1:16" x14ac:dyDescent="0.25">
      <c r="A16" s="464" t="s">
        <v>248</v>
      </c>
      <c r="B16" s="464" t="s">
        <v>245</v>
      </c>
      <c r="C16" s="465">
        <v>1523</v>
      </c>
      <c r="D16" s="465">
        <v>1523</v>
      </c>
      <c r="E16" s="465">
        <v>1525.6038042965074</v>
      </c>
      <c r="F16" s="465">
        <v>1549.8513028435289</v>
      </c>
      <c r="G16" s="465">
        <v>1582.5580969250664</v>
      </c>
      <c r="H16" s="465">
        <v>1617.1955929244973</v>
      </c>
      <c r="I16" s="462"/>
      <c r="J16" s="464" t="s">
        <v>262</v>
      </c>
      <c r="K16" s="466">
        <v>1.9507930575796621E-3</v>
      </c>
      <c r="L16" s="466">
        <v>1.9507930575796619E-3</v>
      </c>
      <c r="M16" s="466">
        <v>1.893373836444267E-3</v>
      </c>
      <c r="N16" s="466">
        <v>1.8267168363965667E-3</v>
      </c>
      <c r="O16" s="466">
        <v>1.754636373997559E-3</v>
      </c>
      <c r="P16" s="466">
        <v>1.6777302303530267E-3</v>
      </c>
    </row>
    <row r="17" spans="1:16" x14ac:dyDescent="0.25">
      <c r="A17" s="464" t="s">
        <v>249</v>
      </c>
      <c r="B17" s="464" t="s">
        <v>245</v>
      </c>
      <c r="C17" s="465">
        <v>10802652.309020001</v>
      </c>
      <c r="D17" s="465">
        <v>10802652.309020001</v>
      </c>
      <c r="E17" s="465">
        <v>10982446.657272367</v>
      </c>
      <c r="F17" s="465">
        <v>11251483.425917897</v>
      </c>
      <c r="G17" s="465">
        <v>11758040.090789191</v>
      </c>
      <c r="H17" s="465">
        <v>12393784.869224619</v>
      </c>
      <c r="I17" s="462"/>
      <c r="J17" s="464" t="s">
        <v>263</v>
      </c>
      <c r="K17" s="466">
        <v>13.836992204782092</v>
      </c>
      <c r="L17" s="466">
        <v>13.836992204782089</v>
      </c>
      <c r="M17" s="466">
        <v>13.629932687938501</v>
      </c>
      <c r="N17" s="466">
        <v>13.261449127959457</v>
      </c>
      <c r="O17" s="466">
        <v>13.036541830790778</v>
      </c>
      <c r="P17" s="466">
        <v>12.857707277069528</v>
      </c>
    </row>
    <row r="18" spans="1:16" x14ac:dyDescent="0.25">
      <c r="A18" s="464" t="s">
        <v>250</v>
      </c>
      <c r="B18" s="464" t="s">
        <v>245</v>
      </c>
      <c r="C18" s="465">
        <v>3992863.8109900011</v>
      </c>
      <c r="D18" s="465">
        <v>3992863.8109900011</v>
      </c>
      <c r="E18" s="465">
        <v>4191441.0520063671</v>
      </c>
      <c r="F18" s="465">
        <v>4362109.0085893665</v>
      </c>
      <c r="G18" s="465">
        <v>4621124.4138927115</v>
      </c>
      <c r="H18" s="465">
        <v>4951616.1875976687</v>
      </c>
      <c r="I18" s="462"/>
      <c r="J18" s="464" t="s">
        <v>264</v>
      </c>
      <c r="K18" s="466">
        <v>5.114413002193281</v>
      </c>
      <c r="L18" s="466">
        <v>5.1144130021932792</v>
      </c>
      <c r="M18" s="466">
        <v>5.2018517537236706</v>
      </c>
      <c r="N18" s="466">
        <v>5.1413564343674363</v>
      </c>
      <c r="O18" s="466">
        <v>5.1235989384143483</v>
      </c>
      <c r="P18" s="466">
        <v>5.1369643866113774</v>
      </c>
    </row>
    <row r="19" spans="1:16" x14ac:dyDescent="0.25">
      <c r="A19" s="464" t="s">
        <v>239</v>
      </c>
      <c r="B19" s="464" t="s">
        <v>245</v>
      </c>
      <c r="C19" s="465">
        <v>463735.82338999986</v>
      </c>
      <c r="D19" s="465">
        <v>463735.82338999998</v>
      </c>
      <c r="E19" s="465">
        <v>454814.47675388149</v>
      </c>
      <c r="F19" s="465">
        <v>473052.23893319367</v>
      </c>
      <c r="G19" s="465">
        <v>493808.50525894761</v>
      </c>
      <c r="H19" s="465">
        <v>484211.17727670266</v>
      </c>
      <c r="I19" s="462"/>
      <c r="J19" s="464" t="s">
        <v>265</v>
      </c>
      <c r="K19" s="466">
        <v>0.59399384426802371</v>
      </c>
      <c r="L19" s="466">
        <v>0.59399384426802371</v>
      </c>
      <c r="M19" s="466">
        <v>0.56445443325239875</v>
      </c>
      <c r="N19" s="466">
        <v>0.55755832044591824</v>
      </c>
      <c r="O19" s="466">
        <v>0.54750240563063557</v>
      </c>
      <c r="P19" s="466">
        <v>0.50233610179636479</v>
      </c>
    </row>
    <row r="20" spans="1:16" x14ac:dyDescent="0.25">
      <c r="A20" s="464" t="s">
        <v>240</v>
      </c>
      <c r="B20" s="464" t="s">
        <v>245</v>
      </c>
      <c r="C20" s="465">
        <v>1392982.6131900002</v>
      </c>
      <c r="D20" s="465">
        <v>1392982.6131900002</v>
      </c>
      <c r="E20" s="465">
        <v>1294355.8563096304</v>
      </c>
      <c r="F20" s="465">
        <v>1230258.7812196503</v>
      </c>
      <c r="G20" s="465">
        <v>1211483.676873089</v>
      </c>
      <c r="H20" s="465">
        <v>1242545.5509234197</v>
      </c>
      <c r="I20" s="462"/>
      <c r="J20" s="464" t="s">
        <v>266</v>
      </c>
      <c r="K20" s="466">
        <v>1.7842552929351467</v>
      </c>
      <c r="L20" s="466">
        <v>1.7842552929351463</v>
      </c>
      <c r="M20" s="466">
        <v>1.6063800486622057</v>
      </c>
      <c r="N20" s="466">
        <v>1.4500322867461199</v>
      </c>
      <c r="O20" s="466">
        <v>1.343213453001264</v>
      </c>
      <c r="P20" s="466">
        <v>1.2890563408010753</v>
      </c>
    </row>
    <row r="21" spans="1:16" x14ac:dyDescent="0.25">
      <c r="A21" s="464" t="s">
        <v>241</v>
      </c>
      <c r="B21" s="464" t="s">
        <v>245</v>
      </c>
      <c r="C21" s="465">
        <v>1605853.3832700001</v>
      </c>
      <c r="D21" s="465">
        <v>1605853.3832700001</v>
      </c>
      <c r="E21" s="465">
        <v>1669064.7735216704</v>
      </c>
      <c r="F21" s="465">
        <v>1669062.1491934014</v>
      </c>
      <c r="G21" s="465">
        <v>1721479.3962568289</v>
      </c>
      <c r="H21" s="465">
        <v>1787523.9921416948</v>
      </c>
      <c r="I21" s="462"/>
      <c r="J21" s="464" t="s">
        <v>267</v>
      </c>
      <c r="K21" s="466">
        <v>2.0569189964372478</v>
      </c>
      <c r="L21" s="466">
        <v>2.0569189964372478</v>
      </c>
      <c r="M21" s="466">
        <v>2.0714182572282809</v>
      </c>
      <c r="N21" s="466">
        <v>1.9672235157850095</v>
      </c>
      <c r="O21" s="466">
        <v>1.90866317743949</v>
      </c>
      <c r="P21" s="466">
        <v>1.854434338195394</v>
      </c>
    </row>
    <row r="22" spans="1:16" x14ac:dyDescent="0.25">
      <c r="A22" s="464" t="s">
        <v>242</v>
      </c>
      <c r="B22" s="464" t="s">
        <v>245</v>
      </c>
      <c r="C22" s="465">
        <v>749504.67647999991</v>
      </c>
      <c r="D22" s="465">
        <v>562714.30348000024</v>
      </c>
      <c r="E22" s="465">
        <v>390063.46377081319</v>
      </c>
      <c r="F22" s="465">
        <v>421654.68853124615</v>
      </c>
      <c r="G22" s="465">
        <v>438195.50681093801</v>
      </c>
      <c r="H22" s="465">
        <v>470411.28312762571</v>
      </c>
      <c r="I22" s="462"/>
      <c r="J22" s="464" t="s">
        <v>268</v>
      </c>
      <c r="K22" s="466">
        <v>0.96003185784679879</v>
      </c>
      <c r="L22" s="466">
        <v>0.72077423284934961</v>
      </c>
      <c r="M22" s="466">
        <v>0.48409420242435786</v>
      </c>
      <c r="N22" s="466">
        <v>0.49697910842956555</v>
      </c>
      <c r="O22" s="466">
        <v>0.48584236917854701</v>
      </c>
      <c r="P22" s="466">
        <v>0.48801965195512453</v>
      </c>
    </row>
    <row r="23" spans="1:16" x14ac:dyDescent="0.25">
      <c r="A23" s="464" t="s">
        <v>251</v>
      </c>
      <c r="B23" s="464"/>
      <c r="C23" s="465">
        <v>4831310.048059999</v>
      </c>
      <c r="D23" s="465">
        <v>4831309.7406699993</v>
      </c>
      <c r="E23" s="465">
        <v>3562296.5194137068</v>
      </c>
      <c r="F23" s="465">
        <v>3825029.2856311682</v>
      </c>
      <c r="G23" s="465">
        <v>3954002.0013502934</v>
      </c>
      <c r="H23" s="465">
        <v>4243370.851042279</v>
      </c>
      <c r="I23" s="462"/>
      <c r="J23" s="464" t="s">
        <v>251</v>
      </c>
      <c r="K23" s="466">
        <v>6.188369074701451</v>
      </c>
      <c r="L23" s="466">
        <v>6.1883686809691607</v>
      </c>
      <c r="M23" s="466">
        <v>4.4210423496056759</v>
      </c>
      <c r="N23" s="466">
        <v>4.5083327561507431</v>
      </c>
      <c r="O23" s="466">
        <v>4.3839374667563149</v>
      </c>
      <c r="P23" s="466">
        <v>4.402208110472424</v>
      </c>
    </row>
    <row r="24" spans="1:16" x14ac:dyDescent="0.25">
      <c r="A24" s="467" t="s">
        <v>252</v>
      </c>
      <c r="B24" s="467"/>
      <c r="C24" s="468">
        <v>106115.29875000002</v>
      </c>
      <c r="D24" s="468">
        <v>106115.29875000002</v>
      </c>
      <c r="E24" s="468">
        <v>107307.02349391654</v>
      </c>
      <c r="F24" s="468">
        <v>115933.50051760217</v>
      </c>
      <c r="G24" s="468">
        <v>126190.50536495313</v>
      </c>
      <c r="H24" s="468">
        <v>138454.95199247351</v>
      </c>
      <c r="I24" s="462"/>
      <c r="J24" s="467" t="s">
        <v>252</v>
      </c>
      <c r="K24" s="469">
        <v>0.13592185693006686</v>
      </c>
      <c r="L24" s="469">
        <v>0.13592185693006684</v>
      </c>
      <c r="M24" s="469">
        <v>0.13317501580548266</v>
      </c>
      <c r="N24" s="469">
        <v>0.136643868291973</v>
      </c>
      <c r="O24" s="469">
        <v>0.13991173606624627</v>
      </c>
      <c r="P24" s="469">
        <v>0.14363757823491355</v>
      </c>
    </row>
    <row r="25" spans="1:16" x14ac:dyDescent="0.25">
      <c r="A25" s="460" t="s">
        <v>48</v>
      </c>
      <c r="B25" s="460"/>
      <c r="C25" s="461">
        <v>-2318242.2125099935</v>
      </c>
      <c r="D25" s="461">
        <v>-2134296.0846900865</v>
      </c>
      <c r="E25" s="461">
        <v>-1856141.3788874671</v>
      </c>
      <c r="F25" s="461">
        <v>-1823937.4047422186</v>
      </c>
      <c r="G25" s="461">
        <v>-1820101.0814483017</v>
      </c>
      <c r="H25" s="461">
        <v>-1860722.3671048656</v>
      </c>
      <c r="I25" s="462"/>
      <c r="J25" s="460" t="s">
        <v>48</v>
      </c>
      <c r="K25" s="463">
        <v>-2.9694095955040125</v>
      </c>
      <c r="L25" s="463">
        <v>-2.7337951312100293</v>
      </c>
      <c r="M25" s="463">
        <v>-2.3035925275158027</v>
      </c>
      <c r="N25" s="463">
        <v>-2.1497656966595109</v>
      </c>
      <c r="O25" s="463">
        <v>-2.0180084181849156</v>
      </c>
      <c r="P25" s="463">
        <v>-1.9303726644100643</v>
      </c>
    </row>
    <row r="26" spans="1:16" x14ac:dyDescent="0.25">
      <c r="A26" s="473" t="s">
        <v>269</v>
      </c>
      <c r="B26" s="473"/>
      <c r="C26" s="474">
        <v>41305732</v>
      </c>
      <c r="D26" s="474">
        <v>41305732</v>
      </c>
      <c r="E26" s="474">
        <v>43218767.099309243</v>
      </c>
      <c r="F26" s="474">
        <v>45080717.558264196</v>
      </c>
      <c r="G26" s="474">
        <v>46912390.389390849</v>
      </c>
      <c r="H26" s="474">
        <v>48761288.832311548</v>
      </c>
      <c r="I26" s="462"/>
      <c r="J26" s="473" t="s">
        <v>269</v>
      </c>
      <c r="K26" s="475">
        <v>52.908033633516801</v>
      </c>
      <c r="L26" s="475">
        <v>52.908033633516801</v>
      </c>
      <c r="M26" s="475">
        <v>53.637309135410725</v>
      </c>
      <c r="N26" s="475">
        <v>53.133939758886314</v>
      </c>
      <c r="O26" s="475">
        <v>52.013374250421748</v>
      </c>
      <c r="P26" s="475">
        <v>50.586514521106508</v>
      </c>
    </row>
    <row r="27" spans="1:16" x14ac:dyDescent="0.25">
      <c r="A27" s="473" t="s">
        <v>49</v>
      </c>
      <c r="B27" s="473"/>
      <c r="C27" s="468">
        <f t="shared" ref="C27:H27" si="0">C25+C20</f>
        <v>-925259.59931999329</v>
      </c>
      <c r="D27" s="468">
        <f t="shared" si="0"/>
        <v>-741313.47150008637</v>
      </c>
      <c r="E27" s="468">
        <f t="shared" si="0"/>
        <v>-561785.52257783664</v>
      </c>
      <c r="F27" s="468">
        <f t="shared" si="0"/>
        <v>-593678.62352256826</v>
      </c>
      <c r="G27" s="468">
        <f t="shared" si="0"/>
        <v>-608617.40457521263</v>
      </c>
      <c r="H27" s="468">
        <f t="shared" si="0"/>
        <v>-618176.81618144596</v>
      </c>
      <c r="I27" s="462"/>
      <c r="J27" s="473" t="s">
        <v>49</v>
      </c>
      <c r="K27" s="469">
        <v>-1.185154302568866</v>
      </c>
      <c r="L27" s="469">
        <v>-0.9495398382748832</v>
      </c>
      <c r="M27" s="469">
        <v>-0.69721247885359705</v>
      </c>
      <c r="N27" s="469">
        <v>-0.69973340991339106</v>
      </c>
      <c r="O27" s="469">
        <v>-0.67479496518365178</v>
      </c>
      <c r="P27" s="469">
        <v>-0.64131632360898927</v>
      </c>
    </row>
    <row r="29" spans="1:16" x14ac:dyDescent="0.25">
      <c r="A29" s="349" t="s">
        <v>369</v>
      </c>
    </row>
    <row r="30" spans="1:16" x14ac:dyDescent="0.25">
      <c r="A30" s="483" t="s">
        <v>231</v>
      </c>
      <c r="B30" s="483"/>
      <c r="C30" s="484" t="str">
        <f>D30&amp;" S"</f>
        <v>2015 S</v>
      </c>
      <c r="D30" s="485">
        <v>2015</v>
      </c>
      <c r="E30" s="485">
        <f>D30+1</f>
        <v>2016</v>
      </c>
      <c r="F30" s="485">
        <f>E30+1</f>
        <v>2017</v>
      </c>
      <c r="G30" s="485">
        <f>F30+1</f>
        <v>2018</v>
      </c>
      <c r="H30" s="485">
        <f>G30+1</f>
        <v>2019</v>
      </c>
      <c r="I30" s="82"/>
      <c r="J30" s="483" t="s">
        <v>232</v>
      </c>
      <c r="K30" s="484" t="str">
        <f t="shared" ref="K30:P30" si="1">C30</f>
        <v>2015 S</v>
      </c>
      <c r="L30" s="485">
        <f t="shared" si="1"/>
        <v>2015</v>
      </c>
      <c r="M30" s="485">
        <f t="shared" si="1"/>
        <v>2016</v>
      </c>
      <c r="N30" s="485">
        <f t="shared" si="1"/>
        <v>2017</v>
      </c>
      <c r="O30" s="485">
        <f t="shared" si="1"/>
        <v>2018</v>
      </c>
      <c r="P30" s="485">
        <f t="shared" si="1"/>
        <v>2019</v>
      </c>
    </row>
    <row r="31" spans="1:16" x14ac:dyDescent="0.25">
      <c r="A31" s="477" t="s">
        <v>233</v>
      </c>
      <c r="B31" s="477"/>
      <c r="C31" s="478">
        <f t="shared" ref="C31:H31" si="2">SUM(C32:C39)</f>
        <v>33295574.148309994</v>
      </c>
      <c r="D31" s="478">
        <f t="shared" si="2"/>
        <v>33292729.595739909</v>
      </c>
      <c r="E31" s="478">
        <f t="shared" si="2"/>
        <v>32450716.990684032</v>
      </c>
      <c r="F31" s="478">
        <f t="shared" si="2"/>
        <v>33600949.345790513</v>
      </c>
      <c r="G31" s="478">
        <f t="shared" si="2"/>
        <v>35041413.629122987</v>
      </c>
      <c r="H31" s="478">
        <f t="shared" si="2"/>
        <v>36955924.991486117</v>
      </c>
      <c r="I31" s="82"/>
      <c r="J31" s="477" t="str">
        <f>A31&amp;B31</f>
        <v>Príjmy VS</v>
      </c>
      <c r="K31" s="463">
        <f t="shared" ref="K31:K55" si="3">C31/K$58/10</f>
        <v>42.647915230894299</v>
      </c>
      <c r="L31" s="371">
        <f t="shared" ref="L31:L55" si="4">D31/L$58/10</f>
        <v>42.644271676458537</v>
      </c>
      <c r="M31" s="371">
        <f t="shared" ref="M31:M55" si="5">E31/M$58/10</f>
        <v>40.273456549454963</v>
      </c>
      <c r="N31" s="371">
        <f t="shared" ref="N31:N55" si="6">F31/N$58/10</f>
        <v>39.603425035840694</v>
      </c>
      <c r="O31" s="371">
        <f t="shared" ref="O31:O55" si="7">G31/O$58/10</f>
        <v>38.851615665433791</v>
      </c>
      <c r="P31" s="371">
        <f t="shared" ref="P31:P55" si="8">H31/P$58/10</f>
        <v>38.339253965410663</v>
      </c>
    </row>
    <row r="32" spans="1:16" x14ac:dyDescent="0.25">
      <c r="A32" s="479" t="s">
        <v>234</v>
      </c>
      <c r="B32" s="479" t="s">
        <v>235</v>
      </c>
      <c r="C32" s="480">
        <v>8499238.9741399996</v>
      </c>
      <c r="D32" s="480">
        <v>8520352.3515299037</v>
      </c>
      <c r="E32" s="480">
        <v>8589971.2676255982</v>
      </c>
      <c r="F32" s="480">
        <v>8798752.5333130583</v>
      </c>
      <c r="G32" s="480">
        <v>9122679.772552263</v>
      </c>
      <c r="H32" s="480">
        <v>9549446.656681357</v>
      </c>
      <c r="I32" s="82"/>
      <c r="J32" s="479" t="str">
        <f>A32&amp;B32</f>
        <v>D2REC</v>
      </c>
      <c r="K32" s="466">
        <f t="shared" si="3"/>
        <v>10.886576746856731</v>
      </c>
      <c r="L32" s="372">
        <f t="shared" si="4"/>
        <v>10.913620627378254</v>
      </c>
      <c r="M32" s="372">
        <f t="shared" si="5"/>
        <v>10.660714667940958</v>
      </c>
      <c r="N32" s="372">
        <f t="shared" si="6"/>
        <v>10.370562235487309</v>
      </c>
      <c r="O32" s="372">
        <f t="shared" si="7"/>
        <v>10.11462756934724</v>
      </c>
      <c r="P32" s="372">
        <f t="shared" si="8"/>
        <v>9.9069001975730426</v>
      </c>
    </row>
    <row r="33" spans="1:16" x14ac:dyDescent="0.25">
      <c r="A33" s="479" t="s">
        <v>236</v>
      </c>
      <c r="B33" s="479" t="s">
        <v>235</v>
      </c>
      <c r="C33" s="480">
        <v>5645844.5581600005</v>
      </c>
      <c r="D33" s="480">
        <v>5645844.5581600005</v>
      </c>
      <c r="E33" s="480">
        <v>5847738.0853098799</v>
      </c>
      <c r="F33" s="480">
        <v>6084651.0386470193</v>
      </c>
      <c r="G33" s="480">
        <v>6469521.2706307685</v>
      </c>
      <c r="H33" s="480">
        <v>6922469.0329471286</v>
      </c>
      <c r="I33" s="82"/>
      <c r="J33" s="479" t="str">
        <f t="shared" ref="J33:J47" si="9">A33&amp;B33</f>
        <v>D5REC</v>
      </c>
      <c r="K33" s="466">
        <f t="shared" si="3"/>
        <v>7.2316968931270154</v>
      </c>
      <c r="L33" s="372">
        <f t="shared" si="4"/>
        <v>7.2316968931270136</v>
      </c>
      <c r="M33" s="372">
        <f t="shared" si="5"/>
        <v>7.2574244125000487</v>
      </c>
      <c r="N33" s="372">
        <f t="shared" si="6"/>
        <v>7.1716134802749636</v>
      </c>
      <c r="O33" s="372">
        <f t="shared" si="7"/>
        <v>7.1729798519599939</v>
      </c>
      <c r="P33" s="372">
        <f t="shared" si="8"/>
        <v>7.1815899178005678</v>
      </c>
    </row>
    <row r="34" spans="1:16" x14ac:dyDescent="0.25">
      <c r="A34" s="479" t="s">
        <v>237</v>
      </c>
      <c r="B34" s="479" t="s">
        <v>235</v>
      </c>
      <c r="C34" s="480">
        <v>10954222.552820001</v>
      </c>
      <c r="D34" s="480">
        <v>10954222.552820001</v>
      </c>
      <c r="E34" s="480">
        <v>11292817.358738592</v>
      </c>
      <c r="F34" s="480">
        <v>11744406.324606281</v>
      </c>
      <c r="G34" s="480">
        <v>12367209.058519445</v>
      </c>
      <c r="H34" s="480">
        <v>13066347.242202133</v>
      </c>
      <c r="I34" s="82"/>
      <c r="J34" s="479" t="str">
        <f t="shared" si="9"/>
        <v>D61REC</v>
      </c>
      <c r="K34" s="466">
        <f t="shared" si="3"/>
        <v>14.031136774276968</v>
      </c>
      <c r="L34" s="372">
        <f t="shared" si="4"/>
        <v>14.031136774276964</v>
      </c>
      <c r="M34" s="372">
        <f t="shared" si="5"/>
        <v>14.015122973974778</v>
      </c>
      <c r="N34" s="372">
        <f t="shared" si="6"/>
        <v>13.842427804060474</v>
      </c>
      <c r="O34" s="372">
        <f t="shared" si="7"/>
        <v>13.711948332938713</v>
      </c>
      <c r="P34" s="372">
        <f t="shared" si="8"/>
        <v>13.555444909968845</v>
      </c>
    </row>
    <row r="35" spans="1:16" x14ac:dyDescent="0.25">
      <c r="A35" s="479" t="s">
        <v>238</v>
      </c>
      <c r="B35" s="479"/>
      <c r="C35" s="480">
        <v>3257271.8372399998</v>
      </c>
      <c r="D35" s="480">
        <v>3257271.8372399998</v>
      </c>
      <c r="E35" s="480">
        <v>3311624.0341619826</v>
      </c>
      <c r="F35" s="480">
        <v>3400387.4430377712</v>
      </c>
      <c r="G35" s="480">
        <v>3528464.4019509736</v>
      </c>
      <c r="H35" s="480">
        <v>3683460.3695045412</v>
      </c>
      <c r="I35" s="82"/>
      <c r="J35" s="479" t="str">
        <f t="shared" si="9"/>
        <v>P11+P12+P131</v>
      </c>
      <c r="K35" s="466">
        <f t="shared" si="3"/>
        <v>4.1722017641086948</v>
      </c>
      <c r="L35" s="372">
        <f t="shared" si="4"/>
        <v>4.1722017641086939</v>
      </c>
      <c r="M35" s="372">
        <f t="shared" si="5"/>
        <v>4.1099414440131303</v>
      </c>
      <c r="N35" s="372">
        <f t="shared" si="6"/>
        <v>4.0078328682707687</v>
      </c>
      <c r="O35" s="372">
        <f t="shared" si="7"/>
        <v>3.9121293531329178</v>
      </c>
      <c r="P35" s="372">
        <f t="shared" si="8"/>
        <v>3.8213391387306488</v>
      </c>
    </row>
    <row r="36" spans="1:16" x14ac:dyDescent="0.25">
      <c r="A36" s="479" t="s">
        <v>239</v>
      </c>
      <c r="B36" s="479" t="s">
        <v>235</v>
      </c>
      <c r="C36" s="480">
        <v>0</v>
      </c>
      <c r="D36" s="480">
        <v>0</v>
      </c>
      <c r="E36" s="480">
        <v>0</v>
      </c>
      <c r="F36" s="480">
        <v>0</v>
      </c>
      <c r="G36" s="480">
        <v>0</v>
      </c>
      <c r="H36" s="480">
        <v>0</v>
      </c>
      <c r="I36" s="82"/>
      <c r="J36" s="479" t="str">
        <f t="shared" si="9"/>
        <v>D3REC</v>
      </c>
      <c r="K36" s="466">
        <f t="shared" si="3"/>
        <v>0</v>
      </c>
      <c r="L36" s="372">
        <f t="shared" si="4"/>
        <v>0</v>
      </c>
      <c r="M36" s="372">
        <f t="shared" si="5"/>
        <v>0</v>
      </c>
      <c r="N36" s="372">
        <f t="shared" si="6"/>
        <v>0</v>
      </c>
      <c r="O36" s="372">
        <f t="shared" si="7"/>
        <v>0</v>
      </c>
      <c r="P36" s="372">
        <f t="shared" si="8"/>
        <v>0</v>
      </c>
    </row>
    <row r="37" spans="1:16" x14ac:dyDescent="0.25">
      <c r="A37" s="479" t="s">
        <v>240</v>
      </c>
      <c r="B37" s="479" t="s">
        <v>235</v>
      </c>
      <c r="C37" s="480">
        <v>730730.13597000018</v>
      </c>
      <c r="D37" s="480">
        <v>706772.20597000024</v>
      </c>
      <c r="E37" s="480">
        <v>691609.88502906496</v>
      </c>
      <c r="F37" s="480">
        <v>683475.08100384404</v>
      </c>
      <c r="G37" s="480">
        <v>669299.64806592057</v>
      </c>
      <c r="H37" s="480">
        <v>695286.72508775396</v>
      </c>
      <c r="I37" s="82"/>
      <c r="J37" s="479" t="str">
        <f t="shared" si="9"/>
        <v>D4REC</v>
      </c>
      <c r="K37" s="466">
        <f t="shared" si="3"/>
        <v>0.93598376639167358</v>
      </c>
      <c r="L37" s="372">
        <f t="shared" si="4"/>
        <v>0.90529633138315124</v>
      </c>
      <c r="M37" s="372">
        <f t="shared" si="5"/>
        <v>0.8583329811137238</v>
      </c>
      <c r="N37" s="372">
        <f t="shared" si="6"/>
        <v>0.80557111216835087</v>
      </c>
      <c r="O37" s="372">
        <f t="shared" si="7"/>
        <v>0.74207544726608266</v>
      </c>
      <c r="P37" s="372">
        <f t="shared" si="8"/>
        <v>0.72131259975387541</v>
      </c>
    </row>
    <row r="38" spans="1:16" x14ac:dyDescent="0.25">
      <c r="A38" s="479" t="s">
        <v>241</v>
      </c>
      <c r="B38" s="479" t="s">
        <v>235</v>
      </c>
      <c r="C38" s="480">
        <v>3225164.0277899927</v>
      </c>
      <c r="D38" s="480">
        <v>3225164.0278299991</v>
      </c>
      <c r="E38" s="480">
        <v>1710432.158357692</v>
      </c>
      <c r="F38" s="480">
        <v>1868427.1533583351</v>
      </c>
      <c r="G38" s="480">
        <v>1834785.5935966922</v>
      </c>
      <c r="H38" s="480">
        <v>1963980.3112785828</v>
      </c>
      <c r="I38" s="82"/>
      <c r="J38" s="479" t="str">
        <f t="shared" si="9"/>
        <v>D7REC</v>
      </c>
      <c r="K38" s="466">
        <f t="shared" si="3"/>
        <v>4.1310752429208</v>
      </c>
      <c r="L38" s="372">
        <f t="shared" si="4"/>
        <v>4.1310752429720434</v>
      </c>
      <c r="M38" s="372">
        <f t="shared" si="5"/>
        <v>2.1227578802090727</v>
      </c>
      <c r="N38" s="372">
        <f t="shared" si="6"/>
        <v>2.202203096747509</v>
      </c>
      <c r="O38" s="372">
        <f t="shared" si="7"/>
        <v>2.0342896398348751</v>
      </c>
      <c r="P38" s="372">
        <f t="shared" si="8"/>
        <v>2.0374957453919196</v>
      </c>
    </row>
    <row r="39" spans="1:16" x14ac:dyDescent="0.25">
      <c r="A39" s="481" t="s">
        <v>242</v>
      </c>
      <c r="B39" s="481" t="s">
        <v>235</v>
      </c>
      <c r="C39" s="482">
        <v>983102.06219000299</v>
      </c>
      <c r="D39" s="482">
        <v>983102.06219000288</v>
      </c>
      <c r="E39" s="482">
        <v>1006524.2014612234</v>
      </c>
      <c r="F39" s="482">
        <v>1020849.7718242034</v>
      </c>
      <c r="G39" s="482">
        <v>1049453.8838069243</v>
      </c>
      <c r="H39" s="482">
        <v>1074934.653784625</v>
      </c>
      <c r="I39" s="82"/>
      <c r="J39" s="481" t="str">
        <f t="shared" si="9"/>
        <v>D9REC</v>
      </c>
      <c r="K39" s="469">
        <f t="shared" si="3"/>
        <v>1.2592440432124143</v>
      </c>
      <c r="L39" s="373">
        <f t="shared" si="4"/>
        <v>1.2592440432124141</v>
      </c>
      <c r="M39" s="373">
        <f t="shared" si="5"/>
        <v>1.2491621897032534</v>
      </c>
      <c r="N39" s="373">
        <f t="shared" si="6"/>
        <v>1.2032144388313193</v>
      </c>
      <c r="O39" s="373">
        <f t="shared" si="7"/>
        <v>1.1635654709539724</v>
      </c>
      <c r="P39" s="373">
        <f t="shared" si="8"/>
        <v>1.1151714561917736</v>
      </c>
    </row>
    <row r="40" spans="1:16" x14ac:dyDescent="0.25">
      <c r="A40" s="477" t="s">
        <v>243</v>
      </c>
      <c r="B40" s="477"/>
      <c r="C40" s="478">
        <f t="shared" ref="C40:H40" si="10">SUM(C41:C52)</f>
        <v>35613816.360819988</v>
      </c>
      <c r="D40" s="478">
        <f t="shared" si="10"/>
        <v>35427025.680429995</v>
      </c>
      <c r="E40" s="478">
        <f t="shared" si="10"/>
        <v>34385591.249371327</v>
      </c>
      <c r="F40" s="478">
        <f t="shared" si="10"/>
        <v>35233143.772948436</v>
      </c>
      <c r="G40" s="478">
        <f t="shared" si="10"/>
        <v>36437823.926099055</v>
      </c>
      <c r="H40" s="478">
        <f t="shared" si="10"/>
        <v>38194032.860999279</v>
      </c>
      <c r="I40" s="82"/>
      <c r="J40" s="477" t="str">
        <f t="shared" si="9"/>
        <v>Výdavky VS</v>
      </c>
      <c r="K40" s="463">
        <f t="shared" si="3"/>
        <v>45.617324826398303</v>
      </c>
      <c r="L40" s="371">
        <f t="shared" si="4"/>
        <v>45.378066807668567</v>
      </c>
      <c r="M40" s="371">
        <f t="shared" si="5"/>
        <v>42.6747617165572</v>
      </c>
      <c r="N40" s="371">
        <f t="shared" si="6"/>
        <v>41.527194777422828</v>
      </c>
      <c r="O40" s="371">
        <f t="shared" si="7"/>
        <v>40.399863596969261</v>
      </c>
      <c r="P40" s="371">
        <f t="shared" si="8"/>
        <v>39.6237065141366</v>
      </c>
    </row>
    <row r="41" spans="1:16" x14ac:dyDescent="0.25">
      <c r="A41" s="479" t="s">
        <v>244</v>
      </c>
      <c r="B41" s="479" t="s">
        <v>245</v>
      </c>
      <c r="C41" s="480">
        <v>7025077.7773799943</v>
      </c>
      <c r="D41" s="480">
        <v>7025077.7773799943</v>
      </c>
      <c r="E41" s="480">
        <v>7132512.2592151938</v>
      </c>
      <c r="F41" s="480">
        <v>7451439.6863362845</v>
      </c>
      <c r="G41" s="480">
        <v>7800995.4076617267</v>
      </c>
      <c r="H41" s="480">
        <v>8223781.8370237742</v>
      </c>
      <c r="I41" s="82"/>
      <c r="J41" s="479" t="str">
        <f t="shared" si="9"/>
        <v>D1PAY</v>
      </c>
      <c r="K41" s="466">
        <f t="shared" si="3"/>
        <v>8.9983407465988545</v>
      </c>
      <c r="L41" s="372">
        <f t="shared" si="4"/>
        <v>8.9983407465988527</v>
      </c>
      <c r="M41" s="372">
        <f t="shared" si="5"/>
        <v>8.8519129682842479</v>
      </c>
      <c r="N41" s="372">
        <f t="shared" si="6"/>
        <v>8.782565337365309</v>
      </c>
      <c r="O41" s="372">
        <f t="shared" si="7"/>
        <v>8.6492308385183403</v>
      </c>
      <c r="P41" s="372">
        <f t="shared" si="8"/>
        <v>8.5316132792893988</v>
      </c>
    </row>
    <row r="42" spans="1:16" x14ac:dyDescent="0.25">
      <c r="A42" s="479" t="s">
        <v>246</v>
      </c>
      <c r="B42" s="479"/>
      <c r="C42" s="480">
        <v>4571947.9667699989</v>
      </c>
      <c r="D42" s="480">
        <v>4571947.9667699998</v>
      </c>
      <c r="E42" s="480">
        <v>4450218.0807532333</v>
      </c>
      <c r="F42" s="480">
        <v>4551138.8414933383</v>
      </c>
      <c r="G42" s="480">
        <v>4660532.6467639264</v>
      </c>
      <c r="H42" s="480">
        <v>4803096.826470037</v>
      </c>
      <c r="I42" s="82"/>
      <c r="J42" s="479" t="str">
        <f t="shared" si="9"/>
        <v>P2</v>
      </c>
      <c r="K42" s="466">
        <f t="shared" si="3"/>
        <v>5.8561551892254533</v>
      </c>
      <c r="L42" s="372">
        <f t="shared" si="4"/>
        <v>5.8561551892254533</v>
      </c>
      <c r="M42" s="372">
        <f t="shared" si="5"/>
        <v>5.5230109264539946</v>
      </c>
      <c r="N42" s="372">
        <f t="shared" si="6"/>
        <v>5.3641545684293188</v>
      </c>
      <c r="O42" s="372">
        <f t="shared" si="7"/>
        <v>5.1672921961627711</v>
      </c>
      <c r="P42" s="372">
        <f t="shared" si="8"/>
        <v>4.9828856696975237</v>
      </c>
    </row>
    <row r="43" spans="1:16" x14ac:dyDescent="0.25">
      <c r="A43" s="479" t="s">
        <v>247</v>
      </c>
      <c r="B43" s="479" t="s">
        <v>245</v>
      </c>
      <c r="C43" s="480">
        <v>70249.653519999993</v>
      </c>
      <c r="D43" s="480">
        <v>70249.653519999993</v>
      </c>
      <c r="E43" s="480">
        <v>70812.603256423201</v>
      </c>
      <c r="F43" s="480">
        <v>72175.29286674285</v>
      </c>
      <c r="G43" s="480">
        <v>74080.001451754419</v>
      </c>
      <c r="H43" s="480">
        <v>76232.636177758526</v>
      </c>
      <c r="I43" s="82"/>
      <c r="J43" s="479" t="str">
        <f t="shared" si="9"/>
        <v>D29PAY</v>
      </c>
      <c r="K43" s="466">
        <f t="shared" si="3"/>
        <v>8.9981967422319536E-2</v>
      </c>
      <c r="L43" s="372">
        <f t="shared" si="4"/>
        <v>8.9981967422319536E-2</v>
      </c>
      <c r="M43" s="372">
        <f t="shared" si="5"/>
        <v>8.788305975550767E-2</v>
      </c>
      <c r="N43" s="372">
        <f t="shared" si="6"/>
        <v>8.5068691692962356E-2</v>
      </c>
      <c r="O43" s="372">
        <f t="shared" si="7"/>
        <v>8.2135035285971519E-2</v>
      </c>
      <c r="P43" s="372">
        <f t="shared" si="8"/>
        <v>7.9086165467246936E-2</v>
      </c>
    </row>
    <row r="44" spans="1:16" x14ac:dyDescent="0.25">
      <c r="A44" s="479" t="s">
        <v>248</v>
      </c>
      <c r="B44" s="479" t="s">
        <v>245</v>
      </c>
      <c r="C44" s="480">
        <v>1523</v>
      </c>
      <c r="D44" s="480">
        <v>1523</v>
      </c>
      <c r="E44" s="480">
        <v>1525.6038042965074</v>
      </c>
      <c r="F44" s="480">
        <v>1549.8513028435289</v>
      </c>
      <c r="G44" s="480">
        <v>1582.5580969250664</v>
      </c>
      <c r="H44" s="480">
        <v>1617.1955929244973</v>
      </c>
      <c r="I44" s="82"/>
      <c r="J44" s="479" t="str">
        <f t="shared" si="9"/>
        <v>D51PAY</v>
      </c>
      <c r="K44" s="466">
        <f t="shared" si="3"/>
        <v>1.9507930575796621E-3</v>
      </c>
      <c r="L44" s="372">
        <f t="shared" si="4"/>
        <v>1.9507930575796619E-3</v>
      </c>
      <c r="M44" s="372">
        <f t="shared" si="5"/>
        <v>1.893373836444267E-3</v>
      </c>
      <c r="N44" s="372">
        <f t="shared" si="6"/>
        <v>1.8267168363965667E-3</v>
      </c>
      <c r="O44" s="372">
        <f t="shared" si="7"/>
        <v>1.754636373997559E-3</v>
      </c>
      <c r="P44" s="372">
        <f t="shared" si="8"/>
        <v>1.6777302303530267E-3</v>
      </c>
    </row>
    <row r="45" spans="1:16" x14ac:dyDescent="0.25">
      <c r="A45" s="479" t="s">
        <v>249</v>
      </c>
      <c r="B45" s="479" t="s">
        <v>245</v>
      </c>
      <c r="C45" s="480">
        <v>10802652.309020001</v>
      </c>
      <c r="D45" s="480">
        <v>10802652.309020001</v>
      </c>
      <c r="E45" s="480">
        <v>11052277.542808987</v>
      </c>
      <c r="F45" s="480">
        <v>11065593.253784921</v>
      </c>
      <c r="G45" s="480">
        <v>11362484.299813703</v>
      </c>
      <c r="H45" s="480">
        <v>11747739.144438773</v>
      </c>
      <c r="I45" s="82"/>
      <c r="J45" s="479" t="str">
        <f t="shared" si="9"/>
        <v>D62PAY</v>
      </c>
      <c r="K45" s="466">
        <f t="shared" si="3"/>
        <v>13.836992204782092</v>
      </c>
      <c r="L45" s="372">
        <f t="shared" si="4"/>
        <v>13.836992204782089</v>
      </c>
      <c r="M45" s="372">
        <f t="shared" si="5"/>
        <v>13.716597371966174</v>
      </c>
      <c r="N45" s="372">
        <f t="shared" si="6"/>
        <v>13.042351523864824</v>
      </c>
      <c r="O45" s="372">
        <f t="shared" si="7"/>
        <v>12.597975575220428</v>
      </c>
      <c r="P45" s="372">
        <f t="shared" si="8"/>
        <v>12.187478859798453</v>
      </c>
    </row>
    <row r="46" spans="1:16" x14ac:dyDescent="0.25">
      <c r="A46" s="479" t="s">
        <v>250</v>
      </c>
      <c r="B46" s="479" t="s">
        <v>245</v>
      </c>
      <c r="C46" s="480">
        <v>3992863.8109900011</v>
      </c>
      <c r="D46" s="480">
        <v>3992863.8109900011</v>
      </c>
      <c r="E46" s="480">
        <v>4191441.0520063671</v>
      </c>
      <c r="F46" s="480">
        <v>4362109.0085893665</v>
      </c>
      <c r="G46" s="480">
        <v>4621124.4138927115</v>
      </c>
      <c r="H46" s="480">
        <v>4951616.1875976687</v>
      </c>
      <c r="I46" s="82"/>
      <c r="J46" s="479" t="str">
        <f t="shared" si="9"/>
        <v>D632PAY</v>
      </c>
      <c r="K46" s="466">
        <f t="shared" si="3"/>
        <v>5.114413002193281</v>
      </c>
      <c r="L46" s="372">
        <f t="shared" si="4"/>
        <v>5.1144130021932792</v>
      </c>
      <c r="M46" s="372">
        <f t="shared" si="5"/>
        <v>5.2018517537236706</v>
      </c>
      <c r="N46" s="372">
        <f t="shared" si="6"/>
        <v>5.1413564343674363</v>
      </c>
      <c r="O46" s="372">
        <f t="shared" si="7"/>
        <v>5.1235989384143483</v>
      </c>
      <c r="P46" s="372">
        <f t="shared" si="8"/>
        <v>5.1369643866113774</v>
      </c>
    </row>
    <row r="47" spans="1:16" x14ac:dyDescent="0.25">
      <c r="A47" s="479" t="s">
        <v>239</v>
      </c>
      <c r="B47" s="479" t="s">
        <v>245</v>
      </c>
      <c r="C47" s="480">
        <v>463735.82338999986</v>
      </c>
      <c r="D47" s="480">
        <v>463735.82338999998</v>
      </c>
      <c r="E47" s="480">
        <v>454814.47675388149</v>
      </c>
      <c r="F47" s="480">
        <v>473052.23893319367</v>
      </c>
      <c r="G47" s="480">
        <v>493808.50525894761</v>
      </c>
      <c r="H47" s="480">
        <v>484211.17727670266</v>
      </c>
      <c r="I47" s="82"/>
      <c r="J47" s="479" t="str">
        <f t="shared" si="9"/>
        <v>D3PAY</v>
      </c>
      <c r="K47" s="466">
        <f t="shared" si="3"/>
        <v>0.59399384426802371</v>
      </c>
      <c r="L47" s="372">
        <f t="shared" si="4"/>
        <v>0.59399384426802371</v>
      </c>
      <c r="M47" s="372">
        <f t="shared" si="5"/>
        <v>0.56445443325239875</v>
      </c>
      <c r="N47" s="372">
        <f t="shared" si="6"/>
        <v>0.55755832044591824</v>
      </c>
      <c r="O47" s="372">
        <f t="shared" si="7"/>
        <v>0.54750240563063557</v>
      </c>
      <c r="P47" s="372">
        <f t="shared" si="8"/>
        <v>0.50233610179636479</v>
      </c>
    </row>
    <row r="48" spans="1:16" x14ac:dyDescent="0.25">
      <c r="A48" s="479" t="s">
        <v>240</v>
      </c>
      <c r="B48" s="479" t="s">
        <v>245</v>
      </c>
      <c r="C48" s="480">
        <v>1392982.6131900002</v>
      </c>
      <c r="D48" s="480">
        <v>1392982.6131900002</v>
      </c>
      <c r="E48" s="480">
        <v>1303257.8505728371</v>
      </c>
      <c r="F48" s="480">
        <v>1224405.9757683317</v>
      </c>
      <c r="G48" s="480">
        <v>1183348.6833763439</v>
      </c>
      <c r="H48" s="480">
        <v>1265976.7781175685</v>
      </c>
      <c r="I48" s="82"/>
      <c r="J48" s="479" t="s">
        <v>266</v>
      </c>
      <c r="K48" s="466">
        <f t="shared" si="3"/>
        <v>1.7842552929351467</v>
      </c>
      <c r="L48" s="372">
        <f t="shared" si="4"/>
        <v>1.7842552929351463</v>
      </c>
      <c r="M48" s="372">
        <f t="shared" si="5"/>
        <v>1.6174280042209586</v>
      </c>
      <c r="N48" s="372">
        <f t="shared" si="6"/>
        <v>1.4431339357633761</v>
      </c>
      <c r="O48" s="372">
        <f t="shared" si="7"/>
        <v>1.3120192219221687</v>
      </c>
      <c r="P48" s="372">
        <f t="shared" si="8"/>
        <v>1.3133646423880241</v>
      </c>
    </row>
    <row r="49" spans="1:16" x14ac:dyDescent="0.25">
      <c r="A49" s="479" t="s">
        <v>241</v>
      </c>
      <c r="B49" s="479" t="s">
        <v>245</v>
      </c>
      <c r="C49" s="480">
        <v>1605853.3832700001</v>
      </c>
      <c r="D49" s="480">
        <v>1605853.3832700001</v>
      </c>
      <c r="E49" s="480">
        <v>1669064.7735216704</v>
      </c>
      <c r="F49" s="480">
        <v>1669062.1491934014</v>
      </c>
      <c r="G49" s="480">
        <v>1721479.3962568289</v>
      </c>
      <c r="H49" s="480">
        <v>1787523.9921416948</v>
      </c>
      <c r="I49" s="82"/>
      <c r="J49" s="479" t="s">
        <v>267</v>
      </c>
      <c r="K49" s="466">
        <f t="shared" si="3"/>
        <v>2.0569189964372478</v>
      </c>
      <c r="L49" s="372">
        <f t="shared" si="4"/>
        <v>2.0569189964372478</v>
      </c>
      <c r="M49" s="372">
        <f t="shared" si="5"/>
        <v>2.0714182572282809</v>
      </c>
      <c r="N49" s="372">
        <f t="shared" si="6"/>
        <v>1.9672235157850095</v>
      </c>
      <c r="O49" s="372">
        <f t="shared" si="7"/>
        <v>1.90866317743949</v>
      </c>
      <c r="P49" s="372">
        <f t="shared" si="8"/>
        <v>1.854434338195394</v>
      </c>
    </row>
    <row r="50" spans="1:16" x14ac:dyDescent="0.25">
      <c r="A50" s="479" t="s">
        <v>242</v>
      </c>
      <c r="B50" s="479" t="s">
        <v>245</v>
      </c>
      <c r="C50" s="480">
        <v>749504.67647999991</v>
      </c>
      <c r="D50" s="480">
        <v>562714.30348000024</v>
      </c>
      <c r="E50" s="480">
        <v>390063.46377081319</v>
      </c>
      <c r="F50" s="480">
        <v>421654.68853124615</v>
      </c>
      <c r="G50" s="480">
        <v>438195.50681093801</v>
      </c>
      <c r="H50" s="480">
        <v>470411.28312762571</v>
      </c>
      <c r="I50" s="82"/>
      <c r="J50" s="479" t="s">
        <v>268</v>
      </c>
      <c r="K50" s="466">
        <f t="shared" si="3"/>
        <v>0.96003185784679879</v>
      </c>
      <c r="L50" s="372">
        <f t="shared" si="4"/>
        <v>0.72077423284934961</v>
      </c>
      <c r="M50" s="372">
        <f t="shared" si="5"/>
        <v>0.48409420242435786</v>
      </c>
      <c r="N50" s="372">
        <f t="shared" si="6"/>
        <v>0.49697910842956555</v>
      </c>
      <c r="O50" s="372">
        <f t="shared" si="7"/>
        <v>0.48584236917854701</v>
      </c>
      <c r="P50" s="372">
        <f t="shared" si="8"/>
        <v>0.48801965195512453</v>
      </c>
    </row>
    <row r="51" spans="1:16" x14ac:dyDescent="0.25">
      <c r="A51" s="479" t="s">
        <v>251</v>
      </c>
      <c r="B51" s="479"/>
      <c r="C51" s="480">
        <v>4831310.048059999</v>
      </c>
      <c r="D51" s="480">
        <v>4831309.7406699993</v>
      </c>
      <c r="E51" s="480">
        <v>3562296.5194137068</v>
      </c>
      <c r="F51" s="480">
        <v>3825029.2856311682</v>
      </c>
      <c r="G51" s="480">
        <v>3954002.0013502934</v>
      </c>
      <c r="H51" s="480">
        <v>4243370.851042279</v>
      </c>
      <c r="I51" s="82"/>
      <c r="J51" s="479" t="s">
        <v>251</v>
      </c>
      <c r="K51" s="466">
        <f t="shared" si="3"/>
        <v>6.188369074701451</v>
      </c>
      <c r="L51" s="372">
        <f t="shared" si="4"/>
        <v>6.1883686809691607</v>
      </c>
      <c r="M51" s="372">
        <f t="shared" si="5"/>
        <v>4.4210423496056759</v>
      </c>
      <c r="N51" s="372">
        <f t="shared" si="6"/>
        <v>4.5083327561507431</v>
      </c>
      <c r="O51" s="372">
        <f t="shared" si="7"/>
        <v>4.3839374667563149</v>
      </c>
      <c r="P51" s="372">
        <f t="shared" si="8"/>
        <v>4.402208110472424</v>
      </c>
    </row>
    <row r="52" spans="1:16" x14ac:dyDescent="0.25">
      <c r="A52" s="481" t="s">
        <v>252</v>
      </c>
      <c r="B52" s="481"/>
      <c r="C52" s="482">
        <v>106115.29875000002</v>
      </c>
      <c r="D52" s="482">
        <v>106115.29875000002</v>
      </c>
      <c r="E52" s="482">
        <v>107307.02349391654</v>
      </c>
      <c r="F52" s="482">
        <v>115933.50051760217</v>
      </c>
      <c r="G52" s="482">
        <v>126190.50536495313</v>
      </c>
      <c r="H52" s="482">
        <v>138454.95199247351</v>
      </c>
      <c r="I52" s="82"/>
      <c r="J52" s="481" t="s">
        <v>252</v>
      </c>
      <c r="K52" s="469">
        <f t="shared" si="3"/>
        <v>0.13592185693006686</v>
      </c>
      <c r="L52" s="373">
        <f t="shared" si="4"/>
        <v>0.13592185693006684</v>
      </c>
      <c r="M52" s="373">
        <f t="shared" si="5"/>
        <v>0.13317501580548266</v>
      </c>
      <c r="N52" s="373">
        <f t="shared" si="6"/>
        <v>0.136643868291973</v>
      </c>
      <c r="O52" s="373">
        <f t="shared" si="7"/>
        <v>0.13991173606624627</v>
      </c>
      <c r="P52" s="373">
        <f t="shared" si="8"/>
        <v>0.14363757823491355</v>
      </c>
    </row>
    <row r="53" spans="1:16" x14ac:dyDescent="0.25">
      <c r="A53" s="477" t="s">
        <v>48</v>
      </c>
      <c r="B53" s="477"/>
      <c r="C53" s="478">
        <v>-2318242.2125099935</v>
      </c>
      <c r="D53" s="478">
        <v>-2134296.0846900865</v>
      </c>
      <c r="E53" s="478">
        <v>-1934874.258687295</v>
      </c>
      <c r="F53" s="478">
        <v>-1632194.4271579236</v>
      </c>
      <c r="G53" s="478">
        <v>-1396410.2969760671</v>
      </c>
      <c r="H53" s="478">
        <v>-1238107.8695131615</v>
      </c>
      <c r="I53" s="82"/>
      <c r="J53" s="477" t="s">
        <v>48</v>
      </c>
      <c r="K53" s="463">
        <f t="shared" si="3"/>
        <v>-2.9694095955040125</v>
      </c>
      <c r="L53" s="371">
        <f t="shared" si="4"/>
        <v>-2.7337951312100293</v>
      </c>
      <c r="M53" s="371">
        <f t="shared" si="5"/>
        <v>-2.4013051671022287</v>
      </c>
      <c r="N53" s="371">
        <f t="shared" si="6"/>
        <v>-1.9237697415821333</v>
      </c>
      <c r="O53" s="371">
        <f t="shared" si="7"/>
        <v>-1.548247931535468</v>
      </c>
      <c r="P53" s="371">
        <f t="shared" si="8"/>
        <v>-1.28445254872593</v>
      </c>
    </row>
    <row r="54" spans="1:16" x14ac:dyDescent="0.25">
      <c r="A54" s="473" t="s">
        <v>269</v>
      </c>
      <c r="B54" s="473"/>
      <c r="C54" s="474">
        <v>41306000</v>
      </c>
      <c r="D54" s="474">
        <v>41306000</v>
      </c>
      <c r="E54" s="474">
        <v>44858525.002031982</v>
      </c>
      <c r="F54" s="474">
        <v>44010240.634369828</v>
      </c>
      <c r="G54" s="474">
        <v>45944889.185180791</v>
      </c>
      <c r="H54" s="474">
        <v>50686206.352803253</v>
      </c>
      <c r="I54" s="462"/>
      <c r="J54" s="473" t="s">
        <v>269</v>
      </c>
      <c r="K54" s="475">
        <f t="shared" si="3"/>
        <v>52.908376911612301</v>
      </c>
      <c r="L54" s="476">
        <f t="shared" si="4"/>
        <v>52.908376911612287</v>
      </c>
      <c r="M54" s="476">
        <f t="shared" si="5"/>
        <v>55.672355654286967</v>
      </c>
      <c r="N54" s="476">
        <f t="shared" si="6"/>
        <v>51.872232770438998</v>
      </c>
      <c r="O54" s="476">
        <f t="shared" si="7"/>
        <v>50.940672522698833</v>
      </c>
      <c r="P54" s="476">
        <f t="shared" si="8"/>
        <v>52.583485282834218</v>
      </c>
    </row>
    <row r="55" spans="1:16" x14ac:dyDescent="0.25">
      <c r="A55" s="473" t="s">
        <v>49</v>
      </c>
      <c r="B55" s="473"/>
      <c r="C55" s="468">
        <f t="shared" ref="C55:H55" si="11">C53+C48</f>
        <v>-925259.59931999329</v>
      </c>
      <c r="D55" s="468">
        <f t="shared" si="11"/>
        <v>-741313.47150008637</v>
      </c>
      <c r="E55" s="468">
        <f t="shared" si="11"/>
        <v>-631616.40811445797</v>
      </c>
      <c r="F55" s="468">
        <f t="shared" si="11"/>
        <v>-407788.45138959191</v>
      </c>
      <c r="G55" s="468">
        <f t="shared" si="11"/>
        <v>-213061.6135997232</v>
      </c>
      <c r="H55" s="468">
        <f t="shared" si="11"/>
        <v>27868.908604406985</v>
      </c>
      <c r="I55" s="462"/>
      <c r="J55" s="473" t="s">
        <v>49</v>
      </c>
      <c r="K55" s="469">
        <f t="shared" si="3"/>
        <v>-1.185154302568866</v>
      </c>
      <c r="L55" s="373">
        <f t="shared" si="4"/>
        <v>-0.9495398382748832</v>
      </c>
      <c r="M55" s="373">
        <f t="shared" si="5"/>
        <v>-0.78387716288127041</v>
      </c>
      <c r="N55" s="373">
        <f t="shared" si="6"/>
        <v>-0.48063580581875731</v>
      </c>
      <c r="O55" s="373">
        <f t="shared" si="7"/>
        <v>-0.23622870961329948</v>
      </c>
      <c r="P55" s="373">
        <f t="shared" si="8"/>
        <v>2.8912093662094296E-2</v>
      </c>
    </row>
    <row r="58" spans="1:16" x14ac:dyDescent="0.25">
      <c r="D58" s="102"/>
      <c r="J58" s="7" t="s">
        <v>33</v>
      </c>
      <c r="K58" s="62">
        <v>78070.81299999998</v>
      </c>
      <c r="L58" s="62">
        <v>78070.812999999995</v>
      </c>
      <c r="M58" s="62">
        <f>'T05'!C13</f>
        <v>80575.941999999995</v>
      </c>
      <c r="N58" s="62">
        <f>'T05'!D13</f>
        <v>84843.543999999994</v>
      </c>
      <c r="O58" s="62">
        <f>'T05'!E13</f>
        <v>90192.937999999995</v>
      </c>
      <c r="P58" s="62">
        <f>'T05'!F13</f>
        <v>96391.873000000007</v>
      </c>
    </row>
    <row r="60" spans="1:16" x14ac:dyDescent="0.25">
      <c r="P60" s="401"/>
    </row>
  </sheetData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workbookViewId="0">
      <selection sqref="A1:F1"/>
    </sheetView>
  </sheetViews>
  <sheetFormatPr defaultRowHeight="15" x14ac:dyDescent="0.25"/>
  <cols>
    <col min="1" max="1" width="61.5703125" customWidth="1"/>
  </cols>
  <sheetData>
    <row r="1" spans="1:6" x14ac:dyDescent="0.25">
      <c r="A1" s="749" t="s">
        <v>366</v>
      </c>
      <c r="B1" s="749"/>
      <c r="C1" s="749"/>
      <c r="D1" s="749"/>
      <c r="E1" s="749"/>
      <c r="F1" s="749"/>
    </row>
    <row r="2" spans="1:6" x14ac:dyDescent="0.25">
      <c r="A2" s="4"/>
      <c r="B2" s="31">
        <v>2015</v>
      </c>
      <c r="C2" s="31">
        <f>B2+1</f>
        <v>2016</v>
      </c>
      <c r="D2" s="31">
        <f t="shared" ref="D2:F2" si="0">C2+1</f>
        <v>2017</v>
      </c>
      <c r="E2" s="31">
        <f t="shared" si="0"/>
        <v>2018</v>
      </c>
      <c r="F2" s="31">
        <f t="shared" si="0"/>
        <v>2019</v>
      </c>
    </row>
    <row r="3" spans="1:6" x14ac:dyDescent="0.25">
      <c r="A3" s="1" t="s">
        <v>2</v>
      </c>
      <c r="B3" s="5">
        <f>T24_NPC_scenar!K53</f>
        <v>-2.9694095955040125</v>
      </c>
      <c r="C3" s="5">
        <f>T24_NPC_scenar!M53</f>
        <v>-2.4013051671022287</v>
      </c>
      <c r="D3" s="5">
        <f>T24_NPC_scenar!N53</f>
        <v>-1.9237697415821333</v>
      </c>
      <c r="E3" s="5">
        <f>T24_NPC_scenar!O53</f>
        <v>-1.548247931535468</v>
      </c>
      <c r="F3" s="5">
        <f>T24_NPC_scenar!P53</f>
        <v>-1.28445254872593</v>
      </c>
    </row>
    <row r="4" spans="1:6" x14ac:dyDescent="0.25">
      <c r="A4" s="26" t="s">
        <v>3</v>
      </c>
      <c r="B4" s="374">
        <v>-2.752327734839867E-2</v>
      </c>
      <c r="C4" s="374">
        <v>-1.435655959523976E-2</v>
      </c>
      <c r="D4" s="374">
        <v>-2.260121134047389E-3</v>
      </c>
      <c r="E4" s="374">
        <v>-6.7633678910212588E-2</v>
      </c>
      <c r="F4" s="374">
        <v>9.6311325833864508E-2</v>
      </c>
    </row>
    <row r="5" spans="1:6" x14ac:dyDescent="0.25">
      <c r="A5" s="26" t="s">
        <v>7</v>
      </c>
      <c r="B5" s="2">
        <v>-0.31663817821392493</v>
      </c>
      <c r="C5" s="2">
        <v>-6.6687732693282181E-2</v>
      </c>
      <c r="D5" s="2">
        <v>-6.8151583668748699E-3</v>
      </c>
      <c r="E5" s="2">
        <v>-6.4109474815755617E-3</v>
      </c>
      <c r="F5" s="2">
        <v>-5.9986611776134732E-3</v>
      </c>
    </row>
    <row r="6" spans="1:6" x14ac:dyDescent="0.25">
      <c r="A6" s="28" t="s">
        <v>14</v>
      </c>
      <c r="B6" s="29">
        <f>B3-B4-B5</f>
        <v>-2.6252481399416885</v>
      </c>
      <c r="C6" s="29">
        <f>C3-C4-C5</f>
        <v>-2.320260874813707</v>
      </c>
      <c r="D6" s="29">
        <f>D3-D4-D5</f>
        <v>-1.914694462081211</v>
      </c>
      <c r="E6" s="29">
        <f>E3-E4-E5</f>
        <v>-1.4742033051436798</v>
      </c>
      <c r="F6" s="29">
        <f>F3-F4-F5</f>
        <v>-1.3747652133821811</v>
      </c>
    </row>
    <row r="7" spans="1:6" x14ac:dyDescent="0.25">
      <c r="A7" s="14" t="s">
        <v>5</v>
      </c>
      <c r="B7" s="6" t="s">
        <v>0</v>
      </c>
      <c r="C7" s="6">
        <f>C6-B6</f>
        <v>0.30498726512798147</v>
      </c>
      <c r="D7" s="6">
        <f t="shared" ref="D7:F7" si="1">D6-C6</f>
        <v>0.40556641273249605</v>
      </c>
      <c r="E7" s="6">
        <f t="shared" si="1"/>
        <v>0.44049115693753116</v>
      </c>
      <c r="F7" s="6">
        <f t="shared" si="1"/>
        <v>9.9438091761498759E-2</v>
      </c>
    </row>
    <row r="8" spans="1:6" x14ac:dyDescent="0.25">
      <c r="A8" s="28"/>
      <c r="B8" s="29"/>
      <c r="C8" s="29"/>
      <c r="D8" s="29"/>
      <c r="E8" s="29"/>
      <c r="F8" s="30" t="s">
        <v>6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workbookViewId="0"/>
  </sheetViews>
  <sheetFormatPr defaultRowHeight="12.75" x14ac:dyDescent="0.2"/>
  <cols>
    <col min="1" max="1" width="30.28515625" style="539" customWidth="1"/>
    <col min="2" max="2" width="11.42578125" style="539" bestFit="1" customWidth="1"/>
    <col min="3" max="16384" width="9.140625" style="539"/>
  </cols>
  <sheetData>
    <row r="1" spans="1:8" x14ac:dyDescent="0.2">
      <c r="A1" s="538" t="s">
        <v>442</v>
      </c>
      <c r="B1" s="538"/>
      <c r="C1" s="538"/>
      <c r="D1" s="538"/>
      <c r="E1" s="538"/>
      <c r="F1" s="538"/>
    </row>
    <row r="2" spans="1:8" x14ac:dyDescent="0.2">
      <c r="A2" s="540"/>
      <c r="B2" s="488">
        <v>2015</v>
      </c>
      <c r="C2" s="488">
        <v>2016</v>
      </c>
      <c r="D2" s="488">
        <v>2017</v>
      </c>
      <c r="E2" s="488">
        <v>2018</v>
      </c>
      <c r="F2" s="488">
        <v>2019</v>
      </c>
    </row>
    <row r="3" spans="1:8" s="543" customFormat="1" x14ac:dyDescent="0.2">
      <c r="A3" s="541" t="s">
        <v>443</v>
      </c>
      <c r="B3" s="542">
        <v>-7.4137821518523196E-3</v>
      </c>
      <c r="C3" s="542">
        <v>-7.1832855519082866E-3</v>
      </c>
      <c r="D3" s="542">
        <v>-6.8219687186997415E-3</v>
      </c>
      <c r="E3" s="542">
        <v>-6.4173539075938505E-3</v>
      </c>
      <c r="F3" s="542">
        <v>-6.0046556081018877E-3</v>
      </c>
    </row>
    <row r="4" spans="1:8" x14ac:dyDescent="0.2">
      <c r="A4" s="544" t="s">
        <v>444</v>
      </c>
      <c r="B4" s="542">
        <v>-6.9966451341941419E-2</v>
      </c>
      <c r="C4" s="542" t="s">
        <v>0</v>
      </c>
      <c r="D4" s="542" t="s">
        <v>0</v>
      </c>
      <c r="E4" s="542" t="s">
        <v>0</v>
      </c>
      <c r="F4" s="542" t="s">
        <v>0</v>
      </c>
    </row>
    <row r="5" spans="1:8" x14ac:dyDescent="0.2">
      <c r="A5" s="545" t="s">
        <v>445</v>
      </c>
      <c r="B5" s="542">
        <v>-0.23925801872973965</v>
      </c>
      <c r="C5" s="542" t="s">
        <v>0</v>
      </c>
      <c r="D5" s="542" t="s">
        <v>0</v>
      </c>
      <c r="E5" s="542" t="s">
        <v>0</v>
      </c>
      <c r="F5" s="542" t="s">
        <v>0</v>
      </c>
    </row>
    <row r="6" spans="1:8" x14ac:dyDescent="0.2">
      <c r="A6" s="544" t="s">
        <v>446</v>
      </c>
      <c r="B6" s="542" t="s">
        <v>0</v>
      </c>
      <c r="C6" s="542">
        <v>-5.9571131045542111E-2</v>
      </c>
      <c r="D6" s="542" t="s">
        <v>0</v>
      </c>
      <c r="E6" s="542" t="s">
        <v>0</v>
      </c>
      <c r="F6" s="542" t="s">
        <v>0</v>
      </c>
    </row>
    <row r="7" spans="1:8" x14ac:dyDescent="0.2">
      <c r="A7" s="546" t="s">
        <v>447</v>
      </c>
      <c r="B7" s="547">
        <f>SUM(B3:B6)</f>
        <v>-0.31663825222353337</v>
      </c>
      <c r="C7" s="547">
        <f>SUM(C3:C6)</f>
        <v>-6.6754416597450392E-2</v>
      </c>
      <c r="D7" s="547">
        <f>SUM(D3:D6)</f>
        <v>-6.8219687186997415E-3</v>
      </c>
      <c r="E7" s="547">
        <f>SUM(E3:E6)</f>
        <v>-6.4173539075938505E-3</v>
      </c>
      <c r="F7" s="547">
        <f>SUM(F3:F6)</f>
        <v>-6.0046556081018877E-3</v>
      </c>
    </row>
    <row r="8" spans="1:8" x14ac:dyDescent="0.2">
      <c r="A8" s="548"/>
      <c r="C8" s="549"/>
      <c r="D8" s="549"/>
      <c r="E8" s="802" t="s">
        <v>6</v>
      </c>
      <c r="F8" s="802"/>
    </row>
    <row r="11" spans="1:8" x14ac:dyDescent="0.2">
      <c r="B11" s="550"/>
      <c r="C11" s="550"/>
      <c r="D11" s="550"/>
      <c r="E11" s="550"/>
      <c r="F11" s="550"/>
      <c r="G11" s="550"/>
    </row>
    <row r="12" spans="1:8" x14ac:dyDescent="0.2">
      <c r="A12" s="803"/>
      <c r="B12" s="803"/>
      <c r="C12" s="803"/>
      <c r="D12" s="803"/>
      <c r="E12" s="803"/>
      <c r="F12" s="551"/>
      <c r="G12" s="544"/>
      <c r="H12" s="552"/>
    </row>
    <row r="13" spans="1:8" x14ac:dyDescent="0.2">
      <c r="A13" s="553"/>
      <c r="B13" s="554"/>
      <c r="C13" s="554"/>
      <c r="D13" s="554"/>
      <c r="E13" s="554"/>
      <c r="F13" s="554"/>
      <c r="G13" s="544"/>
      <c r="H13" s="552"/>
    </row>
    <row r="14" spans="1:8" x14ac:dyDescent="0.2">
      <c r="A14" s="555"/>
      <c r="B14" s="556"/>
      <c r="C14" s="556"/>
      <c r="D14" s="556"/>
      <c r="E14" s="556"/>
      <c r="F14" s="556"/>
      <c r="G14" s="544"/>
      <c r="H14" s="552"/>
    </row>
    <row r="15" spans="1:8" x14ac:dyDescent="0.2">
      <c r="A15" s="555"/>
      <c r="B15" s="556"/>
      <c r="C15" s="556"/>
      <c r="D15" s="556"/>
      <c r="E15" s="556"/>
      <c r="F15" s="556"/>
      <c r="G15" s="544"/>
      <c r="H15" s="552"/>
    </row>
    <row r="16" spans="1:8" x14ac:dyDescent="0.2">
      <c r="A16" s="557"/>
      <c r="B16" s="558"/>
      <c r="C16" s="558"/>
      <c r="D16" s="558"/>
      <c r="E16" s="558"/>
      <c r="F16" s="558"/>
      <c r="G16" s="544"/>
      <c r="H16" s="552"/>
    </row>
    <row r="17" spans="1:8" x14ac:dyDescent="0.2">
      <c r="A17" s="559"/>
      <c r="B17" s="560"/>
      <c r="C17" s="560"/>
      <c r="D17" s="552"/>
      <c r="E17" s="561"/>
      <c r="F17" s="561"/>
      <c r="G17" s="552"/>
      <c r="H17" s="552"/>
    </row>
    <row r="18" spans="1:8" x14ac:dyDescent="0.2">
      <c r="A18" s="555"/>
      <c r="B18" s="562"/>
      <c r="C18" s="563"/>
      <c r="D18" s="563"/>
      <c r="E18" s="563"/>
      <c r="F18" s="552"/>
      <c r="G18" s="552"/>
      <c r="H18" s="552"/>
    </row>
    <row r="19" spans="1:8" x14ac:dyDescent="0.2">
      <c r="A19" s="555"/>
      <c r="B19" s="562"/>
      <c r="C19" s="563"/>
      <c r="D19" s="563"/>
      <c r="E19" s="563"/>
      <c r="F19" s="552"/>
      <c r="G19" s="552"/>
      <c r="H19" s="552"/>
    </row>
    <row r="20" spans="1:8" x14ac:dyDescent="0.2">
      <c r="A20" s="557"/>
      <c r="B20" s="564"/>
      <c r="C20" s="563"/>
      <c r="D20" s="563"/>
      <c r="E20" s="563"/>
      <c r="F20" s="552"/>
      <c r="G20" s="552"/>
    </row>
    <row r="21" spans="1:8" x14ac:dyDescent="0.2">
      <c r="A21" s="551"/>
      <c r="B21" s="565"/>
      <c r="C21" s="565"/>
      <c r="D21" s="565"/>
      <c r="E21" s="565"/>
      <c r="F21" s="552"/>
      <c r="G21" s="552"/>
    </row>
    <row r="22" spans="1:8" x14ac:dyDescent="0.2">
      <c r="A22" s="566"/>
      <c r="B22" s="563"/>
      <c r="C22" s="563"/>
      <c r="D22" s="563"/>
      <c r="E22" s="567"/>
      <c r="F22" s="552"/>
      <c r="G22" s="552"/>
    </row>
    <row r="23" spans="1:8" x14ac:dyDescent="0.2">
      <c r="A23" s="552"/>
      <c r="B23" s="552"/>
      <c r="C23" s="552"/>
      <c r="D23" s="552"/>
      <c r="E23" s="552"/>
      <c r="F23" s="552"/>
      <c r="G23" s="552"/>
    </row>
    <row r="24" spans="1:8" x14ac:dyDescent="0.2">
      <c r="A24" s="804"/>
      <c r="B24" s="804"/>
      <c r="C24" s="804"/>
      <c r="D24" s="804"/>
      <c r="E24" s="804"/>
      <c r="F24" s="804"/>
      <c r="G24" s="552"/>
    </row>
    <row r="25" spans="1:8" x14ac:dyDescent="0.2">
      <c r="A25" s="568"/>
      <c r="B25" s="554"/>
      <c r="C25" s="554"/>
      <c r="D25" s="554"/>
      <c r="E25" s="554"/>
      <c r="F25" s="554"/>
      <c r="G25" s="552"/>
    </row>
    <row r="26" spans="1:8" x14ac:dyDescent="0.2">
      <c r="A26" s="569"/>
      <c r="B26" s="570"/>
      <c r="C26" s="570"/>
      <c r="D26" s="570"/>
      <c r="E26" s="570"/>
      <c r="F26" s="570"/>
      <c r="G26" s="552"/>
    </row>
    <row r="27" spans="1:8" x14ac:dyDescent="0.2">
      <c r="A27" s="569"/>
      <c r="B27" s="570"/>
      <c r="C27" s="570"/>
      <c r="D27" s="570"/>
      <c r="E27" s="570"/>
      <c r="F27" s="570"/>
      <c r="G27" s="552"/>
    </row>
    <row r="28" spans="1:8" x14ac:dyDescent="0.2">
      <c r="A28" s="569"/>
      <c r="B28" s="570"/>
      <c r="C28" s="570"/>
      <c r="D28" s="570"/>
      <c r="E28" s="570"/>
      <c r="F28" s="570"/>
      <c r="G28" s="552"/>
    </row>
    <row r="29" spans="1:8" x14ac:dyDescent="0.2">
      <c r="A29" s="569"/>
      <c r="B29" s="570"/>
      <c r="C29" s="570"/>
      <c r="D29" s="570"/>
      <c r="E29" s="570"/>
      <c r="F29" s="570"/>
      <c r="G29" s="552"/>
    </row>
    <row r="30" spans="1:8" x14ac:dyDescent="0.2">
      <c r="A30" s="569"/>
      <c r="B30" s="570"/>
      <c r="C30" s="570"/>
      <c r="D30" s="570"/>
      <c r="E30" s="570"/>
      <c r="F30" s="570"/>
      <c r="G30" s="552"/>
    </row>
    <row r="31" spans="1:8" x14ac:dyDescent="0.2">
      <c r="A31" s="544"/>
      <c r="B31" s="570"/>
      <c r="C31" s="570"/>
      <c r="D31" s="570"/>
      <c r="E31" s="570"/>
      <c r="F31" s="570"/>
      <c r="G31" s="552"/>
    </row>
    <row r="32" spans="1:8" x14ac:dyDescent="0.2">
      <c r="A32" s="544"/>
      <c r="B32" s="570"/>
      <c r="C32" s="570"/>
      <c r="D32" s="570"/>
      <c r="E32" s="570"/>
      <c r="F32" s="570"/>
      <c r="G32" s="552"/>
    </row>
    <row r="33" spans="1:7" x14ac:dyDescent="0.2">
      <c r="A33" s="544"/>
      <c r="B33" s="570"/>
      <c r="C33" s="570"/>
      <c r="D33" s="570"/>
      <c r="E33" s="570"/>
      <c r="F33" s="570"/>
      <c r="G33" s="552"/>
    </row>
    <row r="34" spans="1:7" x14ac:dyDescent="0.2">
      <c r="A34" s="544"/>
      <c r="B34" s="570"/>
      <c r="C34" s="570"/>
      <c r="D34" s="570"/>
      <c r="E34" s="570"/>
      <c r="F34" s="570"/>
      <c r="G34" s="552"/>
    </row>
    <row r="35" spans="1:7" x14ac:dyDescent="0.2">
      <c r="A35" s="571"/>
      <c r="B35" s="572"/>
      <c r="C35" s="572"/>
      <c r="D35" s="572"/>
      <c r="E35" s="572"/>
      <c r="F35" s="572"/>
      <c r="G35" s="552"/>
    </row>
    <row r="36" spans="1:7" x14ac:dyDescent="0.2">
      <c r="A36" s="573"/>
      <c r="B36" s="574"/>
      <c r="C36" s="570"/>
      <c r="D36" s="570"/>
      <c r="E36" s="570"/>
      <c r="F36" s="570"/>
      <c r="G36" s="552"/>
    </row>
    <row r="37" spans="1:7" x14ac:dyDescent="0.2">
      <c r="A37" s="575"/>
      <c r="B37" s="576"/>
      <c r="C37" s="576"/>
      <c r="D37" s="576"/>
      <c r="E37" s="576"/>
      <c r="F37" s="576"/>
      <c r="G37" s="552"/>
    </row>
    <row r="38" spans="1:7" x14ac:dyDescent="0.2">
      <c r="A38" s="577"/>
      <c r="B38" s="578"/>
      <c r="C38" s="578"/>
      <c r="D38" s="578"/>
      <c r="E38" s="578"/>
      <c r="F38" s="578"/>
      <c r="G38" s="552"/>
    </row>
    <row r="39" spans="1:7" x14ac:dyDescent="0.2">
      <c r="A39" s="552"/>
      <c r="B39" s="552"/>
      <c r="C39" s="552"/>
      <c r="D39" s="552"/>
      <c r="E39" s="805"/>
      <c r="F39" s="805"/>
      <c r="G39" s="552"/>
    </row>
    <row r="40" spans="1:7" x14ac:dyDescent="0.2">
      <c r="A40" s="552"/>
      <c r="B40" s="579"/>
      <c r="C40" s="579"/>
      <c r="D40" s="579"/>
      <c r="E40" s="579"/>
      <c r="F40" s="579"/>
      <c r="G40" s="552"/>
    </row>
    <row r="41" spans="1:7" x14ac:dyDescent="0.2">
      <c r="A41" s="552"/>
      <c r="B41" s="552"/>
      <c r="C41" s="552"/>
      <c r="D41" s="552"/>
      <c r="E41" s="552"/>
      <c r="F41" s="552"/>
      <c r="G41" s="552"/>
    </row>
    <row r="42" spans="1:7" x14ac:dyDescent="0.2">
      <c r="A42" s="804"/>
      <c r="B42" s="804"/>
      <c r="C42" s="804"/>
      <c r="D42" s="804"/>
      <c r="E42" s="804"/>
      <c r="F42" s="804"/>
      <c r="G42" s="552"/>
    </row>
    <row r="43" spans="1:7" x14ac:dyDescent="0.2">
      <c r="A43" s="580"/>
      <c r="B43" s="554"/>
      <c r="C43" s="554"/>
      <c r="D43" s="554"/>
      <c r="E43" s="554"/>
      <c r="F43" s="554"/>
      <c r="G43" s="552"/>
    </row>
    <row r="44" spans="1:7" x14ac:dyDescent="0.2">
      <c r="A44" s="552"/>
      <c r="B44" s="562"/>
      <c r="C44" s="562"/>
      <c r="D44" s="562"/>
      <c r="E44" s="562"/>
      <c r="F44" s="562"/>
      <c r="G44" s="552"/>
    </row>
    <row r="45" spans="1:7" x14ac:dyDescent="0.2">
      <c r="A45" s="552"/>
      <c r="B45" s="581"/>
      <c r="C45" s="581"/>
      <c r="D45" s="581"/>
      <c r="E45" s="581"/>
      <c r="F45" s="581"/>
      <c r="G45" s="552"/>
    </row>
    <row r="46" spans="1:7" x14ac:dyDescent="0.2">
      <c r="E46" s="802"/>
      <c r="F46" s="802"/>
    </row>
    <row r="50" spans="3:3" x14ac:dyDescent="0.2">
      <c r="C50" s="582"/>
    </row>
  </sheetData>
  <mergeCells count="6">
    <mergeCell ref="E46:F46"/>
    <mergeCell ref="E8:F8"/>
    <mergeCell ref="A12:E12"/>
    <mergeCell ref="A24:F24"/>
    <mergeCell ref="E39:F39"/>
    <mergeCell ref="A42:F42"/>
  </mergeCells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workbookViewId="0"/>
  </sheetViews>
  <sheetFormatPr defaultRowHeight="12" x14ac:dyDescent="0.2"/>
  <cols>
    <col min="1" max="1" width="53.42578125" style="544" bestFit="1" customWidth="1"/>
    <col min="2" max="2" width="10" style="544" bestFit="1" customWidth="1"/>
    <col min="3" max="3" width="10.28515625" style="544" bestFit="1" customWidth="1"/>
    <col min="4" max="4" width="10.140625" style="544" bestFit="1" customWidth="1"/>
    <col min="5" max="5" width="9.85546875" style="544" bestFit="1" customWidth="1"/>
    <col min="6" max="6" width="10" style="544" bestFit="1" customWidth="1"/>
    <col min="7" max="7" width="9.140625" style="544"/>
    <col min="8" max="8" width="53.42578125" style="544" bestFit="1" customWidth="1"/>
    <col min="9" max="16384" width="9.140625" style="544"/>
  </cols>
  <sheetData>
    <row r="1" spans="1:13" ht="12.75" customHeight="1" x14ac:dyDescent="0.2">
      <c r="A1" s="583" t="s">
        <v>448</v>
      </c>
      <c r="B1" s="583"/>
      <c r="C1" s="584"/>
      <c r="D1" s="806"/>
      <c r="E1" s="806"/>
      <c r="F1" s="806"/>
      <c r="H1" s="583" t="s">
        <v>449</v>
      </c>
    </row>
    <row r="2" spans="1:13" ht="14.25" customHeight="1" x14ac:dyDescent="0.2">
      <c r="A2" s="585"/>
      <c r="B2" s="586" t="s">
        <v>285</v>
      </c>
      <c r="C2" s="586" t="s">
        <v>302</v>
      </c>
      <c r="D2" s="587" t="s">
        <v>131</v>
      </c>
      <c r="E2" s="587" t="s">
        <v>132</v>
      </c>
      <c r="F2" s="587" t="s">
        <v>133</v>
      </c>
      <c r="H2" s="585"/>
      <c r="I2" s="586" t="s">
        <v>285</v>
      </c>
      <c r="J2" s="586" t="s">
        <v>302</v>
      </c>
      <c r="K2" s="587" t="s">
        <v>131</v>
      </c>
      <c r="L2" s="587" t="s">
        <v>132</v>
      </c>
      <c r="M2" s="587" t="s">
        <v>133</v>
      </c>
    </row>
    <row r="3" spans="1:13" x14ac:dyDescent="0.2">
      <c r="A3" s="575" t="s">
        <v>450</v>
      </c>
      <c r="B3" s="588">
        <f>B4+B17+B20+B25</f>
        <v>30678.123</v>
      </c>
      <c r="C3" s="588">
        <f>C4+C17+C20+C25</f>
        <v>31111.126000000004</v>
      </c>
      <c r="D3" s="588">
        <f>D4+D17+D20+D25</f>
        <v>31934.101000000002</v>
      </c>
      <c r="E3" s="588">
        <f>E4+E17+E20+E25</f>
        <v>33424.027999999998</v>
      </c>
      <c r="F3" s="588">
        <f>F4+F17+F20+F25</f>
        <v>34479.695999999996</v>
      </c>
      <c r="H3" s="575" t="s">
        <v>450</v>
      </c>
      <c r="I3" s="589">
        <f>B3/B$53*100</f>
        <v>38.039641541983848</v>
      </c>
      <c r="J3" s="589">
        <f>C3/C$53*100</f>
        <v>38.610936748341096</v>
      </c>
      <c r="K3" s="589">
        <f>D3/D$53*100</f>
        <v>37.638810797436754</v>
      </c>
      <c r="L3" s="589">
        <f>E3/E$53*100</f>
        <v>37.058364813440271</v>
      </c>
      <c r="M3" s="589">
        <f>F3/F$53*100</f>
        <v>35.770335119434804</v>
      </c>
    </row>
    <row r="4" spans="1:13" x14ac:dyDescent="0.2">
      <c r="A4" s="590" t="s">
        <v>451</v>
      </c>
      <c r="B4" s="591">
        <f>B5+B10+B16</f>
        <v>14463.661</v>
      </c>
      <c r="C4" s="591">
        <f>C5+C10+C16</f>
        <v>14394.809000000001</v>
      </c>
      <c r="D4" s="591">
        <f>D5+D10+D16</f>
        <v>14795.091</v>
      </c>
      <c r="E4" s="591">
        <f>E5+E10+E16</f>
        <v>15425.907999999999</v>
      </c>
      <c r="F4" s="591">
        <f>F5+F10+F16</f>
        <v>16317.723999999998</v>
      </c>
      <c r="H4" s="590" t="s">
        <v>451</v>
      </c>
      <c r="I4" s="592">
        <f t="shared" ref="I4:M49" si="0">B4/B$53*100</f>
        <v>17.934359276960055</v>
      </c>
      <c r="J4" s="592">
        <f t="shared" si="0"/>
        <v>17.864896944053104</v>
      </c>
      <c r="K4" s="592">
        <f t="shared" si="0"/>
        <v>17.438086980430711</v>
      </c>
      <c r="L4" s="592">
        <f t="shared" si="0"/>
        <v>17.103232627813945</v>
      </c>
      <c r="M4" s="592">
        <f t="shared" si="0"/>
        <v>16.928526744158191</v>
      </c>
    </row>
    <row r="5" spans="1:13" x14ac:dyDescent="0.2">
      <c r="A5" s="593" t="s">
        <v>452</v>
      </c>
      <c r="B5" s="594">
        <v>8735.9709999999995</v>
      </c>
      <c r="C5" s="594">
        <v>8547.1777000000002</v>
      </c>
      <c r="D5" s="594">
        <v>8833.527</v>
      </c>
      <c r="E5" s="594">
        <v>9078.101999999999</v>
      </c>
      <c r="F5" s="594">
        <v>9519.1239999999998</v>
      </c>
      <c r="H5" s="593" t="s">
        <v>452</v>
      </c>
      <c r="I5" s="595">
        <f t="shared" si="0"/>
        <v>10.832253503943711</v>
      </c>
      <c r="J5" s="595">
        <f t="shared" si="0"/>
        <v>10.607605059088234</v>
      </c>
      <c r="K5" s="595">
        <f t="shared" si="0"/>
        <v>10.411548815075429</v>
      </c>
      <c r="L5" s="595">
        <f t="shared" si="0"/>
        <v>10.065202665867254</v>
      </c>
      <c r="M5" s="595">
        <f t="shared" si="0"/>
        <v>9.8754425074819316</v>
      </c>
    </row>
    <row r="6" spans="1:13" x14ac:dyDescent="0.2">
      <c r="A6" s="596" t="s">
        <v>453</v>
      </c>
      <c r="B6" s="594">
        <v>5623.7510000000002</v>
      </c>
      <c r="C6" s="594">
        <v>5440.4310000000005</v>
      </c>
      <c r="D6" s="594">
        <v>5617.3159999999998</v>
      </c>
      <c r="E6" s="594">
        <v>5863.2979999999998</v>
      </c>
      <c r="F6" s="594">
        <v>6200.1610000000001</v>
      </c>
      <c r="H6" s="596" t="s">
        <v>453</v>
      </c>
      <c r="I6" s="595">
        <f t="shared" si="0"/>
        <v>6.9732255836308239</v>
      </c>
      <c r="J6" s="595">
        <f t="shared" si="0"/>
        <v>6.7519297509422858</v>
      </c>
      <c r="K6" s="595">
        <f t="shared" si="0"/>
        <v>6.620793681131472</v>
      </c>
      <c r="L6" s="595">
        <f t="shared" si="0"/>
        <v>6.5008393450937367</v>
      </c>
      <c r="M6" s="595">
        <f t="shared" si="0"/>
        <v>6.4322445524012171</v>
      </c>
    </row>
    <row r="7" spans="1:13" x14ac:dyDescent="0.2">
      <c r="A7" s="596" t="s">
        <v>454</v>
      </c>
      <c r="B7" s="594">
        <v>2162.5479999999998</v>
      </c>
      <c r="C7" s="594">
        <v>2146.8829999999998</v>
      </c>
      <c r="D7" s="594">
        <v>2220.0240000000003</v>
      </c>
      <c r="E7" s="594">
        <v>2279.3820000000001</v>
      </c>
      <c r="F7" s="594">
        <v>2349.1220000000003</v>
      </c>
      <c r="H7" s="596" t="s">
        <v>454</v>
      </c>
      <c r="I7" s="595">
        <f t="shared" si="0"/>
        <v>2.6814727464693351</v>
      </c>
      <c r="J7" s="595">
        <f t="shared" si="0"/>
        <v>2.6644218444259704</v>
      </c>
      <c r="K7" s="595">
        <f t="shared" si="0"/>
        <v>2.6166092260361031</v>
      </c>
      <c r="L7" s="595">
        <f t="shared" si="0"/>
        <v>2.5272289056599977</v>
      </c>
      <c r="M7" s="595">
        <f t="shared" si="0"/>
        <v>2.4370540035050468</v>
      </c>
    </row>
    <row r="8" spans="1:13" x14ac:dyDescent="0.2">
      <c r="A8" s="596" t="s">
        <v>455</v>
      </c>
      <c r="B8" s="594">
        <v>0</v>
      </c>
      <c r="C8" s="594">
        <v>0</v>
      </c>
      <c r="D8" s="594">
        <v>0</v>
      </c>
      <c r="E8" s="594">
        <v>0</v>
      </c>
      <c r="F8" s="594">
        <v>0</v>
      </c>
      <c r="H8" s="596" t="s">
        <v>455</v>
      </c>
      <c r="I8" s="595">
        <f t="shared" si="0"/>
        <v>0</v>
      </c>
      <c r="J8" s="595">
        <f t="shared" si="0"/>
        <v>0</v>
      </c>
      <c r="K8" s="595">
        <f t="shared" si="0"/>
        <v>0</v>
      </c>
      <c r="L8" s="595">
        <f t="shared" si="0"/>
        <v>0</v>
      </c>
      <c r="M8" s="595">
        <f t="shared" si="0"/>
        <v>0</v>
      </c>
    </row>
    <row r="9" spans="1:13" x14ac:dyDescent="0.2">
      <c r="A9" s="596" t="s">
        <v>456</v>
      </c>
      <c r="B9" s="594">
        <v>233.477</v>
      </c>
      <c r="C9" s="594">
        <v>237.33100000000002</v>
      </c>
      <c r="D9" s="594">
        <v>243.958</v>
      </c>
      <c r="E9" s="594">
        <v>248.78700000000001</v>
      </c>
      <c r="F9" s="594">
        <v>252.53300000000002</v>
      </c>
      <c r="H9" s="596" t="s">
        <v>456</v>
      </c>
      <c r="I9" s="595">
        <f t="shared" si="0"/>
        <v>0.28950211159586797</v>
      </c>
      <c r="J9" s="595">
        <f t="shared" si="0"/>
        <v>0.29454325212853238</v>
      </c>
      <c r="K9" s="595">
        <f t="shared" si="0"/>
        <v>0.28753867235908959</v>
      </c>
      <c r="L9" s="595">
        <f t="shared" si="0"/>
        <v>0.27583866932020779</v>
      </c>
      <c r="M9" s="595">
        <f t="shared" si="0"/>
        <v>0.26198577965177627</v>
      </c>
    </row>
    <row r="10" spans="1:13" x14ac:dyDescent="0.2">
      <c r="A10" s="597" t="s">
        <v>457</v>
      </c>
      <c r="B10" s="594">
        <v>5727.69</v>
      </c>
      <c r="C10" s="594">
        <v>5847.6313</v>
      </c>
      <c r="D10" s="594">
        <v>5961.5640000000003</v>
      </c>
      <c r="E10" s="594">
        <v>6347.8059999999996</v>
      </c>
      <c r="F10" s="594">
        <v>6798.5999999999995</v>
      </c>
      <c r="H10" s="597" t="s">
        <v>457</v>
      </c>
      <c r="I10" s="595">
        <f t="shared" si="0"/>
        <v>7.1021057730163424</v>
      </c>
      <c r="J10" s="595">
        <f t="shared" si="0"/>
        <v>7.2572918849648698</v>
      </c>
      <c r="K10" s="595">
        <f t="shared" si="0"/>
        <v>7.026538165355281</v>
      </c>
      <c r="L10" s="595">
        <f t="shared" si="0"/>
        <v>7.0380299619466875</v>
      </c>
      <c r="M10" s="595">
        <f t="shared" si="0"/>
        <v>7.0530842366762592</v>
      </c>
    </row>
    <row r="11" spans="1:13" x14ac:dyDescent="0.2">
      <c r="A11" s="596" t="s">
        <v>458</v>
      </c>
      <c r="B11" s="594">
        <v>2554.893</v>
      </c>
      <c r="C11" s="594">
        <v>2616.7080000000001</v>
      </c>
      <c r="D11" s="594">
        <v>2775.7719999999995</v>
      </c>
      <c r="E11" s="594">
        <v>2962</v>
      </c>
      <c r="F11" s="594">
        <v>3160.181</v>
      </c>
      <c r="H11" s="596" t="s">
        <v>458</v>
      </c>
      <c r="I11" s="595">
        <f t="shared" si="0"/>
        <v>3.1679648033917771</v>
      </c>
      <c r="J11" s="595">
        <f t="shared" si="0"/>
        <v>3.247505316164967</v>
      </c>
      <c r="K11" s="595">
        <f t="shared" si="0"/>
        <v>3.2716360834714777</v>
      </c>
      <c r="L11" s="595">
        <f t="shared" si="0"/>
        <v>3.2840708659473985</v>
      </c>
      <c r="M11" s="595">
        <f t="shared" si="0"/>
        <v>3.278472449643135</v>
      </c>
    </row>
    <row r="12" spans="1:13" x14ac:dyDescent="0.2">
      <c r="A12" s="598" t="s">
        <v>459</v>
      </c>
      <c r="B12" s="594">
        <v>2676.886</v>
      </c>
      <c r="C12" s="594">
        <v>2726.0509999999999</v>
      </c>
      <c r="D12" s="594">
        <v>2742.9769999999999</v>
      </c>
      <c r="E12" s="594">
        <v>2848.3319999999999</v>
      </c>
      <c r="F12" s="594">
        <v>3075.5770000000002</v>
      </c>
      <c r="H12" s="598" t="s">
        <v>459</v>
      </c>
      <c r="I12" s="595">
        <f t="shared" si="0"/>
        <v>3.319231228349758</v>
      </c>
      <c r="J12" s="595">
        <f t="shared" si="0"/>
        <v>3.3832071116214815</v>
      </c>
      <c r="K12" s="595">
        <f t="shared" si="0"/>
        <v>3.2329825826229044</v>
      </c>
      <c r="L12" s="595">
        <f t="shared" si="0"/>
        <v>3.1580432605488471</v>
      </c>
      <c r="M12" s="595">
        <f t="shared" si="0"/>
        <v>3.1907015646433181</v>
      </c>
    </row>
    <row r="13" spans="1:13" x14ac:dyDescent="0.2">
      <c r="A13" s="598" t="s">
        <v>460</v>
      </c>
      <c r="B13" s="594">
        <v>166.803</v>
      </c>
      <c r="C13" s="594">
        <v>174.77799999999999</v>
      </c>
      <c r="D13" s="594">
        <v>182.46599999999998</v>
      </c>
      <c r="E13" s="594">
        <v>193.52499999999998</v>
      </c>
      <c r="F13" s="594">
        <v>210.71299999999999</v>
      </c>
      <c r="H13" s="598" t="s">
        <v>460</v>
      </c>
      <c r="I13" s="595">
        <f t="shared" si="0"/>
        <v>0.20682902692995697</v>
      </c>
      <c r="J13" s="595">
        <f t="shared" si="0"/>
        <v>0.21691089878911998</v>
      </c>
      <c r="K13" s="595">
        <f t="shared" si="0"/>
        <v>0.21506173763792799</v>
      </c>
      <c r="L13" s="595">
        <f t="shared" si="0"/>
        <v>0.21456779687119182</v>
      </c>
      <c r="M13" s="595">
        <f t="shared" si="0"/>
        <v>0.21860037930791112</v>
      </c>
    </row>
    <row r="14" spans="1:13" x14ac:dyDescent="0.2">
      <c r="A14" s="598" t="s">
        <v>461</v>
      </c>
      <c r="B14" s="594">
        <v>0</v>
      </c>
      <c r="C14" s="594">
        <v>0</v>
      </c>
      <c r="D14" s="594">
        <v>0</v>
      </c>
      <c r="E14" s="594">
        <v>0</v>
      </c>
      <c r="F14" s="594">
        <v>0</v>
      </c>
      <c r="H14" s="598" t="s">
        <v>461</v>
      </c>
      <c r="I14" s="595">
        <f t="shared" si="0"/>
        <v>0</v>
      </c>
      <c r="J14" s="595">
        <f t="shared" si="0"/>
        <v>0</v>
      </c>
      <c r="K14" s="595">
        <f t="shared" si="0"/>
        <v>0</v>
      </c>
      <c r="L14" s="595">
        <f t="shared" si="0"/>
        <v>0</v>
      </c>
      <c r="M14" s="595">
        <f t="shared" si="0"/>
        <v>0</v>
      </c>
    </row>
    <row r="15" spans="1:13" x14ac:dyDescent="0.2">
      <c r="A15" s="598" t="s">
        <v>456</v>
      </c>
      <c r="B15" s="594">
        <v>107.562</v>
      </c>
      <c r="C15" s="594">
        <v>109.489</v>
      </c>
      <c r="D15" s="594">
        <v>112.372</v>
      </c>
      <c r="E15" s="594">
        <v>114.274</v>
      </c>
      <c r="F15" s="594">
        <v>116.14700000000001</v>
      </c>
      <c r="H15" s="598" t="s">
        <v>456</v>
      </c>
      <c r="I15" s="595">
        <f t="shared" si="0"/>
        <v>0.13337256401047959</v>
      </c>
      <c r="J15" s="595">
        <f t="shared" si="0"/>
        <v>0.13588299098011167</v>
      </c>
      <c r="K15" s="595">
        <f t="shared" si="0"/>
        <v>0.13244614109943356</v>
      </c>
      <c r="L15" s="595">
        <f t="shared" si="0"/>
        <v>0.12669949835762087</v>
      </c>
      <c r="M15" s="595">
        <f t="shared" si="0"/>
        <v>0.12049459812862025</v>
      </c>
    </row>
    <row r="16" spans="1:13" x14ac:dyDescent="0.2">
      <c r="A16" s="593" t="s">
        <v>462</v>
      </c>
      <c r="B16" s="594">
        <v>0</v>
      </c>
      <c r="C16" s="594">
        <v>0</v>
      </c>
      <c r="D16" s="594">
        <v>0</v>
      </c>
      <c r="E16" s="594">
        <v>0</v>
      </c>
      <c r="F16" s="594">
        <v>0</v>
      </c>
      <c r="H16" s="593" t="s">
        <v>462</v>
      </c>
      <c r="I16" s="595">
        <f t="shared" si="0"/>
        <v>0</v>
      </c>
      <c r="J16" s="595">
        <f t="shared" si="0"/>
        <v>0</v>
      </c>
      <c r="K16" s="595">
        <f t="shared" si="0"/>
        <v>0</v>
      </c>
      <c r="L16" s="595">
        <f t="shared" si="0"/>
        <v>0</v>
      </c>
      <c r="M16" s="595">
        <f t="shared" si="0"/>
        <v>0</v>
      </c>
    </row>
    <row r="17" spans="1:13" x14ac:dyDescent="0.2">
      <c r="A17" s="590" t="s">
        <v>463</v>
      </c>
      <c r="B17" s="591">
        <f>B18+B19</f>
        <v>10907.697</v>
      </c>
      <c r="C17" s="591">
        <f>C18+C19</f>
        <v>11073.008</v>
      </c>
      <c r="D17" s="591">
        <f>D18+D19</f>
        <v>11487.929</v>
      </c>
      <c r="E17" s="591">
        <f>E18+E19</f>
        <v>12095.707999999999</v>
      </c>
      <c r="F17" s="591">
        <f>F18+F19</f>
        <v>12776.603000000001</v>
      </c>
      <c r="H17" s="590" t="s">
        <v>463</v>
      </c>
      <c r="I17" s="592">
        <f t="shared" si="0"/>
        <v>13.525106602140314</v>
      </c>
      <c r="J17" s="592">
        <f t="shared" si="0"/>
        <v>13.742325221590335</v>
      </c>
      <c r="K17" s="592">
        <f t="shared" si="0"/>
        <v>13.540133354165404</v>
      </c>
      <c r="L17" s="592">
        <f t="shared" si="0"/>
        <v>13.410925808847693</v>
      </c>
      <c r="M17" s="592">
        <f t="shared" si="0"/>
        <v>13.254855002143179</v>
      </c>
    </row>
    <row r="18" spans="1:13" x14ac:dyDescent="0.2">
      <c r="A18" s="593" t="s">
        <v>464</v>
      </c>
      <c r="B18" s="599">
        <v>10762.893</v>
      </c>
      <c r="C18" s="599">
        <v>10928.204</v>
      </c>
      <c r="D18" s="599">
        <v>11338.731</v>
      </c>
      <c r="E18" s="599">
        <v>11947.21</v>
      </c>
      <c r="F18" s="599">
        <v>12627.506000000001</v>
      </c>
      <c r="H18" s="593" t="s">
        <v>464</v>
      </c>
      <c r="I18" s="600">
        <f t="shared" si="0"/>
        <v>13.345555452487337</v>
      </c>
      <c r="J18" s="600">
        <f t="shared" si="0"/>
        <v>13.562614012008698</v>
      </c>
      <c r="K18" s="600">
        <f t="shared" si="0"/>
        <v>13.364282614125598</v>
      </c>
      <c r="L18" s="600">
        <f t="shared" si="0"/>
        <v>13.24628098931648</v>
      </c>
      <c r="M18" s="600">
        <f t="shared" si="0"/>
        <v>13.100177024260127</v>
      </c>
    </row>
    <row r="19" spans="1:13" x14ac:dyDescent="0.2">
      <c r="A19" s="593" t="s">
        <v>465</v>
      </c>
      <c r="B19" s="594">
        <v>144.804</v>
      </c>
      <c r="C19" s="594">
        <v>144.804</v>
      </c>
      <c r="D19" s="594">
        <v>149.19800000000001</v>
      </c>
      <c r="E19" s="594">
        <v>148.49799999999999</v>
      </c>
      <c r="F19" s="594">
        <v>149.09699999999998</v>
      </c>
      <c r="H19" s="593" t="s">
        <v>465</v>
      </c>
      <c r="I19" s="595">
        <f t="shared" si="0"/>
        <v>0.17955114965297678</v>
      </c>
      <c r="J19" s="595">
        <f t="shared" si="0"/>
        <v>0.17971120958163916</v>
      </c>
      <c r="K19" s="595">
        <f t="shared" si="0"/>
        <v>0.17585074003980788</v>
      </c>
      <c r="L19" s="595">
        <f t="shared" si="0"/>
        <v>0.16464481953121429</v>
      </c>
      <c r="M19" s="595">
        <f t="shared" si="0"/>
        <v>0.1546779778830524</v>
      </c>
    </row>
    <row r="20" spans="1:13" x14ac:dyDescent="0.2">
      <c r="A20" s="590" t="s">
        <v>466</v>
      </c>
      <c r="B20" s="601">
        <f>B21+B22</f>
        <v>3580.9389999999999</v>
      </c>
      <c r="C20" s="601">
        <f>C21+C22</f>
        <v>3704.1769999999997</v>
      </c>
      <c r="D20" s="601">
        <f>D21+D22</f>
        <v>3783.4540000000002</v>
      </c>
      <c r="E20" s="601">
        <f>E21+E22</f>
        <v>3794.7719999999999</v>
      </c>
      <c r="F20" s="601">
        <f>F21+F22</f>
        <v>3876.9629999999997</v>
      </c>
      <c r="H20" s="590" t="s">
        <v>466</v>
      </c>
      <c r="I20" s="602">
        <f t="shared" si="0"/>
        <v>4.4402206726829441</v>
      </c>
      <c r="J20" s="602">
        <f t="shared" si="0"/>
        <v>4.5971252808933958</v>
      </c>
      <c r="K20" s="602">
        <f t="shared" si="0"/>
        <v>4.4593304588973801</v>
      </c>
      <c r="L20" s="602">
        <f t="shared" si="0"/>
        <v>4.2073937096937675</v>
      </c>
      <c r="M20" s="602">
        <f t="shared" si="0"/>
        <v>4.0220849324091876</v>
      </c>
    </row>
    <row r="21" spans="1:13" x14ac:dyDescent="0.2">
      <c r="A21" s="593" t="s">
        <v>467</v>
      </c>
      <c r="B21" s="594">
        <v>3020.2779999999998</v>
      </c>
      <c r="C21" s="594">
        <v>3146.7879999999996</v>
      </c>
      <c r="D21" s="594">
        <v>3236.9540000000002</v>
      </c>
      <c r="E21" s="594">
        <v>3258.0839999999998</v>
      </c>
      <c r="F21" s="594">
        <v>3281.1419999999998</v>
      </c>
      <c r="H21" s="593" t="s">
        <v>467</v>
      </c>
      <c r="I21" s="595">
        <f t="shared" si="0"/>
        <v>3.7450235295405747</v>
      </c>
      <c r="J21" s="595">
        <f t="shared" si="0"/>
        <v>3.9053691733445692</v>
      </c>
      <c r="K21" s="595">
        <f t="shared" si="0"/>
        <v>3.8152036647596907</v>
      </c>
      <c r="L21" s="595">
        <f t="shared" si="0"/>
        <v>3.6123493393684551</v>
      </c>
      <c r="M21" s="595">
        <f t="shared" si="0"/>
        <v>3.403961244741037</v>
      </c>
    </row>
    <row r="22" spans="1:13" x14ac:dyDescent="0.2">
      <c r="A22" s="593" t="s">
        <v>468</v>
      </c>
      <c r="B22" s="594">
        <v>560.66099999999994</v>
      </c>
      <c r="C22" s="594">
        <v>557.3889999999999</v>
      </c>
      <c r="D22" s="594">
        <v>546.5</v>
      </c>
      <c r="E22" s="594">
        <v>536.68799999999999</v>
      </c>
      <c r="F22" s="594">
        <v>595.82100000000003</v>
      </c>
      <c r="H22" s="593" t="s">
        <v>468</v>
      </c>
      <c r="I22" s="595">
        <f t="shared" si="0"/>
        <v>0.69519714314236902</v>
      </c>
      <c r="J22" s="595">
        <f t="shared" si="0"/>
        <v>0.69175610754882633</v>
      </c>
      <c r="K22" s="595">
        <f t="shared" si="0"/>
        <v>0.64412679413768958</v>
      </c>
      <c r="L22" s="595">
        <f t="shared" si="0"/>
        <v>0.5950443703253131</v>
      </c>
      <c r="M22" s="595">
        <f t="shared" si="0"/>
        <v>0.61812368766815018</v>
      </c>
    </row>
    <row r="23" spans="1:13" x14ac:dyDescent="0.2">
      <c r="A23" s="598" t="s">
        <v>469</v>
      </c>
      <c r="B23" s="594">
        <v>465.29500000000002</v>
      </c>
      <c r="C23" s="594">
        <v>461.745</v>
      </c>
      <c r="D23" s="594">
        <v>454.57</v>
      </c>
      <c r="E23" s="594">
        <v>453.19599999999997</v>
      </c>
      <c r="F23" s="594">
        <v>459.32399999999996</v>
      </c>
      <c r="H23" s="598" t="s">
        <v>469</v>
      </c>
      <c r="I23" s="595">
        <f t="shared" si="0"/>
        <v>0.57694712976010221</v>
      </c>
      <c r="J23" s="595">
        <f t="shared" si="0"/>
        <v>0.5730556646796634</v>
      </c>
      <c r="K23" s="595">
        <f t="shared" si="0"/>
        <v>0.53577441319518671</v>
      </c>
      <c r="L23" s="595">
        <f t="shared" si="0"/>
        <v>0.50247392983251082</v>
      </c>
      <c r="M23" s="595">
        <f t="shared" si="0"/>
        <v>0.47651735120864386</v>
      </c>
    </row>
    <row r="24" spans="1:13" x14ac:dyDescent="0.2">
      <c r="A24" s="598" t="s">
        <v>470</v>
      </c>
      <c r="B24" s="594">
        <v>47.076000000000001</v>
      </c>
      <c r="C24" s="594">
        <v>47.186999999999998</v>
      </c>
      <c r="D24" s="594">
        <v>43.431000000000004</v>
      </c>
      <c r="E24" s="594">
        <v>35.090000000000003</v>
      </c>
      <c r="F24" s="594">
        <v>88.094999999999999</v>
      </c>
      <c r="H24" s="598" t="s">
        <v>470</v>
      </c>
      <c r="I24" s="595">
        <f t="shared" si="0"/>
        <v>5.8372351047371179E-2</v>
      </c>
      <c r="J24" s="595">
        <f t="shared" si="0"/>
        <v>5.8562145013458231E-2</v>
      </c>
      <c r="K24" s="595">
        <f t="shared" si="0"/>
        <v>5.1189516552962479E-2</v>
      </c>
      <c r="L24" s="595">
        <f t="shared" si="0"/>
        <v>3.890548503919454E-2</v>
      </c>
      <c r="M24" s="595">
        <f t="shared" si="0"/>
        <v>9.1392559619626848E-2</v>
      </c>
    </row>
    <row r="25" spans="1:13" x14ac:dyDescent="0.2">
      <c r="A25" s="590" t="s">
        <v>471</v>
      </c>
      <c r="B25" s="601">
        <v>1725.826</v>
      </c>
      <c r="C25" s="601">
        <v>1939.1320000000001</v>
      </c>
      <c r="D25" s="601">
        <v>1867.6270000000002</v>
      </c>
      <c r="E25" s="601">
        <v>2107.64</v>
      </c>
      <c r="F25" s="601">
        <v>1508.4059999999997</v>
      </c>
      <c r="H25" s="590" t="s">
        <v>471</v>
      </c>
      <c r="I25" s="602">
        <f t="shared" si="0"/>
        <v>2.1399549902005353</v>
      </c>
      <c r="J25" s="602">
        <f t="shared" si="0"/>
        <v>2.4065893018042535</v>
      </c>
      <c r="K25" s="602">
        <f t="shared" si="0"/>
        <v>2.2012600039432586</v>
      </c>
      <c r="L25" s="602">
        <f t="shared" si="0"/>
        <v>2.3368126670848666</v>
      </c>
      <c r="M25" s="602">
        <f t="shared" si="0"/>
        <v>1.5648684407242504</v>
      </c>
    </row>
    <row r="26" spans="1:13" x14ac:dyDescent="0.2">
      <c r="A26" s="593" t="s">
        <v>472</v>
      </c>
      <c r="B26" s="594">
        <v>1093.943</v>
      </c>
      <c r="C26" s="594">
        <v>1280.5940000000001</v>
      </c>
      <c r="D26" s="594">
        <v>1235.3600000000001</v>
      </c>
      <c r="E26" s="594">
        <v>1486.3140000000001</v>
      </c>
      <c r="F26" s="594">
        <v>912.32600000000014</v>
      </c>
      <c r="H26" s="593" t="s">
        <v>472</v>
      </c>
      <c r="I26" s="595">
        <f t="shared" si="0"/>
        <v>1.3564454248834728</v>
      </c>
      <c r="J26" s="595">
        <f t="shared" si="0"/>
        <v>1.5893006872944784</v>
      </c>
      <c r="K26" s="595">
        <f t="shared" si="0"/>
        <v>1.4560447875680445</v>
      </c>
      <c r="L26" s="595">
        <f t="shared" si="0"/>
        <v>1.647927246809501</v>
      </c>
      <c r="M26" s="595">
        <f t="shared" si="0"/>
        <v>0.94647605820461655</v>
      </c>
    </row>
    <row r="27" spans="1:13" x14ac:dyDescent="0.2">
      <c r="A27" s="575" t="s">
        <v>473</v>
      </c>
      <c r="B27" s="588">
        <f>B29+B30+B31+B32+B33+B35+B44+B46</f>
        <v>32234.626</v>
      </c>
      <c r="C27" s="588">
        <f>C29+C30+C31+C32+C33+C35+C44+C46</f>
        <v>32825.760000000002</v>
      </c>
      <c r="D27" s="588">
        <f>D29+D30+D31+D32+D33+D35+D44+D46</f>
        <v>33028.582000000002</v>
      </c>
      <c r="E27" s="588">
        <f>E29+E30+E31+E32+E33+E35+E44+E46</f>
        <v>33820.877</v>
      </c>
      <c r="F27" s="588">
        <f>F29+F30+F31+F32+F33+F35+F44+F46</f>
        <v>34325.468999999997</v>
      </c>
      <c r="H27" s="575" t="s">
        <v>473</v>
      </c>
      <c r="I27" s="589">
        <f t="shared" si="0"/>
        <v>39.969642806370928</v>
      </c>
      <c r="J27" s="589">
        <f t="shared" si="0"/>
        <v>40.738909388114884</v>
      </c>
      <c r="K27" s="589">
        <f t="shared" si="0"/>
        <v>38.928809951644645</v>
      </c>
      <c r="L27" s="589">
        <f t="shared" si="0"/>
        <v>37.498364894156126</v>
      </c>
      <c r="M27" s="589">
        <f t="shared" si="0"/>
        <v>35.610335116115024</v>
      </c>
    </row>
    <row r="28" spans="1:13" x14ac:dyDescent="0.2">
      <c r="A28" s="590" t="s">
        <v>474</v>
      </c>
      <c r="B28" s="601">
        <f>B29+B30+B31+B32+B33+B35+B44</f>
        <v>29781.785</v>
      </c>
      <c r="C28" s="601">
        <f>C29+C30+C31+C32+C33+C35+C44</f>
        <v>29850.144</v>
      </c>
      <c r="D28" s="601">
        <f>D29+D30+D31+D32+D33+D35+D44</f>
        <v>30199.909</v>
      </c>
      <c r="E28" s="601">
        <f>E29+E30+E31+E32+E33+E35+E44</f>
        <v>31010.82</v>
      </c>
      <c r="F28" s="601">
        <f>F29+F30+F31+F32+F33+F35+F44</f>
        <v>32225.855</v>
      </c>
      <c r="H28" s="590" t="s">
        <v>474</v>
      </c>
      <c r="I28" s="602">
        <f t="shared" si="0"/>
        <v>36.928218388081682</v>
      </c>
      <c r="J28" s="602">
        <f t="shared" si="0"/>
        <v>37.045975832339636</v>
      </c>
      <c r="K28" s="602">
        <f t="shared" si="0"/>
        <v>35.594822630228649</v>
      </c>
      <c r="L28" s="602">
        <f t="shared" si="0"/>
        <v>34.382758437251489</v>
      </c>
      <c r="M28" s="602">
        <f t="shared" si="0"/>
        <v>33.432128660888246</v>
      </c>
    </row>
    <row r="29" spans="1:13" x14ac:dyDescent="0.2">
      <c r="A29" s="593" t="s">
        <v>475</v>
      </c>
      <c r="B29" s="594">
        <v>6857.2639999999992</v>
      </c>
      <c r="C29" s="594">
        <v>7019.8599999999988</v>
      </c>
      <c r="D29" s="594">
        <v>7161.7380000000003</v>
      </c>
      <c r="E29" s="594">
        <v>7395.9170000000004</v>
      </c>
      <c r="F29" s="594">
        <v>7639.719000000001</v>
      </c>
      <c r="H29" s="593" t="s">
        <v>475</v>
      </c>
      <c r="I29" s="595">
        <f t="shared" si="0"/>
        <v>8.5027322081846499</v>
      </c>
      <c r="J29" s="595">
        <f t="shared" si="0"/>
        <v>8.7121041662783156</v>
      </c>
      <c r="K29" s="595">
        <f t="shared" si="0"/>
        <v>8.4411113236853943</v>
      </c>
      <c r="L29" s="595">
        <f t="shared" si="0"/>
        <v>8.200106531622243</v>
      </c>
      <c r="M29" s="595">
        <f t="shared" si="0"/>
        <v>7.925687884496238</v>
      </c>
    </row>
    <row r="30" spans="1:13" x14ac:dyDescent="0.2">
      <c r="A30" s="593" t="s">
        <v>476</v>
      </c>
      <c r="B30" s="594">
        <v>4125.3379999999997</v>
      </c>
      <c r="C30" s="594">
        <v>4284.2539999999999</v>
      </c>
      <c r="D30" s="594">
        <v>4394.16</v>
      </c>
      <c r="E30" s="594">
        <v>4181.1149999999998</v>
      </c>
      <c r="F30" s="594">
        <v>4436.9470000000001</v>
      </c>
      <c r="H30" s="593" t="s">
        <v>476</v>
      </c>
      <c r="I30" s="595">
        <f t="shared" si="0"/>
        <v>5.1152535883477794</v>
      </c>
      <c r="J30" s="595">
        <f t="shared" si="0"/>
        <v>5.3170386763830821</v>
      </c>
      <c r="K30" s="595">
        <f t="shared" si="0"/>
        <v>5.1791330168857632</v>
      </c>
      <c r="L30" s="595">
        <f t="shared" si="0"/>
        <v>4.6357454283172368</v>
      </c>
      <c r="M30" s="595">
        <f t="shared" si="0"/>
        <v>4.603030174545939</v>
      </c>
    </row>
    <row r="31" spans="1:13" x14ac:dyDescent="0.2">
      <c r="A31" s="593" t="s">
        <v>477</v>
      </c>
      <c r="B31" s="594">
        <v>44.134999999999998</v>
      </c>
      <c r="C31" s="594">
        <v>44.134999999999998</v>
      </c>
      <c r="D31" s="594">
        <v>44.761000000000003</v>
      </c>
      <c r="E31" s="594">
        <v>45.369</v>
      </c>
      <c r="F31" s="594">
        <v>45.369</v>
      </c>
      <c r="H31" s="593" t="s">
        <v>477</v>
      </c>
      <c r="I31" s="595">
        <f t="shared" si="0"/>
        <v>5.4725629056753475E-2</v>
      </c>
      <c r="J31" s="595">
        <f t="shared" si="0"/>
        <v>5.4774413931145849E-2</v>
      </c>
      <c r="K31" s="595">
        <f t="shared" si="0"/>
        <v>5.2757107836042309E-2</v>
      </c>
      <c r="L31" s="595">
        <f t="shared" si="0"/>
        <v>5.0302164455492071E-2</v>
      </c>
      <c r="M31" s="595">
        <f t="shared" si="0"/>
        <v>4.7067246011497255E-2</v>
      </c>
    </row>
    <row r="32" spans="1:13" x14ac:dyDescent="0.2">
      <c r="A32" s="593" t="s">
        <v>478</v>
      </c>
      <c r="B32" s="594">
        <v>612.471</v>
      </c>
      <c r="C32" s="594">
        <v>419.73800000000006</v>
      </c>
      <c r="D32" s="594">
        <v>417.01400000000001</v>
      </c>
      <c r="E32" s="594">
        <v>410.40500000000009</v>
      </c>
      <c r="F32" s="594">
        <v>411.40500000000009</v>
      </c>
      <c r="H32" s="593" t="s">
        <v>478</v>
      </c>
      <c r="I32" s="595">
        <f t="shared" si="0"/>
        <v>0.75943946423516162</v>
      </c>
      <c r="J32" s="595">
        <f t="shared" si="0"/>
        <v>0.52092223755820333</v>
      </c>
      <c r="K32" s="595">
        <f t="shared" si="0"/>
        <v>0.49150940700921225</v>
      </c>
      <c r="L32" s="595">
        <f t="shared" si="0"/>
        <v>0.45503008228870434</v>
      </c>
      <c r="M32" s="595">
        <f t="shared" si="0"/>
        <v>0.42680465395666711</v>
      </c>
    </row>
    <row r="33" spans="1:13" x14ac:dyDescent="0.2">
      <c r="A33" s="593" t="s">
        <v>479</v>
      </c>
      <c r="B33" s="594">
        <v>1248.1690000000001</v>
      </c>
      <c r="C33" s="594">
        <v>1226.5010000000002</v>
      </c>
      <c r="D33" s="594">
        <v>1214.7270000000001</v>
      </c>
      <c r="E33" s="594">
        <v>1249.1260000000002</v>
      </c>
      <c r="F33" s="594">
        <v>1279.3510000000001</v>
      </c>
      <c r="H33" s="593" t="s">
        <v>479</v>
      </c>
      <c r="I33" s="595">
        <f t="shared" si="0"/>
        <v>1.5476794764730697</v>
      </c>
      <c r="J33" s="595">
        <f t="shared" si="0"/>
        <v>1.5221677458018428</v>
      </c>
      <c r="K33" s="595">
        <f t="shared" si="0"/>
        <v>1.4317259071591826</v>
      </c>
      <c r="L33" s="595">
        <f t="shared" si="0"/>
        <v>1.384948786123366</v>
      </c>
      <c r="M33" s="595">
        <f t="shared" si="0"/>
        <v>1.3272394862583488</v>
      </c>
    </row>
    <row r="34" spans="1:13" x14ac:dyDescent="0.2">
      <c r="A34" s="598" t="s">
        <v>298</v>
      </c>
      <c r="B34" s="594">
        <v>1248.1690000000001</v>
      </c>
      <c r="C34" s="594">
        <v>1226.5010000000002</v>
      </c>
      <c r="D34" s="594">
        <v>1214.7270000000001</v>
      </c>
      <c r="E34" s="594">
        <v>1249.1260000000002</v>
      </c>
      <c r="F34" s="594">
        <v>1279.3510000000001</v>
      </c>
      <c r="H34" s="598" t="s">
        <v>298</v>
      </c>
      <c r="I34" s="595">
        <f t="shared" si="0"/>
        <v>1.5476794764730697</v>
      </c>
      <c r="J34" s="595">
        <f t="shared" si="0"/>
        <v>1.5221677458018428</v>
      </c>
      <c r="K34" s="595">
        <f t="shared" si="0"/>
        <v>1.4317259071591826</v>
      </c>
      <c r="L34" s="595">
        <f t="shared" si="0"/>
        <v>1.384948786123366</v>
      </c>
      <c r="M34" s="595">
        <f t="shared" si="0"/>
        <v>1.3272394862583488</v>
      </c>
    </row>
    <row r="35" spans="1:13" x14ac:dyDescent="0.2">
      <c r="A35" s="593" t="s">
        <v>480</v>
      </c>
      <c r="B35" s="594">
        <f>B36+B43</f>
        <v>14946.615000000002</v>
      </c>
      <c r="C35" s="594">
        <f>C36+C43</f>
        <v>14945.780000000002</v>
      </c>
      <c r="D35" s="594">
        <f>D36+D43</f>
        <v>15043.263999999999</v>
      </c>
      <c r="E35" s="594">
        <f>E36+E43</f>
        <v>15580.03</v>
      </c>
      <c r="F35" s="594">
        <f>F36+F43</f>
        <v>16197.516</v>
      </c>
      <c r="H35" s="593" t="s">
        <v>480</v>
      </c>
      <c r="I35" s="595">
        <f t="shared" si="0"/>
        <v>18.533202858142232</v>
      </c>
      <c r="J35" s="595">
        <f t="shared" si="0"/>
        <v>18.548687894955052</v>
      </c>
      <c r="K35" s="595">
        <f t="shared" si="0"/>
        <v>17.730593620653092</v>
      </c>
      <c r="L35" s="595">
        <f t="shared" si="0"/>
        <v>17.274112968800289</v>
      </c>
      <c r="M35" s="595">
        <f t="shared" si="0"/>
        <v>16.803819135250126</v>
      </c>
    </row>
    <row r="36" spans="1:13" x14ac:dyDescent="0.2">
      <c r="A36" s="598" t="s">
        <v>481</v>
      </c>
      <c r="B36" s="594">
        <v>10898.744000000001</v>
      </c>
      <c r="C36" s="594">
        <v>10866.741000000002</v>
      </c>
      <c r="D36" s="594">
        <v>10891.054</v>
      </c>
      <c r="E36" s="594">
        <v>11194.295</v>
      </c>
      <c r="F36" s="594">
        <v>11554.945</v>
      </c>
      <c r="H36" s="598" t="s">
        <v>481</v>
      </c>
      <c r="I36" s="595">
        <f t="shared" si="0"/>
        <v>13.514005241384789</v>
      </c>
      <c r="J36" s="595">
        <f t="shared" si="0"/>
        <v>13.486334419770113</v>
      </c>
      <c r="K36" s="595">
        <f t="shared" si="0"/>
        <v>12.836632566880986</v>
      </c>
      <c r="L36" s="595">
        <f t="shared" si="0"/>
        <v>12.411498337042753</v>
      </c>
      <c r="M36" s="595">
        <f t="shared" si="0"/>
        <v>11.987468072126784</v>
      </c>
    </row>
    <row r="37" spans="1:13" x14ac:dyDescent="0.2">
      <c r="A37" s="603" t="s">
        <v>482</v>
      </c>
      <c r="B37" s="594">
        <v>45.512999999999998</v>
      </c>
      <c r="C37" s="594">
        <v>43.988</v>
      </c>
      <c r="D37" s="594">
        <v>54.055</v>
      </c>
      <c r="E37" s="594">
        <v>51.253</v>
      </c>
      <c r="F37" s="594">
        <v>54.86</v>
      </c>
      <c r="H37" s="603" t="s">
        <v>482</v>
      </c>
      <c r="I37" s="595">
        <f t="shared" si="0"/>
        <v>5.6434293763680088E-2</v>
      </c>
      <c r="J37" s="595">
        <f t="shared" si="0"/>
        <v>5.4591977342318881E-2</v>
      </c>
      <c r="K37" s="595">
        <f t="shared" si="0"/>
        <v>6.3711388576601663E-2</v>
      </c>
      <c r="L37" s="595">
        <f t="shared" si="0"/>
        <v>5.6825956817151253E-2</v>
      </c>
      <c r="M37" s="595">
        <f t="shared" si="0"/>
        <v>5.6913511785376347E-2</v>
      </c>
    </row>
    <row r="38" spans="1:13" x14ac:dyDescent="0.2">
      <c r="A38" s="603" t="s">
        <v>483</v>
      </c>
      <c r="B38" s="594">
        <v>440.92399999999998</v>
      </c>
      <c r="C38" s="594">
        <v>447.78399999999999</v>
      </c>
      <c r="D38" s="594">
        <v>465.96300000000002</v>
      </c>
      <c r="E38" s="594">
        <v>487.125</v>
      </c>
      <c r="F38" s="594">
        <v>506.89699999999999</v>
      </c>
      <c r="H38" s="603" t="s">
        <v>483</v>
      </c>
      <c r="I38" s="595">
        <f t="shared" si="0"/>
        <v>0.54672806766103921</v>
      </c>
      <c r="J38" s="595">
        <f t="shared" si="0"/>
        <v>0.55572915300202141</v>
      </c>
      <c r="K38" s="595">
        <f t="shared" si="0"/>
        <v>0.54920265942686231</v>
      </c>
      <c r="L38" s="595">
        <f t="shared" si="0"/>
        <v>0.54009217440061663</v>
      </c>
      <c r="M38" s="595">
        <f t="shared" si="0"/>
        <v>0.52587109703740265</v>
      </c>
    </row>
    <row r="39" spans="1:13" x14ac:dyDescent="0.2">
      <c r="A39" s="603" t="s">
        <v>484</v>
      </c>
      <c r="B39" s="594">
        <v>6545.8729999999996</v>
      </c>
      <c r="C39" s="594">
        <v>6505.5349999999999</v>
      </c>
      <c r="D39" s="594">
        <v>6646.0329999999994</v>
      </c>
      <c r="E39" s="594">
        <v>6869.1270000000004</v>
      </c>
      <c r="F39" s="594">
        <v>7126.1880000000001</v>
      </c>
      <c r="H39" s="603" t="s">
        <v>484</v>
      </c>
      <c r="I39" s="595">
        <f t="shared" si="0"/>
        <v>8.1166198629345878</v>
      </c>
      <c r="J39" s="595">
        <f t="shared" si="0"/>
        <v>8.0737932917991841</v>
      </c>
      <c r="K39" s="595">
        <f t="shared" si="0"/>
        <v>7.8332807502713457</v>
      </c>
      <c r="L39" s="595">
        <f t="shared" si="0"/>
        <v>7.6160364129617335</v>
      </c>
      <c r="M39" s="595">
        <f t="shared" si="0"/>
        <v>7.3929344645061512</v>
      </c>
    </row>
    <row r="40" spans="1:13" x14ac:dyDescent="0.2">
      <c r="A40" s="603" t="s">
        <v>485</v>
      </c>
      <c r="B40" s="594">
        <v>147.126</v>
      </c>
      <c r="C40" s="594">
        <v>159.905</v>
      </c>
      <c r="D40" s="594">
        <v>144.297</v>
      </c>
      <c r="E40" s="594">
        <v>132.196</v>
      </c>
      <c r="F40" s="594">
        <v>121.42000000000002</v>
      </c>
      <c r="H40" s="603" t="s">
        <v>485</v>
      </c>
      <c r="I40" s="595">
        <f t="shared" si="0"/>
        <v>0.18243033648133936</v>
      </c>
      <c r="J40" s="595">
        <f t="shared" si="0"/>
        <v>0.19845253562161275</v>
      </c>
      <c r="K40" s="595">
        <f t="shared" si="0"/>
        <v>0.17007422509366182</v>
      </c>
      <c r="L40" s="595">
        <f t="shared" si="0"/>
        <v>0.14657023369168881</v>
      </c>
      <c r="M40" s="595">
        <f t="shared" si="0"/>
        <v>0.12596497632118842</v>
      </c>
    </row>
    <row r="41" spans="1:13" x14ac:dyDescent="0.2">
      <c r="A41" s="603" t="s">
        <v>486</v>
      </c>
      <c r="B41" s="594">
        <v>1395.4290000000001</v>
      </c>
      <c r="C41" s="594">
        <v>1371.924</v>
      </c>
      <c r="D41" s="594">
        <v>1374.751</v>
      </c>
      <c r="E41" s="594">
        <v>1389.123</v>
      </c>
      <c r="F41" s="594">
        <v>1408.9079999999999</v>
      </c>
      <c r="H41" s="603" t="s">
        <v>486</v>
      </c>
      <c r="I41" s="595">
        <f t="shared" si="0"/>
        <v>1.730275967577579</v>
      </c>
      <c r="J41" s="595">
        <f t="shared" si="0"/>
        <v>1.7026471747609233</v>
      </c>
      <c r="K41" s="595">
        <f t="shared" si="0"/>
        <v>1.6203366045152476</v>
      </c>
      <c r="L41" s="595">
        <f t="shared" si="0"/>
        <v>1.5401682557452561</v>
      </c>
      <c r="M41" s="595">
        <f t="shared" si="0"/>
        <v>1.4616460456163143</v>
      </c>
    </row>
    <row r="42" spans="1:13" x14ac:dyDescent="0.2">
      <c r="A42" s="603" t="s">
        <v>487</v>
      </c>
      <c r="B42" s="594">
        <v>1610.866</v>
      </c>
      <c r="C42" s="594">
        <v>1610.866</v>
      </c>
      <c r="D42" s="594">
        <v>1531.604</v>
      </c>
      <c r="E42" s="594">
        <v>1582.0519999999999</v>
      </c>
      <c r="F42" s="594">
        <v>1653.2530000000002</v>
      </c>
      <c r="H42" s="603" t="s">
        <v>487</v>
      </c>
      <c r="I42" s="595">
        <f t="shared" si="0"/>
        <v>1.9974092030392261</v>
      </c>
      <c r="J42" s="595">
        <f t="shared" si="0"/>
        <v>1.9991897829751717</v>
      </c>
      <c r="K42" s="595">
        <f t="shared" si="0"/>
        <v>1.8052098342332332</v>
      </c>
      <c r="L42" s="595">
        <f t="shared" si="0"/>
        <v>1.754075246999937</v>
      </c>
      <c r="M42" s="595">
        <f t="shared" si="0"/>
        <v>1.7151373332065041</v>
      </c>
    </row>
    <row r="43" spans="1:13" x14ac:dyDescent="0.2">
      <c r="A43" s="598" t="s">
        <v>488</v>
      </c>
      <c r="B43" s="594">
        <v>4047.8710000000001</v>
      </c>
      <c r="C43" s="594">
        <v>4079.0390000000002</v>
      </c>
      <c r="D43" s="594">
        <v>4152.21</v>
      </c>
      <c r="E43" s="594">
        <v>4385.7350000000006</v>
      </c>
      <c r="F43" s="594">
        <v>4642.5709999999999</v>
      </c>
      <c r="H43" s="598" t="s">
        <v>488</v>
      </c>
      <c r="I43" s="595">
        <f t="shared" si="0"/>
        <v>5.0191976167574435</v>
      </c>
      <c r="J43" s="595">
        <f t="shared" si="0"/>
        <v>5.0623534751849384</v>
      </c>
      <c r="K43" s="595">
        <f t="shared" si="0"/>
        <v>4.8939610537721059</v>
      </c>
      <c r="L43" s="595">
        <f t="shared" si="0"/>
        <v>4.8626146317575341</v>
      </c>
      <c r="M43" s="595">
        <f t="shared" si="0"/>
        <v>4.8163510631233395</v>
      </c>
    </row>
    <row r="44" spans="1:13" x14ac:dyDescent="0.2">
      <c r="A44" s="593" t="s">
        <v>489</v>
      </c>
      <c r="B44" s="594">
        <v>1947.7929999999999</v>
      </c>
      <c r="C44" s="594">
        <v>1909.876</v>
      </c>
      <c r="D44" s="594">
        <v>1924.2450000000001</v>
      </c>
      <c r="E44" s="594">
        <v>2148.8580000000002</v>
      </c>
      <c r="F44" s="594">
        <v>2215.5480000000002</v>
      </c>
      <c r="H44" s="593" t="s">
        <v>489</v>
      </c>
      <c r="I44" s="595">
        <f t="shared" si="0"/>
        <v>2.4151851636420303</v>
      </c>
      <c r="J44" s="595">
        <f t="shared" si="0"/>
        <v>2.3702806974319954</v>
      </c>
      <c r="K44" s="595">
        <f t="shared" si="0"/>
        <v>2.2679922469999605</v>
      </c>
      <c r="L44" s="595">
        <f t="shared" si="0"/>
        <v>2.382512475644158</v>
      </c>
      <c r="M44" s="595">
        <f t="shared" si="0"/>
        <v>2.2984800803694312</v>
      </c>
    </row>
    <row r="45" spans="1:13" x14ac:dyDescent="0.2">
      <c r="A45" s="598" t="s">
        <v>490</v>
      </c>
      <c r="B45" s="594">
        <v>726.71900000000005</v>
      </c>
      <c r="C45" s="594">
        <v>706.71900000000005</v>
      </c>
      <c r="D45" s="594">
        <v>718.68200000000002</v>
      </c>
      <c r="E45" s="594">
        <v>756.66499999999996</v>
      </c>
      <c r="F45" s="594">
        <v>778.03599999999994</v>
      </c>
      <c r="H45" s="598" t="s">
        <v>490</v>
      </c>
      <c r="I45" s="595">
        <f t="shared" si="0"/>
        <v>0.90110239996589636</v>
      </c>
      <c r="J45" s="595">
        <f t="shared" si="0"/>
        <v>0.87708437836196818</v>
      </c>
      <c r="K45" s="595">
        <f t="shared" si="0"/>
        <v>0.84706739737321679</v>
      </c>
      <c r="L45" s="595">
        <f t="shared" si="0"/>
        <v>0.83894040573331807</v>
      </c>
      <c r="M45" s="595">
        <f t="shared" si="0"/>
        <v>0.8071593338579488</v>
      </c>
    </row>
    <row r="46" spans="1:13" x14ac:dyDescent="0.2">
      <c r="A46" s="590" t="s">
        <v>491</v>
      </c>
      <c r="B46" s="601">
        <f>B47+B48</f>
        <v>2452.8410000000003</v>
      </c>
      <c r="C46" s="601">
        <f>C47+C48</f>
        <v>2975.6160000000004</v>
      </c>
      <c r="D46" s="601">
        <f>D47+D48</f>
        <v>2828.6729999999998</v>
      </c>
      <c r="E46" s="601">
        <f>E47+E48</f>
        <v>2810.0570000000002</v>
      </c>
      <c r="F46" s="601">
        <f>F47+F48</f>
        <v>2099.614</v>
      </c>
      <c r="H46" s="590" t="s">
        <v>491</v>
      </c>
      <c r="I46" s="602">
        <f t="shared" si="0"/>
        <v>3.0414244182892554</v>
      </c>
      <c r="J46" s="602">
        <f t="shared" si="0"/>
        <v>3.6929335557752472</v>
      </c>
      <c r="K46" s="602">
        <f t="shared" si="0"/>
        <v>3.3339873214159939</v>
      </c>
      <c r="L46" s="602">
        <f t="shared" si="0"/>
        <v>3.1156064569046418</v>
      </c>
      <c r="M46" s="602">
        <f t="shared" si="0"/>
        <v>2.1782064552267801</v>
      </c>
    </row>
    <row r="47" spans="1:13" x14ac:dyDescent="0.2">
      <c r="A47" s="593" t="s">
        <v>492</v>
      </c>
      <c r="B47" s="594">
        <v>2264.86</v>
      </c>
      <c r="C47" s="594">
        <v>2784.1160000000004</v>
      </c>
      <c r="D47" s="594">
        <v>2648.9759999999997</v>
      </c>
      <c r="E47" s="594">
        <v>2569.1600000000003</v>
      </c>
      <c r="F47" s="594">
        <v>1776.7259999999999</v>
      </c>
      <c r="H47" s="593" t="s">
        <v>492</v>
      </c>
      <c r="I47" s="595">
        <f t="shared" si="0"/>
        <v>2.8083355211392025</v>
      </c>
      <c r="J47" s="595">
        <f t="shared" si="0"/>
        <v>3.4552695642081361</v>
      </c>
      <c r="K47" s="595">
        <f t="shared" si="0"/>
        <v>3.1221892381110337</v>
      </c>
      <c r="L47" s="595">
        <f t="shared" si="0"/>
        <v>2.8485157008634099</v>
      </c>
      <c r="M47" s="595">
        <f t="shared" si="0"/>
        <v>1.8432321571342427</v>
      </c>
    </row>
    <row r="48" spans="1:13" x14ac:dyDescent="0.2">
      <c r="A48" s="593" t="s">
        <v>493</v>
      </c>
      <c r="B48" s="594">
        <v>187.98099999999999</v>
      </c>
      <c r="C48" s="594">
        <v>191.5</v>
      </c>
      <c r="D48" s="594">
        <v>179.697</v>
      </c>
      <c r="E48" s="594">
        <v>240.89699999999999</v>
      </c>
      <c r="F48" s="594">
        <v>322.88799999999998</v>
      </c>
      <c r="H48" s="593" t="s">
        <v>493</v>
      </c>
      <c r="I48" s="595">
        <f t="shared" si="0"/>
        <v>0.23308889715005268</v>
      </c>
      <c r="J48" s="595">
        <f t="shared" si="0"/>
        <v>0.23766399156711068</v>
      </c>
      <c r="K48" s="595">
        <f t="shared" si="0"/>
        <v>0.21179808330495956</v>
      </c>
      <c r="L48" s="595">
        <f t="shared" si="0"/>
        <v>0.26709075604123245</v>
      </c>
      <c r="M48" s="595">
        <f t="shared" si="0"/>
        <v>0.33497429809253726</v>
      </c>
    </row>
    <row r="49" spans="1:13" x14ac:dyDescent="0.2">
      <c r="A49" s="575" t="s">
        <v>494</v>
      </c>
      <c r="B49" s="588">
        <f>B3-B27</f>
        <v>-1556.5030000000006</v>
      </c>
      <c r="C49" s="588">
        <f>C3-C27</f>
        <v>-1714.6339999999982</v>
      </c>
      <c r="D49" s="588">
        <f>D3-D27</f>
        <v>-1094.4809999999998</v>
      </c>
      <c r="E49" s="588">
        <f>E3-E27</f>
        <v>-396.84900000000198</v>
      </c>
      <c r="F49" s="588">
        <f>F3-F27</f>
        <v>154.22699999999895</v>
      </c>
      <c r="H49" s="575" t="s">
        <v>494</v>
      </c>
      <c r="I49" s="589">
        <f t="shared" si="0"/>
        <v>-1.9300012643870847</v>
      </c>
      <c r="J49" s="589">
        <f t="shared" si="0"/>
        <v>-2.1279726397737906</v>
      </c>
      <c r="K49" s="589">
        <f t="shared" si="0"/>
        <v>-1.2899991542078908</v>
      </c>
      <c r="L49" s="589">
        <f t="shared" si="0"/>
        <v>-0.44000008071585606</v>
      </c>
      <c r="M49" s="589">
        <f t="shared" si="0"/>
        <v>0.16000000331978084</v>
      </c>
    </row>
    <row r="50" spans="1:13" x14ac:dyDescent="0.2">
      <c r="B50" s="604"/>
      <c r="C50" s="604"/>
      <c r="D50" s="604"/>
      <c r="E50" s="604"/>
      <c r="F50" s="604"/>
      <c r="I50" s="604"/>
      <c r="J50" s="604"/>
      <c r="K50" s="604"/>
      <c r="L50" s="604"/>
      <c r="M50" s="604"/>
    </row>
    <row r="51" spans="1:13" x14ac:dyDescent="0.2">
      <c r="A51" s="575"/>
      <c r="B51" s="588"/>
      <c r="C51" s="588"/>
      <c r="D51" s="588"/>
      <c r="E51" s="588"/>
      <c r="F51" s="588"/>
      <c r="H51" s="575"/>
      <c r="I51" s="588"/>
      <c r="J51" s="588"/>
      <c r="K51" s="588"/>
      <c r="L51" s="588"/>
      <c r="M51" s="588"/>
    </row>
    <row r="53" spans="1:13" x14ac:dyDescent="0.2">
      <c r="A53" s="605" t="s">
        <v>33</v>
      </c>
      <c r="B53" s="594">
        <v>80647.770999999993</v>
      </c>
      <c r="C53" s="594">
        <v>80575.941999999995</v>
      </c>
      <c r="D53" s="594">
        <v>84843.543999999994</v>
      </c>
      <c r="E53" s="594">
        <v>90192.937999999995</v>
      </c>
      <c r="F53" s="594">
        <v>96391.873000000007</v>
      </c>
      <c r="H53" s="605"/>
    </row>
  </sheetData>
  <mergeCells count="1">
    <mergeCell ref="D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workbookViewId="0">
      <selection sqref="A1:E1"/>
    </sheetView>
  </sheetViews>
  <sheetFormatPr defaultRowHeight="12.75" x14ac:dyDescent="0.2"/>
  <cols>
    <col min="1" max="1" width="50.140625" style="486" bestFit="1" customWidth="1"/>
    <col min="2" max="16384" width="9.140625" style="486"/>
  </cols>
  <sheetData>
    <row r="1" spans="1:12" x14ac:dyDescent="0.2">
      <c r="A1" s="807" t="s">
        <v>495</v>
      </c>
      <c r="B1" s="807"/>
      <c r="C1" s="807"/>
      <c r="D1" s="807"/>
      <c r="E1" s="807"/>
    </row>
    <row r="2" spans="1:12" x14ac:dyDescent="0.2">
      <c r="A2" s="606"/>
      <c r="B2" s="607" t="s">
        <v>302</v>
      </c>
      <c r="C2" s="607" t="s">
        <v>131</v>
      </c>
      <c r="D2" s="607" t="s">
        <v>132</v>
      </c>
      <c r="E2" s="607" t="s">
        <v>133</v>
      </c>
    </row>
    <row r="3" spans="1:12" x14ac:dyDescent="0.2">
      <c r="A3" s="608" t="s">
        <v>496</v>
      </c>
      <c r="B3" s="609">
        <v>32825.760000000002</v>
      </c>
      <c r="C3" s="609">
        <v>33028.582000000002</v>
      </c>
      <c r="D3" s="609">
        <v>33820.877</v>
      </c>
      <c r="E3" s="609">
        <v>34325.468999999997</v>
      </c>
      <c r="H3" s="610"/>
      <c r="I3" s="610"/>
      <c r="J3" s="610"/>
      <c r="K3" s="610"/>
    </row>
    <row r="4" spans="1:12" x14ac:dyDescent="0.2">
      <c r="A4" s="611" t="s">
        <v>497</v>
      </c>
      <c r="B4" s="612">
        <v>1280.595</v>
      </c>
      <c r="C4" s="612">
        <v>1235.3600000000001</v>
      </c>
      <c r="D4" s="612">
        <v>1486.3140000000001</v>
      </c>
      <c r="E4" s="612">
        <v>912.32600000000014</v>
      </c>
      <c r="H4" s="610"/>
      <c r="I4" s="610"/>
      <c r="J4" s="610"/>
      <c r="K4" s="610"/>
      <c r="L4" s="610"/>
    </row>
    <row r="5" spans="1:12" x14ac:dyDescent="0.2">
      <c r="A5" s="611" t="s">
        <v>498</v>
      </c>
      <c r="B5" s="612">
        <v>392.065</v>
      </c>
      <c r="C5" s="612">
        <v>528.03700000000003</v>
      </c>
      <c r="D5" s="612">
        <v>601.69899999999996</v>
      </c>
      <c r="E5" s="612">
        <v>565.23700000000008</v>
      </c>
    </row>
    <row r="6" spans="1:12" x14ac:dyDescent="0.2">
      <c r="A6" s="611" t="s">
        <v>499</v>
      </c>
      <c r="B6" s="612">
        <v>1226.5010000000002</v>
      </c>
      <c r="C6" s="612">
        <v>1214.7270000000001</v>
      </c>
      <c r="D6" s="612">
        <v>1249.1260000000002</v>
      </c>
      <c r="E6" s="612">
        <v>1279.3510000000001</v>
      </c>
    </row>
    <row r="7" spans="1:12" x14ac:dyDescent="0.2">
      <c r="A7" s="611" t="s">
        <v>500</v>
      </c>
      <c r="B7" s="612">
        <v>1610.866</v>
      </c>
      <c r="C7" s="612">
        <v>1531.604</v>
      </c>
      <c r="D7" s="612">
        <v>1582.0519999999999</v>
      </c>
      <c r="E7" s="612">
        <v>1653.2530000000002</v>
      </c>
    </row>
    <row r="8" spans="1:12" x14ac:dyDescent="0.2">
      <c r="A8" s="611" t="s">
        <v>501</v>
      </c>
      <c r="B8" s="612">
        <v>706.71900000000005</v>
      </c>
      <c r="C8" s="612">
        <v>718.68200000000002</v>
      </c>
      <c r="D8" s="612">
        <v>756.66499999999996</v>
      </c>
      <c r="E8" s="612">
        <v>778.03599999999994</v>
      </c>
      <c r="H8" s="610"/>
      <c r="I8" s="610"/>
      <c r="J8" s="610"/>
      <c r="K8" s="610"/>
      <c r="L8" s="610"/>
    </row>
    <row r="9" spans="1:12" x14ac:dyDescent="0.2">
      <c r="A9" s="608" t="s">
        <v>502</v>
      </c>
      <c r="B9" s="609">
        <v>27609.014000000003</v>
      </c>
      <c r="C9" s="609">
        <v>27800.172000000002</v>
      </c>
      <c r="D9" s="609">
        <v>28145.021000000004</v>
      </c>
      <c r="E9" s="609">
        <v>29137.265999999996</v>
      </c>
    </row>
    <row r="10" spans="1:12" x14ac:dyDescent="0.2">
      <c r="A10" s="613" t="s">
        <v>503</v>
      </c>
      <c r="B10" s="614">
        <v>12994.028999999999</v>
      </c>
      <c r="C10" s="614">
        <v>13131.797000000004</v>
      </c>
      <c r="D10" s="614">
        <v>13130.830000000002</v>
      </c>
      <c r="E10" s="614">
        <v>13643.41</v>
      </c>
    </row>
    <row r="11" spans="1:12" x14ac:dyDescent="0.2">
      <c r="A11" s="615" t="s">
        <v>504</v>
      </c>
      <c r="B11" s="616"/>
      <c r="C11" s="616">
        <v>1.0602408229195559</v>
      </c>
      <c r="D11" s="616">
        <v>-7.3638055781866107E-3</v>
      </c>
      <c r="E11" s="616">
        <v>3.9036374699847443</v>
      </c>
    </row>
    <row r="12" spans="1:12" x14ac:dyDescent="0.2">
      <c r="A12" s="611" t="s">
        <v>475</v>
      </c>
      <c r="B12" s="612">
        <v>7010.0989999999993</v>
      </c>
      <c r="C12" s="612">
        <v>7140.1500000000005</v>
      </c>
      <c r="D12" s="612">
        <v>7378.8060000000005</v>
      </c>
      <c r="E12" s="612">
        <v>7622.6080000000011</v>
      </c>
    </row>
    <row r="13" spans="1:12" x14ac:dyDescent="0.2">
      <c r="A13" s="617" t="s">
        <v>505</v>
      </c>
      <c r="B13" s="612">
        <v>5140.4589999999998</v>
      </c>
      <c r="C13" s="612">
        <v>5239.5390000000007</v>
      </c>
      <c r="D13" s="612">
        <v>5421.3050000000003</v>
      </c>
      <c r="E13" s="612">
        <v>5580.857</v>
      </c>
    </row>
    <row r="14" spans="1:12" x14ac:dyDescent="0.2">
      <c r="A14" s="617" t="s">
        <v>506</v>
      </c>
      <c r="B14" s="612">
        <v>1869.6399999999992</v>
      </c>
      <c r="C14" s="612">
        <v>1900.6109999999999</v>
      </c>
      <c r="D14" s="612">
        <v>1957.501</v>
      </c>
      <c r="E14" s="612">
        <v>2041.7510000000009</v>
      </c>
    </row>
    <row r="15" spans="1:12" x14ac:dyDescent="0.2">
      <c r="A15" s="611" t="s">
        <v>476</v>
      </c>
      <c r="B15" s="612">
        <v>3761.3040000000001</v>
      </c>
      <c r="C15" s="612">
        <v>3865.5230000000001</v>
      </c>
      <c r="D15" s="612">
        <v>3413.3789999999999</v>
      </c>
      <c r="E15" s="612">
        <v>3678.7730000000001</v>
      </c>
    </row>
    <row r="16" spans="1:12" x14ac:dyDescent="0.2">
      <c r="A16" s="611" t="s">
        <v>477</v>
      </c>
      <c r="B16" s="612">
        <v>44.134999999999998</v>
      </c>
      <c r="C16" s="612">
        <v>44.761000000000003</v>
      </c>
      <c r="D16" s="612">
        <v>45.369</v>
      </c>
      <c r="E16" s="612">
        <v>45.369</v>
      </c>
    </row>
    <row r="17" spans="1:5" x14ac:dyDescent="0.2">
      <c r="A17" s="611" t="s">
        <v>478</v>
      </c>
      <c r="B17" s="612">
        <v>304.15800000000002</v>
      </c>
      <c r="C17" s="612">
        <v>284.85700000000003</v>
      </c>
      <c r="D17" s="612">
        <v>282.58600000000001</v>
      </c>
      <c r="E17" s="612">
        <v>283.58600000000001</v>
      </c>
    </row>
    <row r="18" spans="1:5" x14ac:dyDescent="0.2">
      <c r="A18" s="617" t="s">
        <v>507</v>
      </c>
      <c r="B18" s="612">
        <v>4.561000000000007</v>
      </c>
      <c r="C18" s="612">
        <v>4.5609999999999786</v>
      </c>
      <c r="D18" s="612">
        <v>4.5599999999999881</v>
      </c>
      <c r="E18" s="612">
        <v>4.5599999999999881</v>
      </c>
    </row>
    <row r="19" spans="1:5" x14ac:dyDescent="0.2">
      <c r="A19" s="617" t="s">
        <v>508</v>
      </c>
      <c r="B19" s="612">
        <v>140.04400000000001</v>
      </c>
      <c r="C19" s="612">
        <v>140.87100000000001</v>
      </c>
      <c r="D19" s="612">
        <v>141.571</v>
      </c>
      <c r="E19" s="612">
        <v>142.571</v>
      </c>
    </row>
    <row r="20" spans="1:5" x14ac:dyDescent="0.2">
      <c r="A20" s="618" t="s">
        <v>509</v>
      </c>
      <c r="B20" s="612">
        <v>9.0440000000000111</v>
      </c>
      <c r="C20" s="612">
        <v>8.8710000000000004</v>
      </c>
      <c r="D20" s="612">
        <v>8.570999999999998</v>
      </c>
      <c r="E20" s="612">
        <v>8.570999999999998</v>
      </c>
    </row>
    <row r="21" spans="1:5" x14ac:dyDescent="0.2">
      <c r="A21" s="618" t="s">
        <v>510</v>
      </c>
      <c r="B21" s="612">
        <v>130</v>
      </c>
      <c r="C21" s="612">
        <v>131</v>
      </c>
      <c r="D21" s="612">
        <v>132</v>
      </c>
      <c r="E21" s="612">
        <v>133</v>
      </c>
    </row>
    <row r="22" spans="1:5" x14ac:dyDescent="0.2">
      <c r="A22" s="617" t="s">
        <v>511</v>
      </c>
      <c r="B22" s="612">
        <v>159.55300000000003</v>
      </c>
      <c r="C22" s="612">
        <v>139.42500000000004</v>
      </c>
      <c r="D22" s="612">
        <v>136.45500000000007</v>
      </c>
      <c r="E22" s="612">
        <v>136.45500000000007</v>
      </c>
    </row>
    <row r="23" spans="1:5" x14ac:dyDescent="0.2">
      <c r="A23" s="611" t="s">
        <v>480</v>
      </c>
      <c r="B23" s="612">
        <v>726.7390000000014</v>
      </c>
      <c r="C23" s="612">
        <v>674.35100000000239</v>
      </c>
      <c r="D23" s="612">
        <v>683.41899999999987</v>
      </c>
      <c r="E23" s="612">
        <v>683.41899999999987</v>
      </c>
    </row>
    <row r="24" spans="1:5" x14ac:dyDescent="0.2">
      <c r="A24" s="619" t="s">
        <v>489</v>
      </c>
      <c r="B24" s="620">
        <v>1147.5939999999998</v>
      </c>
      <c r="C24" s="620">
        <v>1122.155</v>
      </c>
      <c r="D24" s="620">
        <v>1327.2710000000002</v>
      </c>
      <c r="E24" s="620">
        <v>1329.6549999999997</v>
      </c>
    </row>
    <row r="25" spans="1:5" x14ac:dyDescent="0.2">
      <c r="A25" s="621" t="s">
        <v>512</v>
      </c>
      <c r="B25" s="614">
        <v>12648.117000000002</v>
      </c>
      <c r="C25" s="614">
        <v>12871.027999999998</v>
      </c>
      <c r="D25" s="614">
        <v>13350.664000000001</v>
      </c>
      <c r="E25" s="614">
        <v>13896.092999999999</v>
      </c>
    </row>
    <row r="26" spans="1:5" x14ac:dyDescent="0.2">
      <c r="A26" s="615" t="s">
        <v>504</v>
      </c>
      <c r="B26" s="616"/>
      <c r="C26" s="616">
        <v>1.762404633037451</v>
      </c>
      <c r="D26" s="616">
        <v>3.7264777918283087</v>
      </c>
      <c r="E26" s="616">
        <v>4.0854072876075564</v>
      </c>
    </row>
    <row r="27" spans="1:5" x14ac:dyDescent="0.2">
      <c r="A27" s="622" t="s">
        <v>480</v>
      </c>
      <c r="B27" s="612">
        <v>12593.274000000001</v>
      </c>
      <c r="C27" s="612">
        <v>12813.137999999999</v>
      </c>
      <c r="D27" s="612">
        <v>13288.827000000001</v>
      </c>
      <c r="E27" s="612">
        <v>13829.481</v>
      </c>
    </row>
    <row r="28" spans="1:5" x14ac:dyDescent="0.2">
      <c r="A28" s="623" t="s">
        <v>513</v>
      </c>
      <c r="B28" s="612">
        <v>8514.2350000000006</v>
      </c>
      <c r="C28" s="612">
        <v>8660.9279999999981</v>
      </c>
      <c r="D28" s="612">
        <v>8903.0920000000006</v>
      </c>
      <c r="E28" s="612">
        <v>9186.91</v>
      </c>
    </row>
    <row r="29" spans="1:5" x14ac:dyDescent="0.2">
      <c r="A29" s="624" t="s">
        <v>514</v>
      </c>
      <c r="B29" s="612">
        <v>29.087</v>
      </c>
      <c r="C29" s="612">
        <v>29.884</v>
      </c>
      <c r="D29" s="612">
        <v>25.521000000000001</v>
      </c>
      <c r="E29" s="612">
        <v>23.497</v>
      </c>
    </row>
    <row r="30" spans="1:5" x14ac:dyDescent="0.2">
      <c r="A30" s="624" t="s">
        <v>515</v>
      </c>
      <c r="B30" s="612">
        <v>447.78399999999999</v>
      </c>
      <c r="C30" s="612">
        <v>465.96300000000002</v>
      </c>
      <c r="D30" s="612">
        <v>487.125</v>
      </c>
      <c r="E30" s="612">
        <v>506.89699999999999</v>
      </c>
    </row>
    <row r="31" spans="1:5" x14ac:dyDescent="0.2">
      <c r="A31" s="624" t="s">
        <v>516</v>
      </c>
      <c r="B31" s="612">
        <v>6505.5349999999999</v>
      </c>
      <c r="C31" s="612">
        <v>6646.0329999999994</v>
      </c>
      <c r="D31" s="612">
        <v>6869.1270000000004</v>
      </c>
      <c r="E31" s="612">
        <v>7126.1880000000001</v>
      </c>
    </row>
    <row r="32" spans="1:5" x14ac:dyDescent="0.2">
      <c r="A32" s="624" t="s">
        <v>517</v>
      </c>
      <c r="B32" s="612">
        <v>159.905</v>
      </c>
      <c r="C32" s="612">
        <v>144.297</v>
      </c>
      <c r="D32" s="612">
        <v>132.196</v>
      </c>
      <c r="E32" s="612">
        <v>121.42000000000002</v>
      </c>
    </row>
    <row r="33" spans="1:5" x14ac:dyDescent="0.2">
      <c r="A33" s="624" t="s">
        <v>518</v>
      </c>
      <c r="B33" s="612">
        <v>1371.924</v>
      </c>
      <c r="C33" s="612">
        <v>1374.751</v>
      </c>
      <c r="D33" s="612">
        <v>1389.123</v>
      </c>
      <c r="E33" s="612">
        <v>1408.9079999999999</v>
      </c>
    </row>
    <row r="34" spans="1:5" x14ac:dyDescent="0.2">
      <c r="A34" s="625" t="s">
        <v>519</v>
      </c>
      <c r="B34" s="612">
        <v>311.74599999999998</v>
      </c>
      <c r="C34" s="612">
        <v>317.99700000000001</v>
      </c>
      <c r="D34" s="612">
        <v>322.70699999999999</v>
      </c>
      <c r="E34" s="612">
        <v>328.76299999999998</v>
      </c>
    </row>
    <row r="35" spans="1:5" x14ac:dyDescent="0.2">
      <c r="A35" s="625" t="s">
        <v>520</v>
      </c>
      <c r="B35" s="612">
        <v>36.134999999999998</v>
      </c>
      <c r="C35" s="612">
        <v>41.789000000000001</v>
      </c>
      <c r="D35" s="612">
        <v>41.988</v>
      </c>
      <c r="E35" s="612">
        <v>42.186999999999998</v>
      </c>
    </row>
    <row r="36" spans="1:5" x14ac:dyDescent="0.2">
      <c r="A36" s="625" t="s">
        <v>521</v>
      </c>
      <c r="B36" s="612">
        <v>360.22300000000001</v>
      </c>
      <c r="C36" s="612">
        <v>355.04399999999998</v>
      </c>
      <c r="D36" s="612">
        <v>360.28</v>
      </c>
      <c r="E36" s="612">
        <v>367.01100000000002</v>
      </c>
    </row>
    <row r="37" spans="1:5" x14ac:dyDescent="0.2">
      <c r="A37" s="625" t="s">
        <v>522</v>
      </c>
      <c r="B37" s="612">
        <v>224.62099999999998</v>
      </c>
      <c r="C37" s="612">
        <v>227.322</v>
      </c>
      <c r="D37" s="612">
        <v>228.072</v>
      </c>
      <c r="E37" s="612">
        <v>231.072</v>
      </c>
    </row>
    <row r="38" spans="1:5" x14ac:dyDescent="0.2">
      <c r="A38" s="625" t="s">
        <v>523</v>
      </c>
      <c r="B38" s="612">
        <v>239.322</v>
      </c>
      <c r="C38" s="612">
        <v>232.08600000000001</v>
      </c>
      <c r="D38" s="612">
        <v>234.81299999999999</v>
      </c>
      <c r="E38" s="612">
        <v>237.595</v>
      </c>
    </row>
    <row r="39" spans="1:5" x14ac:dyDescent="0.2">
      <c r="A39" s="625" t="s">
        <v>524</v>
      </c>
      <c r="B39" s="612">
        <v>199.87699999999995</v>
      </c>
      <c r="C39" s="612">
        <v>200.51300000000015</v>
      </c>
      <c r="D39" s="612">
        <v>201.26300000000015</v>
      </c>
      <c r="E39" s="612">
        <v>202.27999999999997</v>
      </c>
    </row>
    <row r="40" spans="1:5" x14ac:dyDescent="0.2">
      <c r="A40" s="623" t="s">
        <v>525</v>
      </c>
      <c r="B40" s="612">
        <v>4079.0390000000002</v>
      </c>
      <c r="C40" s="612">
        <v>4152.21</v>
      </c>
      <c r="D40" s="612">
        <v>4385.7350000000006</v>
      </c>
      <c r="E40" s="612">
        <v>4642.5709999999999</v>
      </c>
    </row>
    <row r="41" spans="1:5" x14ac:dyDescent="0.2">
      <c r="A41" s="622" t="s">
        <v>489</v>
      </c>
      <c r="B41" s="612">
        <v>54.842999999999996</v>
      </c>
      <c r="C41" s="612">
        <v>57.89</v>
      </c>
      <c r="D41" s="612">
        <v>61.837000000000003</v>
      </c>
      <c r="E41" s="612">
        <v>66.612000000000009</v>
      </c>
    </row>
    <row r="42" spans="1:5" x14ac:dyDescent="0.2">
      <c r="A42" s="626" t="s">
        <v>526</v>
      </c>
      <c r="B42" s="620">
        <v>54.842999999999996</v>
      </c>
      <c r="C42" s="620">
        <v>57.89</v>
      </c>
      <c r="D42" s="620">
        <v>61.837000000000003</v>
      </c>
      <c r="E42" s="620">
        <v>66.612000000000009</v>
      </c>
    </row>
    <row r="43" spans="1:5" x14ac:dyDescent="0.2">
      <c r="A43" s="627" t="s">
        <v>527</v>
      </c>
      <c r="B43" s="614">
        <v>1966.8680000000004</v>
      </c>
      <c r="C43" s="614">
        <v>1797.3469999999995</v>
      </c>
      <c r="D43" s="614">
        <v>1663.5270000000003</v>
      </c>
      <c r="E43" s="614">
        <v>1597.7629999999999</v>
      </c>
    </row>
    <row r="44" spans="1:5" x14ac:dyDescent="0.2">
      <c r="A44" s="615" t="s">
        <v>504</v>
      </c>
      <c r="B44" s="616"/>
      <c r="C44" s="616">
        <v>-8.6188295299939206</v>
      </c>
      <c r="D44" s="616">
        <v>-7.4454181635487888</v>
      </c>
      <c r="E44" s="616">
        <v>-3.9532872024319654</v>
      </c>
    </row>
    <row r="45" spans="1:5" x14ac:dyDescent="0.2">
      <c r="A45" s="611" t="s">
        <v>492</v>
      </c>
      <c r="B45" s="612">
        <v>1796.6650000000004</v>
      </c>
      <c r="C45" s="612">
        <v>1699.0639999999996</v>
      </c>
      <c r="D45" s="612">
        <v>1569.8020000000004</v>
      </c>
      <c r="E45" s="612">
        <v>1442.3429999999998</v>
      </c>
    </row>
    <row r="46" spans="1:5" x14ac:dyDescent="0.2">
      <c r="A46" s="619" t="s">
        <v>493</v>
      </c>
      <c r="B46" s="620">
        <v>170.203</v>
      </c>
      <c r="C46" s="620">
        <v>98.283000000000001</v>
      </c>
      <c r="D46" s="620">
        <v>93.724999999999994</v>
      </c>
      <c r="E46" s="620">
        <v>155.41999999999999</v>
      </c>
    </row>
    <row r="47" spans="1:5" x14ac:dyDescent="0.2">
      <c r="A47" s="628"/>
      <c r="B47" s="629"/>
      <c r="C47" s="808" t="s">
        <v>149</v>
      </c>
      <c r="D47" s="808"/>
      <c r="E47" s="808"/>
    </row>
  </sheetData>
  <mergeCells count="2">
    <mergeCell ref="A1:E1"/>
    <mergeCell ref="C47:E4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zoomScaleNormal="100" workbookViewId="0"/>
  </sheetViews>
  <sheetFormatPr defaultRowHeight="12.75" x14ac:dyDescent="0.2"/>
  <cols>
    <col min="1" max="1" width="45.5703125" style="539" bestFit="1" customWidth="1"/>
    <col min="2" max="3" width="10.140625" style="539" customWidth="1"/>
    <col min="4" max="4" width="9.28515625" style="539" bestFit="1" customWidth="1"/>
    <col min="5" max="5" width="9.42578125" style="539" bestFit="1" customWidth="1"/>
    <col min="6" max="6" width="9.28515625" style="539" bestFit="1" customWidth="1"/>
    <col min="7" max="8" width="9.140625" style="539"/>
    <col min="9" max="9" width="9.140625" style="543"/>
    <col min="10" max="14" width="9.140625" style="631"/>
    <col min="15" max="23" width="9.140625" style="543"/>
    <col min="24" max="16384" width="9.140625" style="539"/>
  </cols>
  <sheetData>
    <row r="1" spans="1:14" x14ac:dyDescent="0.2">
      <c r="A1" s="538" t="s">
        <v>528</v>
      </c>
      <c r="B1" s="630"/>
      <c r="C1" s="630"/>
      <c r="D1" s="630"/>
      <c r="E1" s="630"/>
      <c r="F1" s="630"/>
    </row>
    <row r="2" spans="1:14" x14ac:dyDescent="0.2">
      <c r="A2" s="632"/>
      <c r="B2" s="633" t="s">
        <v>285</v>
      </c>
      <c r="C2" s="633" t="s">
        <v>302</v>
      </c>
      <c r="D2" s="488" t="s">
        <v>131</v>
      </c>
      <c r="E2" s="488" t="s">
        <v>132</v>
      </c>
      <c r="F2" s="488" t="s">
        <v>133</v>
      </c>
      <c r="J2" s="634"/>
      <c r="K2" s="634"/>
      <c r="L2" s="634"/>
      <c r="M2" s="634"/>
      <c r="N2" s="634"/>
    </row>
    <row r="3" spans="1:14" x14ac:dyDescent="0.2">
      <c r="A3" s="568" t="s">
        <v>529</v>
      </c>
      <c r="B3" s="635">
        <v>-1987357</v>
      </c>
      <c r="C3" s="635">
        <v>-2039491</v>
      </c>
      <c r="D3" s="635">
        <v>-1782493</v>
      </c>
      <c r="E3" s="635">
        <v>-1078029</v>
      </c>
      <c r="F3" s="635">
        <v>-553594</v>
      </c>
      <c r="J3" s="636"/>
      <c r="K3" s="636"/>
      <c r="L3" s="636"/>
      <c r="M3" s="636"/>
      <c r="N3" s="636"/>
    </row>
    <row r="4" spans="1:14" x14ac:dyDescent="0.2">
      <c r="A4" s="568" t="s">
        <v>530</v>
      </c>
      <c r="B4" s="635">
        <f>SUM(B5:B32)</f>
        <v>430854</v>
      </c>
      <c r="C4" s="635">
        <f t="shared" ref="C4:F4" si="0">SUM(C5:C32)</f>
        <v>324857</v>
      </c>
      <c r="D4" s="635">
        <f t="shared" si="0"/>
        <v>688012</v>
      </c>
      <c r="E4" s="635">
        <f t="shared" si="0"/>
        <v>681180</v>
      </c>
      <c r="F4" s="635">
        <f t="shared" si="0"/>
        <v>707821</v>
      </c>
      <c r="J4" s="636"/>
      <c r="K4" s="636"/>
      <c r="L4" s="636"/>
      <c r="M4" s="636"/>
      <c r="N4" s="636"/>
    </row>
    <row r="5" spans="1:14" x14ac:dyDescent="0.2">
      <c r="A5" s="637" t="s">
        <v>531</v>
      </c>
      <c r="B5" s="638">
        <v>109882</v>
      </c>
      <c r="C5" s="638">
        <v>109882</v>
      </c>
      <c r="D5" s="638">
        <v>136123</v>
      </c>
      <c r="E5" s="638">
        <v>153625</v>
      </c>
      <c r="F5" s="638">
        <v>153625</v>
      </c>
      <c r="J5" s="636"/>
      <c r="K5" s="636"/>
      <c r="L5" s="636"/>
      <c r="M5" s="636"/>
      <c r="N5" s="636"/>
    </row>
    <row r="6" spans="1:14" x14ac:dyDescent="0.2">
      <c r="A6" s="637" t="s">
        <v>532</v>
      </c>
      <c r="B6" s="638">
        <v>4901</v>
      </c>
      <c r="C6" s="638">
        <v>4054</v>
      </c>
      <c r="D6" s="638">
        <v>3420</v>
      </c>
      <c r="E6" s="638">
        <v>9270</v>
      </c>
      <c r="F6" s="638">
        <v>2999</v>
      </c>
      <c r="J6" s="636"/>
      <c r="K6" s="636"/>
      <c r="L6" s="636"/>
      <c r="M6" s="636"/>
      <c r="N6" s="636"/>
    </row>
    <row r="7" spans="1:14" x14ac:dyDescent="0.2">
      <c r="A7" s="637" t="s">
        <v>533</v>
      </c>
      <c r="B7" s="638">
        <v>103463</v>
      </c>
      <c r="C7" s="638">
        <v>103463</v>
      </c>
      <c r="D7" s="638">
        <v>116213</v>
      </c>
      <c r="E7" s="638">
        <v>111008</v>
      </c>
      <c r="F7" s="638">
        <v>111008</v>
      </c>
      <c r="J7" s="636"/>
      <c r="K7" s="636"/>
      <c r="L7" s="636"/>
      <c r="M7" s="636"/>
      <c r="N7" s="636"/>
    </row>
    <row r="8" spans="1:14" x14ac:dyDescent="0.2">
      <c r="A8" s="637" t="s">
        <v>534</v>
      </c>
      <c r="B8" s="638">
        <v>-94437</v>
      </c>
      <c r="C8" s="638">
        <v>-142212</v>
      </c>
      <c r="D8" s="638">
        <v>37639</v>
      </c>
      <c r="E8" s="638">
        <v>41317</v>
      </c>
      <c r="F8" s="638">
        <v>44936</v>
      </c>
      <c r="J8" s="636"/>
      <c r="K8" s="636"/>
      <c r="L8" s="636"/>
      <c r="M8" s="636"/>
      <c r="N8" s="636"/>
    </row>
    <row r="9" spans="1:14" x14ac:dyDescent="0.2">
      <c r="A9" s="637" t="s">
        <v>535</v>
      </c>
      <c r="B9" s="638">
        <v>-6953</v>
      </c>
      <c r="C9" s="638">
        <v>-6953</v>
      </c>
      <c r="D9" s="638">
        <v>8054</v>
      </c>
      <c r="E9" s="638">
        <v>8879</v>
      </c>
      <c r="F9" s="638">
        <v>18282</v>
      </c>
      <c r="J9" s="636"/>
      <c r="K9" s="636"/>
      <c r="L9" s="636"/>
      <c r="M9" s="636"/>
      <c r="N9" s="636"/>
    </row>
    <row r="10" spans="1:14" x14ac:dyDescent="0.2">
      <c r="A10" s="637" t="s">
        <v>536</v>
      </c>
      <c r="B10" s="638">
        <v>117963</v>
      </c>
      <c r="C10" s="638">
        <v>117963</v>
      </c>
      <c r="D10" s="638">
        <v>109875</v>
      </c>
      <c r="E10" s="638">
        <v>128533</v>
      </c>
      <c r="F10" s="638">
        <v>154434</v>
      </c>
      <c r="J10" s="636"/>
      <c r="K10" s="636"/>
      <c r="L10" s="636"/>
      <c r="M10" s="636"/>
      <c r="N10" s="636"/>
    </row>
    <row r="11" spans="1:14" x14ac:dyDescent="0.2">
      <c r="A11" s="637" t="s">
        <v>537</v>
      </c>
      <c r="B11" s="638">
        <v>-9892</v>
      </c>
      <c r="C11" s="638">
        <v>-9892</v>
      </c>
      <c r="D11" s="638">
        <v>-3950</v>
      </c>
      <c r="E11" s="638">
        <v>-3041</v>
      </c>
      <c r="F11" s="638">
        <v>-2650</v>
      </c>
      <c r="J11" s="636"/>
      <c r="K11" s="636"/>
      <c r="L11" s="636"/>
      <c r="M11" s="636"/>
      <c r="N11" s="636"/>
    </row>
    <row r="12" spans="1:14" x14ac:dyDescent="0.2">
      <c r="A12" s="637" t="s">
        <v>538</v>
      </c>
      <c r="B12" s="638">
        <v>132240</v>
      </c>
      <c r="C12" s="638">
        <v>132240</v>
      </c>
      <c r="D12" s="638">
        <v>134526</v>
      </c>
      <c r="E12" s="638">
        <v>132414</v>
      </c>
      <c r="F12" s="638">
        <v>132495</v>
      </c>
      <c r="J12" s="636"/>
      <c r="K12" s="636"/>
      <c r="L12" s="636"/>
      <c r="M12" s="636"/>
      <c r="N12" s="636"/>
    </row>
    <row r="13" spans="1:14" x14ac:dyDescent="0.2">
      <c r="A13" s="637" t="s">
        <v>539</v>
      </c>
      <c r="B13" s="638">
        <v>49632</v>
      </c>
      <c r="C13" s="638">
        <v>49632</v>
      </c>
      <c r="D13" s="638">
        <v>48055</v>
      </c>
      <c r="E13" s="638">
        <v>47678</v>
      </c>
      <c r="F13" s="638">
        <v>47451</v>
      </c>
      <c r="J13" s="636"/>
      <c r="K13" s="636"/>
      <c r="L13" s="636"/>
      <c r="M13" s="636"/>
      <c r="N13" s="636"/>
    </row>
    <row r="14" spans="1:14" x14ac:dyDescent="0.2">
      <c r="A14" s="637" t="s">
        <v>540</v>
      </c>
      <c r="B14" s="638">
        <v>246</v>
      </c>
      <c r="C14" s="638">
        <v>160</v>
      </c>
      <c r="D14" s="638">
        <v>924</v>
      </c>
      <c r="E14" s="638">
        <v>979</v>
      </c>
      <c r="F14" s="638">
        <v>965</v>
      </c>
      <c r="J14" s="636"/>
      <c r="K14" s="636"/>
      <c r="L14" s="636"/>
      <c r="M14" s="636"/>
      <c r="N14" s="636"/>
    </row>
    <row r="15" spans="1:14" x14ac:dyDescent="0.2">
      <c r="A15" s="637" t="s">
        <v>541</v>
      </c>
      <c r="B15" s="638">
        <v>8114</v>
      </c>
      <c r="C15" s="638">
        <v>8114</v>
      </c>
      <c r="D15" s="638">
        <v>9179</v>
      </c>
      <c r="E15" s="638">
        <v>9194</v>
      </c>
      <c r="F15" s="638">
        <v>9154</v>
      </c>
      <c r="J15" s="636"/>
      <c r="K15" s="636"/>
      <c r="L15" s="636"/>
      <c r="M15" s="636"/>
      <c r="N15" s="636"/>
    </row>
    <row r="16" spans="1:14" x14ac:dyDescent="0.2">
      <c r="A16" s="639" t="s">
        <v>542</v>
      </c>
      <c r="B16" s="638">
        <v>4518</v>
      </c>
      <c r="C16" s="638">
        <v>4518</v>
      </c>
      <c r="D16" s="638">
        <v>-864</v>
      </c>
      <c r="E16" s="638">
        <v>-459</v>
      </c>
      <c r="F16" s="638">
        <v>-755</v>
      </c>
      <c r="J16" s="636"/>
      <c r="K16" s="636"/>
      <c r="L16" s="636"/>
      <c r="M16" s="636"/>
      <c r="N16" s="636"/>
    </row>
    <row r="17" spans="1:14" x14ac:dyDescent="0.2">
      <c r="A17" s="637" t="s">
        <v>543</v>
      </c>
      <c r="B17" s="638">
        <v>101</v>
      </c>
      <c r="C17" s="638">
        <v>101</v>
      </c>
      <c r="D17" s="638">
        <v>178</v>
      </c>
      <c r="E17" s="638">
        <v>178</v>
      </c>
      <c r="F17" s="638">
        <v>178</v>
      </c>
      <c r="J17" s="636"/>
      <c r="K17" s="636"/>
      <c r="L17" s="636"/>
      <c r="M17" s="636"/>
      <c r="N17" s="636"/>
    </row>
    <row r="18" spans="1:14" x14ac:dyDescent="0.2">
      <c r="A18" s="637" t="s">
        <v>544</v>
      </c>
      <c r="B18" s="638">
        <v>744</v>
      </c>
      <c r="C18" s="638">
        <v>744</v>
      </c>
      <c r="D18" s="638">
        <v>168</v>
      </c>
      <c r="E18" s="638">
        <v>168</v>
      </c>
      <c r="F18" s="638">
        <v>168</v>
      </c>
      <c r="J18" s="636"/>
      <c r="K18" s="636"/>
      <c r="L18" s="636"/>
      <c r="M18" s="636"/>
      <c r="N18" s="636"/>
    </row>
    <row r="19" spans="1:14" x14ac:dyDescent="0.2">
      <c r="A19" s="637" t="s">
        <v>545</v>
      </c>
      <c r="B19" s="638">
        <v>147</v>
      </c>
      <c r="C19" s="638">
        <v>147</v>
      </c>
      <c r="D19" s="638">
        <v>141</v>
      </c>
      <c r="E19" s="638">
        <v>130</v>
      </c>
      <c r="F19" s="638">
        <v>130</v>
      </c>
      <c r="J19" s="636"/>
      <c r="K19" s="636"/>
      <c r="L19" s="636"/>
      <c r="M19" s="636"/>
      <c r="N19" s="636"/>
    </row>
    <row r="20" spans="1:14" x14ac:dyDescent="0.2">
      <c r="A20" s="637" t="s">
        <v>546</v>
      </c>
      <c r="B20" s="638">
        <v>4</v>
      </c>
      <c r="C20" s="638">
        <v>4</v>
      </c>
      <c r="D20" s="638">
        <v>0</v>
      </c>
      <c r="E20" s="638">
        <v>0</v>
      </c>
      <c r="F20" s="638">
        <v>0</v>
      </c>
      <c r="J20" s="636"/>
      <c r="K20" s="636"/>
      <c r="L20" s="636"/>
      <c r="M20" s="636"/>
      <c r="N20" s="636"/>
    </row>
    <row r="21" spans="1:14" x14ac:dyDescent="0.2">
      <c r="A21" s="637" t="s">
        <v>547</v>
      </c>
      <c r="B21" s="638">
        <v>0</v>
      </c>
      <c r="C21" s="638">
        <v>0</v>
      </c>
      <c r="D21" s="638">
        <v>-228</v>
      </c>
      <c r="E21" s="638">
        <v>-183</v>
      </c>
      <c r="F21" s="638">
        <v>-120</v>
      </c>
      <c r="J21" s="636"/>
      <c r="K21" s="636"/>
      <c r="L21" s="636"/>
      <c r="M21" s="636"/>
      <c r="N21" s="636"/>
    </row>
    <row r="22" spans="1:14" x14ac:dyDescent="0.2">
      <c r="A22" s="637" t="s">
        <v>548</v>
      </c>
      <c r="B22" s="638">
        <v>86</v>
      </c>
      <c r="C22" s="638">
        <v>86</v>
      </c>
      <c r="D22" s="638">
        <v>-148</v>
      </c>
      <c r="E22" s="638">
        <v>2</v>
      </c>
      <c r="F22" s="638">
        <v>1</v>
      </c>
      <c r="J22" s="636"/>
      <c r="K22" s="636"/>
      <c r="L22" s="636"/>
      <c r="M22" s="636"/>
      <c r="N22" s="636"/>
    </row>
    <row r="23" spans="1:14" x14ac:dyDescent="0.2">
      <c r="A23" s="637" t="s">
        <v>549</v>
      </c>
      <c r="B23" s="640">
        <v>0</v>
      </c>
      <c r="C23" s="640">
        <v>0</v>
      </c>
      <c r="D23" s="640">
        <v>0</v>
      </c>
      <c r="E23" s="640">
        <v>0</v>
      </c>
      <c r="F23" s="640">
        <v>0</v>
      </c>
      <c r="J23" s="636"/>
      <c r="K23" s="636"/>
      <c r="L23" s="636"/>
      <c r="M23" s="636"/>
      <c r="N23" s="636"/>
    </row>
    <row r="24" spans="1:14" x14ac:dyDescent="0.2">
      <c r="A24" s="539" t="s">
        <v>550</v>
      </c>
      <c r="B24" s="582">
        <v>0</v>
      </c>
      <c r="C24" s="582">
        <v>-57289</v>
      </c>
      <c r="D24" s="582">
        <v>-4256</v>
      </c>
      <c r="E24" s="582">
        <v>-6719</v>
      </c>
      <c r="F24" s="582">
        <v>-17449</v>
      </c>
      <c r="J24" s="636"/>
      <c r="K24" s="636"/>
      <c r="L24" s="636"/>
      <c r="M24" s="636"/>
      <c r="N24" s="636"/>
    </row>
    <row r="25" spans="1:14" x14ac:dyDescent="0.2">
      <c r="A25" s="637" t="s">
        <v>551</v>
      </c>
      <c r="B25" s="640">
        <v>35890</v>
      </c>
      <c r="C25" s="640">
        <v>35890</v>
      </c>
      <c r="D25" s="640">
        <v>53009</v>
      </c>
      <c r="E25" s="640">
        <v>36965</v>
      </c>
      <c r="F25" s="640">
        <v>36965</v>
      </c>
      <c r="J25" s="636"/>
      <c r="K25" s="636"/>
      <c r="L25" s="636"/>
      <c r="M25" s="636"/>
      <c r="N25" s="636"/>
    </row>
    <row r="26" spans="1:14" x14ac:dyDescent="0.2">
      <c r="A26" s="637" t="s">
        <v>552</v>
      </c>
      <c r="B26" s="640">
        <v>10465</v>
      </c>
      <c r="C26" s="640">
        <v>10465</v>
      </c>
      <c r="D26" s="640">
        <v>11442</v>
      </c>
      <c r="E26" s="640">
        <v>13506</v>
      </c>
      <c r="F26" s="640">
        <v>15147</v>
      </c>
      <c r="J26" s="636"/>
      <c r="K26" s="636"/>
      <c r="L26" s="636"/>
      <c r="M26" s="636"/>
      <c r="N26" s="636"/>
    </row>
    <row r="27" spans="1:14" x14ac:dyDescent="0.2">
      <c r="A27" s="637" t="s">
        <v>553</v>
      </c>
      <c r="B27" s="640">
        <v>195</v>
      </c>
      <c r="C27" s="640">
        <v>195</v>
      </c>
      <c r="D27" s="640">
        <v>203</v>
      </c>
      <c r="E27" s="640">
        <v>224</v>
      </c>
      <c r="F27" s="640">
        <v>224</v>
      </c>
      <c r="J27" s="636"/>
      <c r="K27" s="636"/>
      <c r="L27" s="636"/>
      <c r="M27" s="636"/>
      <c r="N27" s="636"/>
    </row>
    <row r="28" spans="1:14" x14ac:dyDescent="0.2">
      <c r="A28" s="637" t="s">
        <v>554</v>
      </c>
      <c r="B28" s="640">
        <v>163</v>
      </c>
      <c r="C28" s="640">
        <v>163</v>
      </c>
      <c r="D28" s="640">
        <v>100</v>
      </c>
      <c r="E28" s="640">
        <v>90</v>
      </c>
      <c r="F28" s="640">
        <v>80</v>
      </c>
      <c r="J28" s="636"/>
      <c r="K28" s="636"/>
      <c r="L28" s="636"/>
      <c r="M28" s="636"/>
      <c r="N28" s="636"/>
    </row>
    <row r="29" spans="1:14" x14ac:dyDescent="0.2">
      <c r="A29" s="637" t="s">
        <v>555</v>
      </c>
      <c r="B29" s="640">
        <v>-31043</v>
      </c>
      <c r="C29" s="640">
        <v>-31043</v>
      </c>
      <c r="D29" s="640">
        <v>-2182</v>
      </c>
      <c r="E29" s="640">
        <v>0</v>
      </c>
      <c r="F29" s="640">
        <v>0</v>
      </c>
      <c r="J29" s="636"/>
      <c r="K29" s="636"/>
      <c r="L29" s="636"/>
      <c r="M29" s="636"/>
      <c r="N29" s="636"/>
    </row>
    <row r="30" spans="1:14" x14ac:dyDescent="0.2">
      <c r="A30" s="637" t="s">
        <v>556</v>
      </c>
      <c r="B30" s="640">
        <v>-4208</v>
      </c>
      <c r="C30" s="640">
        <v>-4208</v>
      </c>
      <c r="D30" s="640">
        <v>-2423</v>
      </c>
      <c r="E30" s="640">
        <v>8688</v>
      </c>
      <c r="F30" s="640">
        <v>2733</v>
      </c>
      <c r="J30" s="636"/>
      <c r="K30" s="636"/>
      <c r="L30" s="636"/>
      <c r="M30" s="636"/>
      <c r="N30" s="636"/>
    </row>
    <row r="31" spans="1:14" x14ac:dyDescent="0.2">
      <c r="A31" s="637" t="s">
        <v>557</v>
      </c>
      <c r="B31" s="638">
        <v>-1367</v>
      </c>
      <c r="C31" s="638">
        <v>-1367</v>
      </c>
      <c r="D31" s="638">
        <v>2608</v>
      </c>
      <c r="E31" s="638">
        <v>2594</v>
      </c>
      <c r="F31" s="638">
        <v>2294</v>
      </c>
      <c r="J31" s="636"/>
      <c r="K31" s="636"/>
      <c r="L31" s="636"/>
      <c r="M31" s="636"/>
      <c r="N31" s="636"/>
    </row>
    <row r="32" spans="1:14" x14ac:dyDescent="0.2">
      <c r="A32" s="539" t="s">
        <v>558</v>
      </c>
      <c r="B32" s="582">
        <v>0</v>
      </c>
      <c r="C32" s="582">
        <v>0</v>
      </c>
      <c r="D32" s="582">
        <v>30206</v>
      </c>
      <c r="E32" s="582">
        <v>-13860</v>
      </c>
      <c r="F32" s="582">
        <v>-4474</v>
      </c>
      <c r="J32" s="636"/>
      <c r="K32" s="636"/>
      <c r="L32" s="636"/>
      <c r="M32" s="636"/>
      <c r="N32" s="636"/>
    </row>
    <row r="33" spans="1:14" x14ac:dyDescent="0.2">
      <c r="A33" s="641" t="s">
        <v>559</v>
      </c>
      <c r="B33" s="642">
        <f>B3+B4</f>
        <v>-1556503</v>
      </c>
      <c r="C33" s="642">
        <f t="shared" ref="C33:F33" si="1">C3+C4</f>
        <v>-1714634</v>
      </c>
      <c r="D33" s="642">
        <f t="shared" si="1"/>
        <v>-1094481</v>
      </c>
      <c r="E33" s="642">
        <f t="shared" si="1"/>
        <v>-396849</v>
      </c>
      <c r="F33" s="642">
        <f t="shared" si="1"/>
        <v>154227</v>
      </c>
      <c r="J33" s="636"/>
      <c r="K33" s="636"/>
      <c r="L33" s="636"/>
      <c r="M33" s="636"/>
      <c r="N33" s="636"/>
    </row>
    <row r="34" spans="1:14" x14ac:dyDescent="0.2">
      <c r="A34" s="643" t="s">
        <v>560</v>
      </c>
      <c r="B34" s="644">
        <f>B33/1000/B37*100</f>
        <v>-1.9300012643870841</v>
      </c>
      <c r="C34" s="644">
        <f t="shared" ref="C34:F34" si="2">C33/1000/C37*100</f>
        <v>-2.1279726397737928</v>
      </c>
      <c r="D34" s="644">
        <f t="shared" si="2"/>
        <v>-1.2899991542078912</v>
      </c>
      <c r="E34" s="644">
        <f t="shared" si="2"/>
        <v>-0.44000008071585384</v>
      </c>
      <c r="F34" s="644">
        <f t="shared" si="2"/>
        <v>0.16000000331978192</v>
      </c>
      <c r="J34" s="636"/>
      <c r="K34" s="636"/>
      <c r="L34" s="636"/>
      <c r="M34" s="636"/>
      <c r="N34" s="636"/>
    </row>
    <row r="35" spans="1:14" x14ac:dyDescent="0.2">
      <c r="A35" s="645"/>
      <c r="B35" s="646"/>
      <c r="C35" s="646"/>
      <c r="D35" s="646"/>
      <c r="E35" s="646"/>
      <c r="F35" s="647" t="s">
        <v>561</v>
      </c>
      <c r="J35" s="636"/>
      <c r="K35" s="636"/>
      <c r="L35" s="636"/>
      <c r="M35" s="636"/>
      <c r="N35" s="636"/>
    </row>
    <row r="36" spans="1:14" x14ac:dyDescent="0.2">
      <c r="J36" s="636"/>
      <c r="K36" s="636"/>
      <c r="L36" s="636"/>
      <c r="M36" s="636"/>
      <c r="N36" s="636"/>
    </row>
    <row r="37" spans="1:14" x14ac:dyDescent="0.2">
      <c r="B37" s="648">
        <v>80647.770999999993</v>
      </c>
      <c r="C37" s="648">
        <v>80575.941999999995</v>
      </c>
      <c r="D37" s="648">
        <v>84843.543999999994</v>
      </c>
      <c r="E37" s="648">
        <v>90192.937999999995</v>
      </c>
      <c r="F37" s="648">
        <v>96391.873000000007</v>
      </c>
      <c r="J37" s="636"/>
      <c r="K37" s="636"/>
      <c r="L37" s="636"/>
      <c r="M37" s="636"/>
      <c r="N37" s="636"/>
    </row>
    <row r="42" spans="1:14" x14ac:dyDescent="0.2">
      <c r="J42" s="636"/>
      <c r="K42" s="636"/>
      <c r="L42" s="636"/>
      <c r="M42" s="636"/>
      <c r="N42" s="636"/>
    </row>
    <row r="43" spans="1:14" x14ac:dyDescent="0.2">
      <c r="J43" s="636"/>
      <c r="K43" s="636"/>
      <c r="L43" s="636"/>
      <c r="M43" s="636"/>
      <c r="N43" s="636"/>
    </row>
    <row r="45" spans="1:14" x14ac:dyDescent="0.2">
      <c r="J45" s="636"/>
      <c r="K45" s="636"/>
      <c r="L45" s="636"/>
      <c r="M45" s="636"/>
      <c r="N45" s="636"/>
    </row>
    <row r="46" spans="1:14" x14ac:dyDescent="0.2">
      <c r="J46" s="636"/>
      <c r="K46" s="636"/>
      <c r="L46" s="636"/>
      <c r="M46" s="636"/>
      <c r="N46" s="63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GridLines="0" workbookViewId="0">
      <selection activeCell="I1" sqref="I1"/>
    </sheetView>
  </sheetViews>
  <sheetFormatPr defaultRowHeight="15" x14ac:dyDescent="0.25"/>
  <cols>
    <col min="1" max="1" width="37.28515625" customWidth="1"/>
  </cols>
  <sheetData>
    <row r="1" spans="1:9" x14ac:dyDescent="0.25">
      <c r="A1" s="809"/>
      <c r="B1" s="809"/>
      <c r="C1" s="809"/>
      <c r="D1" s="809"/>
      <c r="E1" s="809"/>
      <c r="I1" s="349" t="s">
        <v>311</v>
      </c>
    </row>
    <row r="2" spans="1:9" x14ac:dyDescent="0.25">
      <c r="A2" s="385"/>
      <c r="B2" s="386">
        <v>2015</v>
      </c>
      <c r="C2" s="386">
        <v>2016</v>
      </c>
      <c r="D2" s="386">
        <v>2017</v>
      </c>
      <c r="E2" s="386">
        <v>2018</v>
      </c>
      <c r="F2" s="386">
        <v>2019</v>
      </c>
    </row>
    <row r="3" spans="1:9" x14ac:dyDescent="0.25">
      <c r="A3" s="379" t="s">
        <v>110</v>
      </c>
      <c r="B3" s="387">
        <v>-2.4900000000000002</v>
      </c>
      <c r="C3" s="387">
        <v>-1.9300012643870841</v>
      </c>
      <c r="D3" s="387">
        <v>-0.42</v>
      </c>
      <c r="E3" s="387">
        <v>0</v>
      </c>
      <c r="F3" s="100"/>
    </row>
    <row r="4" spans="1:9" x14ac:dyDescent="0.25">
      <c r="A4" s="388" t="s">
        <v>109</v>
      </c>
      <c r="B4" s="389">
        <v>-2.97</v>
      </c>
      <c r="C4" s="389">
        <v>-2.1279726397737928</v>
      </c>
      <c r="D4" s="389">
        <v>-1.2899991542078908</v>
      </c>
      <c r="E4" s="389">
        <v>-0.44000008071585606</v>
      </c>
      <c r="F4" s="389">
        <v>0.16000000331978084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J21"/>
  <sheetViews>
    <sheetView showGridLines="0" workbookViewId="0">
      <selection activeCell="J1" sqref="J1"/>
    </sheetView>
  </sheetViews>
  <sheetFormatPr defaultRowHeight="15" x14ac:dyDescent="0.25"/>
  <cols>
    <col min="1" max="1" width="48.28515625" customWidth="1"/>
  </cols>
  <sheetData>
    <row r="1" spans="1:10" x14ac:dyDescent="0.25">
      <c r="A1" s="84"/>
      <c r="B1" s="163">
        <v>2014</v>
      </c>
      <c r="C1" s="163">
        <v>2015</v>
      </c>
      <c r="D1" s="163">
        <v>2016</v>
      </c>
      <c r="E1" s="163">
        <v>2017</v>
      </c>
      <c r="F1" s="163">
        <v>2018</v>
      </c>
      <c r="G1" s="163">
        <v>2019</v>
      </c>
      <c r="J1" s="349" t="s">
        <v>313</v>
      </c>
    </row>
    <row r="2" spans="1:10" x14ac:dyDescent="0.25">
      <c r="A2" s="166" t="s">
        <v>110</v>
      </c>
      <c r="B2" s="413">
        <v>53.575651898759425</v>
      </c>
      <c r="C2" s="413">
        <v>52.772981719922264</v>
      </c>
      <c r="D2" s="413">
        <v>52.109294983868125</v>
      </c>
      <c r="E2" s="413">
        <v>51.312991270223598</v>
      </c>
      <c r="F2" s="413">
        <v>48.940700344112564</v>
      </c>
      <c r="G2" s="214"/>
    </row>
    <row r="3" spans="1:10" x14ac:dyDescent="0.25">
      <c r="A3" s="166" t="s">
        <v>109</v>
      </c>
      <c r="B3" s="413">
        <v>53.897232019375195</v>
      </c>
      <c r="C3" s="413">
        <v>52.908385721678272</v>
      </c>
      <c r="D3" s="413">
        <v>52.85572708538735</v>
      </c>
      <c r="E3" s="413">
        <v>52.158358684309562</v>
      </c>
      <c r="F3" s="413">
        <v>49.806560243109061</v>
      </c>
      <c r="G3" s="413">
        <v>47.270582655863521</v>
      </c>
    </row>
    <row r="4" spans="1:10" x14ac:dyDescent="0.25">
      <c r="A4" s="185" t="s">
        <v>312</v>
      </c>
      <c r="B4" s="411">
        <v>53.897232019375195</v>
      </c>
      <c r="C4" s="412">
        <v>52.492565978573303</v>
      </c>
      <c r="D4" s="412">
        <v>51.234834988629686</v>
      </c>
      <c r="E4" s="412">
        <v>51.27789532680854</v>
      </c>
      <c r="F4" s="412">
        <v>49.191441920027884</v>
      </c>
      <c r="G4" s="412">
        <v>46.678630821678603</v>
      </c>
    </row>
    <row r="5" spans="1:10" x14ac:dyDescent="0.25">
      <c r="A5" s="7"/>
      <c r="B5" s="7"/>
      <c r="C5" s="7"/>
      <c r="D5" s="7"/>
      <c r="E5" s="7"/>
      <c r="F5" s="7"/>
      <c r="G5" s="7"/>
    </row>
    <row r="6" spans="1:10" x14ac:dyDescent="0.25">
      <c r="A6" s="7"/>
      <c r="B6" s="7"/>
      <c r="C6" s="7"/>
      <c r="D6" s="7"/>
      <c r="E6" s="7"/>
      <c r="F6" s="7"/>
      <c r="G6" s="7"/>
    </row>
    <row r="7" spans="1:10" x14ac:dyDescent="0.25">
      <c r="B7" s="7"/>
      <c r="C7" s="7"/>
      <c r="D7" s="7"/>
      <c r="E7" s="7"/>
      <c r="F7" s="7"/>
      <c r="G7" s="7"/>
    </row>
    <row r="8" spans="1:10" x14ac:dyDescent="0.25">
      <c r="A8" s="7"/>
      <c r="B8" s="7"/>
      <c r="C8" s="7"/>
      <c r="D8" s="7"/>
      <c r="E8" s="7"/>
      <c r="F8" s="7"/>
      <c r="G8" s="7"/>
    </row>
    <row r="9" spans="1:10" x14ac:dyDescent="0.25">
      <c r="A9" s="7"/>
      <c r="B9" s="7"/>
      <c r="C9" s="7"/>
      <c r="D9" s="7"/>
      <c r="E9" s="7"/>
      <c r="F9" s="7"/>
      <c r="G9" s="7"/>
    </row>
    <row r="10" spans="1:10" x14ac:dyDescent="0.25">
      <c r="A10" s="7"/>
      <c r="B10" s="7"/>
      <c r="C10" s="7"/>
      <c r="D10" s="7"/>
      <c r="E10" s="7"/>
      <c r="F10" s="7"/>
      <c r="G10" s="7"/>
    </row>
    <row r="11" spans="1:10" x14ac:dyDescent="0.25">
      <c r="A11" s="7"/>
      <c r="B11" s="7"/>
      <c r="C11" s="7"/>
      <c r="D11" s="7"/>
      <c r="E11" s="7"/>
      <c r="F11" s="7"/>
      <c r="G11" s="7"/>
    </row>
    <row r="12" spans="1:10" x14ac:dyDescent="0.25">
      <c r="A12" s="7"/>
      <c r="B12" s="7"/>
      <c r="C12" s="7"/>
      <c r="D12" s="7"/>
      <c r="E12" s="7"/>
      <c r="F12" s="7"/>
      <c r="G12" s="7"/>
    </row>
    <row r="13" spans="1:10" x14ac:dyDescent="0.25">
      <c r="A13" s="7"/>
      <c r="B13" s="7"/>
      <c r="C13" s="7"/>
      <c r="D13" s="7"/>
      <c r="E13" s="7"/>
      <c r="F13" s="7"/>
      <c r="G13" s="7"/>
    </row>
    <row r="14" spans="1:10" x14ac:dyDescent="0.25">
      <c r="A14" s="7"/>
      <c r="B14" s="7"/>
      <c r="C14" s="7"/>
      <c r="D14" s="7"/>
      <c r="E14" s="7"/>
      <c r="F14" s="7"/>
      <c r="G14" s="7"/>
    </row>
    <row r="15" spans="1:10" x14ac:dyDescent="0.25">
      <c r="A15" s="7"/>
      <c r="B15" s="7"/>
      <c r="C15" s="7"/>
      <c r="D15" s="7"/>
      <c r="E15" s="7"/>
      <c r="F15" s="7"/>
      <c r="G15" s="7"/>
    </row>
    <row r="16" spans="1:10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7"/>
      <c r="B21" s="7"/>
      <c r="C21" s="7"/>
      <c r="D21" s="7"/>
      <c r="E21" s="7"/>
      <c r="F21" s="7"/>
      <c r="G21" s="7"/>
    </row>
  </sheetData>
  <pageMargins left="0.7" right="0.7" top="0.75" bottom="0.75" header="0.3" footer="0.3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>
      <selection activeCell="F11" sqref="F11"/>
    </sheetView>
  </sheetViews>
  <sheetFormatPr defaultRowHeight="15" x14ac:dyDescent="0.25"/>
  <cols>
    <col min="1" max="1" width="32.28515625" style="711" customWidth="1"/>
    <col min="2" max="14" width="9.140625" style="711"/>
    <col min="15" max="15" width="21.42578125" style="711" bestFit="1" customWidth="1"/>
    <col min="16" max="16384" width="9.140625" style="711"/>
  </cols>
  <sheetData>
    <row r="1" spans="1:6" s="713" customFormat="1" x14ac:dyDescent="0.25"/>
    <row r="2" spans="1:6" s="713" customFormat="1" x14ac:dyDescent="0.25">
      <c r="A2" s="714"/>
      <c r="B2" s="714">
        <v>2017</v>
      </c>
      <c r="C2" s="714">
        <v>2018</v>
      </c>
      <c r="D2" s="714">
        <v>2019</v>
      </c>
    </row>
    <row r="3" spans="1:6" s="713" customFormat="1" x14ac:dyDescent="0.25">
      <c r="A3" s="715" t="s">
        <v>610</v>
      </c>
      <c r="B3" s="716">
        <v>-0.91957395433456635</v>
      </c>
      <c r="C3" s="716">
        <v>-0.66969999956439652</v>
      </c>
      <c r="D3" s="716">
        <v>-9.4673005830710269E-2</v>
      </c>
    </row>
    <row r="4" spans="1:6" s="713" customFormat="1" x14ac:dyDescent="0.25">
      <c r="A4" s="717" t="s">
        <v>611</v>
      </c>
      <c r="B4" s="718">
        <v>-0.06</v>
      </c>
      <c r="C4" s="718">
        <v>-0.17</v>
      </c>
      <c r="D4" s="718">
        <v>-0.2</v>
      </c>
    </row>
    <row r="5" spans="1:6" s="713" customFormat="1" x14ac:dyDescent="0.25">
      <c r="A5" s="717" t="s">
        <v>612</v>
      </c>
      <c r="B5" s="718">
        <v>-0.54</v>
      </c>
      <c r="C5" s="718">
        <v>-0.26</v>
      </c>
      <c r="D5" s="718">
        <v>-0.05</v>
      </c>
    </row>
    <row r="6" spans="1:6" s="713" customFormat="1" x14ac:dyDescent="0.25">
      <c r="A6" s="717" t="s">
        <v>613</v>
      </c>
      <c r="B6" s="718">
        <v>-0.17</v>
      </c>
      <c r="C6" s="718">
        <v>0.18</v>
      </c>
      <c r="D6" s="718">
        <v>-0.01</v>
      </c>
    </row>
    <row r="7" spans="1:6" s="713" customFormat="1" x14ac:dyDescent="0.25">
      <c r="A7" s="717" t="s">
        <v>614</v>
      </c>
      <c r="B7" s="718">
        <v>0.08</v>
      </c>
      <c r="C7" s="718">
        <v>0.01</v>
      </c>
      <c r="D7" s="718">
        <v>-6.9999999999999993E-2</v>
      </c>
    </row>
    <row r="8" spans="1:6" s="713" customFormat="1" x14ac:dyDescent="0.25">
      <c r="A8" s="717" t="s">
        <v>615</v>
      </c>
      <c r="B8" s="718">
        <v>0.2</v>
      </c>
      <c r="C8" s="718">
        <v>0.34</v>
      </c>
      <c r="D8" s="718">
        <v>0.45</v>
      </c>
    </row>
    <row r="9" spans="1:6" s="713" customFormat="1" x14ac:dyDescent="0.25">
      <c r="A9" s="717" t="s">
        <v>616</v>
      </c>
      <c r="B9" s="718">
        <v>0.11</v>
      </c>
      <c r="C9" s="718">
        <v>0.14000000000000001</v>
      </c>
      <c r="D9" s="718">
        <v>0.14000000000000001</v>
      </c>
    </row>
    <row r="10" spans="1:6" s="713" customFormat="1" x14ac:dyDescent="0.25">
      <c r="A10" s="715" t="s">
        <v>617</v>
      </c>
      <c r="B10" s="718">
        <v>-1.2995739543345661</v>
      </c>
      <c r="C10" s="718">
        <v>-0.42969999956439653</v>
      </c>
      <c r="D10" s="718">
        <v>0.16532699416928975</v>
      </c>
    </row>
    <row r="11" spans="1:6" x14ac:dyDescent="0.25">
      <c r="B11" s="712"/>
      <c r="C11" s="712"/>
      <c r="D11" s="712"/>
      <c r="F11" s="349" t="s">
        <v>618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showGridLines="0" workbookViewId="0">
      <selection activeCell="D34" sqref="D34"/>
    </sheetView>
  </sheetViews>
  <sheetFormatPr defaultColWidth="14.7109375" defaultRowHeight="15" customHeight="1" x14ac:dyDescent="0.2"/>
  <cols>
    <col min="1" max="1" width="13.42578125" style="50" customWidth="1"/>
    <col min="2" max="2" width="11.42578125" style="50" bestFit="1" customWidth="1"/>
    <col min="3" max="9" width="9.7109375" style="50" bestFit="1" customWidth="1"/>
    <col min="10" max="10" width="10.140625" style="50" bestFit="1" customWidth="1"/>
    <col min="11" max="13" width="10.7109375" style="50" bestFit="1" customWidth="1"/>
    <col min="14" max="16384" width="14.7109375" style="50"/>
  </cols>
  <sheetData>
    <row r="1" spans="1:21" s="45" customFormat="1" ht="15" customHeight="1" x14ac:dyDescent="0.25">
      <c r="A1" s="43" t="s">
        <v>315</v>
      </c>
      <c r="B1" s="44" t="s">
        <v>39</v>
      </c>
      <c r="C1" s="44" t="s">
        <v>40</v>
      </c>
      <c r="D1" s="44" t="s">
        <v>41</v>
      </c>
      <c r="E1" s="44" t="s">
        <v>42</v>
      </c>
      <c r="F1" s="44" t="s">
        <v>36</v>
      </c>
      <c r="G1" s="44" t="s">
        <v>37</v>
      </c>
      <c r="H1" s="44" t="s">
        <v>38</v>
      </c>
      <c r="I1" s="44" t="s">
        <v>43</v>
      </c>
      <c r="J1" s="44" t="s">
        <v>44</v>
      </c>
      <c r="K1" s="44" t="s">
        <v>45</v>
      </c>
      <c r="L1" s="44" t="s">
        <v>46</v>
      </c>
      <c r="M1" s="44" t="s">
        <v>47</v>
      </c>
      <c r="O1" s="810" t="s">
        <v>609</v>
      </c>
      <c r="P1" s="810"/>
      <c r="Q1" s="810"/>
      <c r="R1" s="810"/>
      <c r="S1" s="810"/>
      <c r="T1" s="810"/>
      <c r="U1" s="810"/>
    </row>
    <row r="2" spans="1:21" s="47" customFormat="1" ht="15" customHeight="1" x14ac:dyDescent="0.25">
      <c r="A2" s="79">
        <v>2011</v>
      </c>
      <c r="B2" s="46">
        <v>8.4550632499999985</v>
      </c>
      <c r="C2" s="46">
        <v>121.11326453</v>
      </c>
      <c r="D2" s="46">
        <v>298.16775702999996</v>
      </c>
      <c r="E2" s="46">
        <v>396.10935790000002</v>
      </c>
      <c r="F2" s="46">
        <v>530.48084417999996</v>
      </c>
      <c r="G2" s="46">
        <v>656.26406603999999</v>
      </c>
      <c r="H2" s="46">
        <v>792.44163219999996</v>
      </c>
      <c r="I2" s="46">
        <v>982.63549649000004</v>
      </c>
      <c r="J2" s="46">
        <v>1104.2332650899998</v>
      </c>
      <c r="K2" s="46">
        <v>1245.8004117799999</v>
      </c>
      <c r="L2" s="46">
        <v>1445.97523075</v>
      </c>
      <c r="M2" s="46">
        <v>2090.8033840900002</v>
      </c>
    </row>
    <row r="3" spans="1:21" s="47" customFormat="1" ht="15" customHeight="1" x14ac:dyDescent="0.25">
      <c r="A3" s="79">
        <v>2012</v>
      </c>
      <c r="B3" s="46">
        <v>7.3239549300000002</v>
      </c>
      <c r="C3" s="46">
        <v>128.97320948999999</v>
      </c>
      <c r="D3" s="46">
        <v>269.54662838000002</v>
      </c>
      <c r="E3" s="46">
        <v>391.12094784999999</v>
      </c>
      <c r="F3" s="46">
        <v>529.67749520999996</v>
      </c>
      <c r="G3" s="46">
        <v>644.97378029999993</v>
      </c>
      <c r="H3" s="46">
        <v>786.85864934999995</v>
      </c>
      <c r="I3" s="46">
        <v>929.10526485000003</v>
      </c>
      <c r="J3" s="46">
        <v>1055.0985960099999</v>
      </c>
      <c r="K3" s="46">
        <v>1211.2767451100001</v>
      </c>
      <c r="L3" s="46">
        <v>1400.41333525</v>
      </c>
      <c r="M3" s="46">
        <v>2017.55646654</v>
      </c>
    </row>
    <row r="4" spans="1:21" s="47" customFormat="1" ht="15" customHeight="1" x14ac:dyDescent="0.25">
      <c r="A4" s="79">
        <v>2013</v>
      </c>
      <c r="B4" s="46">
        <v>26.360279009999999</v>
      </c>
      <c r="C4" s="46">
        <v>131.74309969000001</v>
      </c>
      <c r="D4" s="46">
        <v>235.08544231000002</v>
      </c>
      <c r="E4" s="46">
        <v>350.47061954999998</v>
      </c>
      <c r="F4" s="46">
        <v>457.42420217</v>
      </c>
      <c r="G4" s="46">
        <v>555.18925852999996</v>
      </c>
      <c r="H4" s="46">
        <v>661.20853735000003</v>
      </c>
      <c r="I4" s="46">
        <v>803.42810530999998</v>
      </c>
      <c r="J4" s="46">
        <v>979.84078269999998</v>
      </c>
      <c r="K4" s="46">
        <v>1153.92561658</v>
      </c>
      <c r="L4" s="46">
        <v>1377.0336770700001</v>
      </c>
      <c r="M4" s="46">
        <v>2038.6595356</v>
      </c>
    </row>
    <row r="5" spans="1:21" s="47" customFormat="1" ht="15" customHeight="1" x14ac:dyDescent="0.25">
      <c r="A5" s="79">
        <v>2014</v>
      </c>
      <c r="B5" s="46">
        <v>25.467782700000001</v>
      </c>
      <c r="C5" s="46">
        <v>127.92574046</v>
      </c>
      <c r="D5" s="46">
        <v>253.46107344000001</v>
      </c>
      <c r="E5" s="46">
        <v>344.36448590999998</v>
      </c>
      <c r="F5" s="46">
        <v>452.59853186999999</v>
      </c>
      <c r="G5" s="46">
        <v>578.81388557000002</v>
      </c>
      <c r="H5" s="46">
        <v>691.58898106999993</v>
      </c>
      <c r="I5" s="46">
        <v>840.54722313000002</v>
      </c>
      <c r="J5" s="46">
        <v>962.77603778000002</v>
      </c>
      <c r="K5" s="46">
        <v>1165.75149465</v>
      </c>
      <c r="L5" s="46">
        <v>1403.05425474</v>
      </c>
      <c r="M5" s="46">
        <v>2016.9969964999998</v>
      </c>
    </row>
    <row r="6" spans="1:21" s="48" customFormat="1" ht="15" customHeight="1" x14ac:dyDescent="0.25">
      <c r="A6" s="79">
        <v>2015</v>
      </c>
      <c r="B6" s="46">
        <v>61.987520973478745</v>
      </c>
      <c r="C6" s="46">
        <v>166.00755137413503</v>
      </c>
      <c r="D6" s="46">
        <v>426.35750673426645</v>
      </c>
      <c r="E6" s="46">
        <v>583.83900000000006</v>
      </c>
      <c r="F6" s="46">
        <v>826.71</v>
      </c>
      <c r="G6" s="46">
        <v>1060.3409999999999</v>
      </c>
      <c r="H6" s="46">
        <v>1392.954</v>
      </c>
      <c r="I6" s="46">
        <v>1735.502</v>
      </c>
      <c r="J6" s="46">
        <v>2128.2849999999999</v>
      </c>
      <c r="K6" s="46">
        <v>2563.23</v>
      </c>
      <c r="L6" s="46">
        <v>3041.4279999999999</v>
      </c>
      <c r="M6" s="46">
        <v>4320.2709999999997</v>
      </c>
    </row>
    <row r="7" spans="1:21" s="48" customFormat="1" ht="15" customHeight="1" x14ac:dyDescent="0.25">
      <c r="A7" s="79" t="s">
        <v>144</v>
      </c>
      <c r="B7" s="46">
        <v>30.196000000000002</v>
      </c>
      <c r="C7" s="46">
        <v>163.203</v>
      </c>
      <c r="D7" s="46">
        <v>310.21100000000001</v>
      </c>
      <c r="E7" s="46">
        <v>401.11</v>
      </c>
      <c r="F7" s="46"/>
      <c r="G7" s="46"/>
      <c r="H7" s="46"/>
      <c r="I7" s="46"/>
      <c r="J7" s="46"/>
      <c r="K7" s="46"/>
      <c r="L7" s="46"/>
      <c r="M7" s="46"/>
    </row>
    <row r="9" spans="1:21" ht="15" customHeight="1" x14ac:dyDescent="0.2">
      <c r="K9" s="51"/>
      <c r="L9" s="52"/>
      <c r="M9" s="52"/>
    </row>
  </sheetData>
  <mergeCells count="1">
    <mergeCell ref="O1:U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U7"/>
  <sheetViews>
    <sheetView showGridLines="0" workbookViewId="0">
      <selection activeCell="F33" sqref="F33"/>
    </sheetView>
  </sheetViews>
  <sheetFormatPr defaultColWidth="14.7109375" defaultRowHeight="15" customHeight="1" x14ac:dyDescent="0.2"/>
  <cols>
    <col min="1" max="1" width="13.42578125" style="50" customWidth="1"/>
    <col min="2" max="2" width="11.42578125" style="50" bestFit="1" customWidth="1"/>
    <col min="3" max="9" width="9.7109375" style="50" bestFit="1" customWidth="1"/>
    <col min="10" max="10" width="10.140625" style="50" bestFit="1" customWidth="1"/>
    <col min="11" max="13" width="10.7109375" style="50" bestFit="1" customWidth="1"/>
    <col min="14" max="16384" width="14.7109375" style="50"/>
  </cols>
  <sheetData>
    <row r="1" spans="1:21" s="47" customFormat="1" ht="15" customHeight="1" x14ac:dyDescent="0.25">
      <c r="A1" s="43" t="s">
        <v>316</v>
      </c>
      <c r="B1" s="44" t="s">
        <v>39</v>
      </c>
      <c r="C1" s="44" t="s">
        <v>40</v>
      </c>
      <c r="D1" s="44" t="s">
        <v>41</v>
      </c>
      <c r="E1" s="44" t="s">
        <v>42</v>
      </c>
      <c r="F1" s="44" t="s">
        <v>36</v>
      </c>
      <c r="G1" s="44" t="s">
        <v>37</v>
      </c>
      <c r="H1" s="44" t="s">
        <v>38</v>
      </c>
      <c r="I1" s="44" t="s">
        <v>43</v>
      </c>
      <c r="J1" s="44" t="s">
        <v>44</v>
      </c>
      <c r="K1" s="44" t="s">
        <v>45</v>
      </c>
      <c r="L1" s="44" t="s">
        <v>46</v>
      </c>
      <c r="M1" s="44" t="s">
        <v>47</v>
      </c>
      <c r="O1" s="810" t="s">
        <v>608</v>
      </c>
      <c r="P1" s="810"/>
      <c r="Q1" s="810"/>
      <c r="R1" s="810"/>
      <c r="S1" s="810"/>
      <c r="T1" s="810"/>
      <c r="U1" s="810"/>
    </row>
    <row r="2" spans="1:21" s="47" customFormat="1" ht="15" customHeight="1" x14ac:dyDescent="0.25">
      <c r="A2" s="79">
        <v>2011</v>
      </c>
      <c r="B2" s="46">
        <v>1.1701584700000001</v>
      </c>
      <c r="C2" s="46">
        <v>20.928713080000001</v>
      </c>
      <c r="D2" s="46">
        <v>54.515952609999999</v>
      </c>
      <c r="E2" s="46">
        <v>76.729088140000002</v>
      </c>
      <c r="F2" s="46">
        <v>106.4749959</v>
      </c>
      <c r="G2" s="46">
        <v>134.38000289999999</v>
      </c>
      <c r="H2" s="46">
        <v>210.04512048000001</v>
      </c>
      <c r="I2" s="46">
        <v>246.43737209</v>
      </c>
      <c r="J2" s="46">
        <v>271.93640866999999</v>
      </c>
      <c r="K2" s="46">
        <v>300.24030420999998</v>
      </c>
      <c r="L2" s="46">
        <v>341.65432644999999</v>
      </c>
      <c r="M2" s="46">
        <v>461.50573679000001</v>
      </c>
    </row>
    <row r="3" spans="1:21" s="47" customFormat="1" ht="15" customHeight="1" x14ac:dyDescent="0.25">
      <c r="A3" s="79">
        <v>2012</v>
      </c>
      <c r="B3" s="46">
        <v>1.5987234000000001</v>
      </c>
      <c r="C3" s="46">
        <v>23.254988900000001</v>
      </c>
      <c r="D3" s="46">
        <v>47.400097119999998</v>
      </c>
      <c r="E3" s="46">
        <v>77.226354110000003</v>
      </c>
      <c r="F3" s="46">
        <v>104.46341056999999</v>
      </c>
      <c r="G3" s="46">
        <v>128.05242049999998</v>
      </c>
      <c r="H3" s="46">
        <v>162.41071916999999</v>
      </c>
      <c r="I3" s="46">
        <v>191.77158064</v>
      </c>
      <c r="J3" s="46">
        <v>219.90246979</v>
      </c>
      <c r="K3" s="46">
        <v>254.06881283999999</v>
      </c>
      <c r="L3" s="46">
        <v>291.65665376000004</v>
      </c>
      <c r="M3" s="46">
        <v>417.31131545</v>
      </c>
    </row>
    <row r="4" spans="1:21" s="47" customFormat="1" ht="15" customHeight="1" x14ac:dyDescent="0.25">
      <c r="A4" s="79">
        <v>2013</v>
      </c>
      <c r="B4" s="46">
        <v>5.6268424100000001</v>
      </c>
      <c r="C4" s="46">
        <v>25.08477383</v>
      </c>
      <c r="D4" s="46">
        <v>46.049356079999995</v>
      </c>
      <c r="E4" s="46">
        <v>70.337418999999997</v>
      </c>
      <c r="F4" s="46">
        <v>89.331014809999999</v>
      </c>
      <c r="G4" s="46">
        <v>106.72642789000001</v>
      </c>
      <c r="H4" s="46">
        <v>130.09317031</v>
      </c>
      <c r="I4" s="46">
        <v>157.13859964</v>
      </c>
      <c r="J4" s="46">
        <v>187.24764655999999</v>
      </c>
      <c r="K4" s="46">
        <v>219.14781434000002</v>
      </c>
      <c r="L4" s="46">
        <v>259.80019754</v>
      </c>
      <c r="M4" s="46">
        <v>379.59419434</v>
      </c>
    </row>
    <row r="5" spans="1:21" s="47" customFormat="1" ht="15" customHeight="1" x14ac:dyDescent="0.25">
      <c r="A5" s="79">
        <v>2014</v>
      </c>
      <c r="B5" s="46">
        <v>4.2983796000000005</v>
      </c>
      <c r="C5" s="46">
        <v>22.618602540000001</v>
      </c>
      <c r="D5" s="46">
        <v>47.32620318</v>
      </c>
      <c r="E5" s="46">
        <v>65.382472899999996</v>
      </c>
      <c r="F5" s="46">
        <v>86.060769899999997</v>
      </c>
      <c r="G5" s="46">
        <v>109.98738001</v>
      </c>
      <c r="H5" s="46">
        <v>133.78002426999998</v>
      </c>
      <c r="I5" s="46">
        <v>165.16779303999999</v>
      </c>
      <c r="J5" s="46">
        <v>188.89748556000001</v>
      </c>
      <c r="K5" s="46">
        <v>227.81080638</v>
      </c>
      <c r="L5" s="46">
        <v>273.81680327999999</v>
      </c>
      <c r="M5" s="46">
        <v>384.17006163000002</v>
      </c>
    </row>
    <row r="6" spans="1:21" s="48" customFormat="1" ht="15" customHeight="1" x14ac:dyDescent="0.25">
      <c r="A6" s="206">
        <v>2015</v>
      </c>
      <c r="B6" s="46">
        <v>10.462076685104323</v>
      </c>
      <c r="C6" s="46">
        <v>29.351863117370552</v>
      </c>
      <c r="D6" s="46">
        <v>79.609392153074253</v>
      </c>
      <c r="E6" s="46">
        <v>104.47</v>
      </c>
      <c r="F6" s="46">
        <v>150.49799999999999</v>
      </c>
      <c r="G6" s="46">
        <v>195.255</v>
      </c>
      <c r="H6" s="46">
        <v>255.15799999999999</v>
      </c>
      <c r="I6" s="46">
        <v>327.91500000000002</v>
      </c>
      <c r="J6" s="46">
        <v>402.35500000000002</v>
      </c>
      <c r="K6" s="46">
        <v>481.31599999999997</v>
      </c>
      <c r="L6" s="46">
        <v>570.65599999999995</v>
      </c>
      <c r="M6" s="46">
        <v>759.88499999999999</v>
      </c>
    </row>
    <row r="7" spans="1:21" s="48" customFormat="1" ht="15" customHeight="1" x14ac:dyDescent="0.25">
      <c r="A7" s="80" t="s">
        <v>144</v>
      </c>
      <c r="B7" s="49">
        <v>8.8800000000000008</v>
      </c>
      <c r="C7" s="49">
        <v>26.643999999999998</v>
      </c>
      <c r="D7" s="49">
        <v>50.256999999999998</v>
      </c>
      <c r="E7" s="49">
        <v>65.433000000000007</v>
      </c>
      <c r="F7" s="49"/>
      <c r="G7" s="49"/>
      <c r="H7" s="49"/>
      <c r="I7" s="49"/>
      <c r="J7" s="49"/>
      <c r="K7" s="49"/>
      <c r="L7" s="49"/>
      <c r="M7" s="49"/>
    </row>
  </sheetData>
  <mergeCells count="1">
    <mergeCell ref="O1:U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workbookViewId="0">
      <selection activeCell="I7" sqref="I7"/>
    </sheetView>
  </sheetViews>
  <sheetFormatPr defaultRowHeight="15" x14ac:dyDescent="0.25"/>
  <cols>
    <col min="1" max="1" width="46.7109375" customWidth="1"/>
  </cols>
  <sheetData>
    <row r="1" spans="1:9" x14ac:dyDescent="0.25">
      <c r="A1" s="749" t="s">
        <v>325</v>
      </c>
      <c r="B1" s="749"/>
      <c r="C1" s="749"/>
      <c r="D1" s="749"/>
      <c r="E1" s="749"/>
      <c r="F1" s="749"/>
    </row>
    <row r="2" spans="1:9" x14ac:dyDescent="0.25">
      <c r="A2" s="163"/>
      <c r="B2" s="163">
        <v>2015</v>
      </c>
      <c r="C2" s="163">
        <v>2016</v>
      </c>
      <c r="D2" s="163">
        <v>2017</v>
      </c>
      <c r="E2" s="163">
        <v>2018</v>
      </c>
      <c r="F2" s="163">
        <v>2019</v>
      </c>
    </row>
    <row r="3" spans="1:9" x14ac:dyDescent="0.25">
      <c r="A3" s="166" t="s">
        <v>159</v>
      </c>
      <c r="B3" s="214">
        <v>41306</v>
      </c>
      <c r="C3" s="214">
        <v>42589</v>
      </c>
      <c r="D3" s="214">
        <v>44253</v>
      </c>
      <c r="E3" s="214">
        <v>44922</v>
      </c>
      <c r="F3" s="214">
        <v>45565</v>
      </c>
    </row>
    <row r="4" spans="1:9" x14ac:dyDescent="0.25">
      <c r="A4" s="63" t="s">
        <v>51</v>
      </c>
      <c r="B4" s="213">
        <f>B3/B18*100</f>
        <v>52.908385721678272</v>
      </c>
      <c r="C4" s="213">
        <f>C3/C18*100</f>
        <v>52.85572708538735</v>
      </c>
      <c r="D4" s="213">
        <f>D3/D18*100</f>
        <v>52.158358684309562</v>
      </c>
      <c r="E4" s="213">
        <f>E3/E18*100</f>
        <v>49.806560243109061</v>
      </c>
      <c r="F4" s="213">
        <f>F3/F18*100</f>
        <v>47.270582655863521</v>
      </c>
    </row>
    <row r="5" spans="1:9" x14ac:dyDescent="0.25">
      <c r="A5" s="64" t="s">
        <v>319</v>
      </c>
      <c r="B5" s="65">
        <v>41306</v>
      </c>
      <c r="C5" s="65">
        <v>42899.092902524877</v>
      </c>
      <c r="D5" s="65">
        <v>45235.568838629319</v>
      </c>
      <c r="E5" s="65">
        <v>46759.742130289851</v>
      </c>
      <c r="F5" s="65">
        <v>48518.185053242407</v>
      </c>
    </row>
    <row r="6" spans="1:9" x14ac:dyDescent="0.25">
      <c r="A6" s="63" t="s">
        <v>51</v>
      </c>
      <c r="B6" s="213">
        <f>B5/B18*100</f>
        <v>52.908385721678272</v>
      </c>
      <c r="C6" s="213">
        <f t="shared" ref="C6:F6" si="0">C5/C18*100</f>
        <v>53.240572604816563</v>
      </c>
      <c r="D6" s="213">
        <f t="shared" si="0"/>
        <v>53.316453681648802</v>
      </c>
      <c r="E6" s="213">
        <f t="shared" si="0"/>
        <v>51.844127896454438</v>
      </c>
      <c r="F6" s="213">
        <f t="shared" si="0"/>
        <v>50.334310915654065</v>
      </c>
    </row>
    <row r="7" spans="1:9" x14ac:dyDescent="0.25">
      <c r="A7" s="272" t="s">
        <v>320</v>
      </c>
      <c r="B7" s="65">
        <f>B5</f>
        <v>41306</v>
      </c>
      <c r="C7" s="65">
        <f>C5+C13</f>
        <v>43269.357362524875</v>
      </c>
      <c r="D7" s="65">
        <f>D5+D13</f>
        <v>45609.853337680739</v>
      </c>
      <c r="E7" s="65">
        <f>E5+E13</f>
        <v>47134.096812523043</v>
      </c>
      <c r="F7" s="65">
        <f>F5+F13</f>
        <v>48892.541609951411</v>
      </c>
      <c r="I7" s="349" t="s">
        <v>607</v>
      </c>
    </row>
    <row r="8" spans="1:9" x14ac:dyDescent="0.25">
      <c r="A8" s="167" t="s">
        <v>51</v>
      </c>
      <c r="B8" s="273">
        <f>B7/B$18*100</f>
        <v>52.908385721678272</v>
      </c>
      <c r="C8" s="273">
        <f>C7/C$18*100</f>
        <v>53.700094952070032</v>
      </c>
      <c r="D8" s="273">
        <f>D7/D$18*100</f>
        <v>53.757600386990831</v>
      </c>
      <c r="E8" s="273">
        <f>E7/E$18*100</f>
        <v>52.259187756499351</v>
      </c>
      <c r="F8" s="273">
        <f>F7/F$18*100</f>
        <v>50.722680334213862</v>
      </c>
    </row>
    <row r="9" spans="1:9" x14ac:dyDescent="0.25">
      <c r="A9" s="64" t="s">
        <v>321</v>
      </c>
      <c r="B9" s="65">
        <f>B5</f>
        <v>41306</v>
      </c>
      <c r="C9" s="65">
        <f>C5+C14</f>
        <v>42355.092902524877</v>
      </c>
      <c r="D9" s="65">
        <f>D5+D14</f>
        <v>44685.662516310476</v>
      </c>
      <c r="E9" s="65">
        <f>E5+E14</f>
        <v>46209.732693427191</v>
      </c>
      <c r="F9" s="65">
        <f>F5+F14</f>
        <v>47968.172862362146</v>
      </c>
    </row>
    <row r="10" spans="1:9" x14ac:dyDescent="0.25">
      <c r="A10" s="167" t="s">
        <v>51</v>
      </c>
      <c r="B10" s="273">
        <f>B9/B$18*100</f>
        <v>52.908385721678272</v>
      </c>
      <c r="C10" s="273">
        <f>C9/C$18*100</f>
        <v>52.565433119633752</v>
      </c>
      <c r="D10" s="273">
        <f>D9/D$18*100</f>
        <v>52.668312059560449</v>
      </c>
      <c r="E10" s="273">
        <f>E9/E$18*100</f>
        <v>51.234313592741806</v>
      </c>
      <c r="F10" s="273">
        <f>F9/F$18*100</f>
        <v>49.763710745990117</v>
      </c>
    </row>
    <row r="11" spans="1:9" x14ac:dyDescent="0.25">
      <c r="A11" s="64" t="s">
        <v>322</v>
      </c>
      <c r="B11" s="65">
        <f>B5</f>
        <v>41306</v>
      </c>
      <c r="C11" s="65">
        <f>C5+C13+C14</f>
        <v>42725.357362524875</v>
      </c>
      <c r="D11" s="65">
        <f>D5+D13+D14</f>
        <v>45059.947015361897</v>
      </c>
      <c r="E11" s="65">
        <f>E5+E13+E14</f>
        <v>46584.087375660383</v>
      </c>
      <c r="F11" s="65">
        <f>F5+F13+F14</f>
        <v>48342.529419071143</v>
      </c>
    </row>
    <row r="12" spans="1:9" x14ac:dyDescent="0.25">
      <c r="A12" s="167" t="s">
        <v>51</v>
      </c>
      <c r="B12" s="273">
        <f>B11/B$18*100</f>
        <v>52.908385721678272</v>
      </c>
      <c r="C12" s="273">
        <f>C11/C$18*100</f>
        <v>53.024955466887228</v>
      </c>
      <c r="D12" s="273">
        <f>D11/D$18*100</f>
        <v>53.109458764902485</v>
      </c>
      <c r="E12" s="273">
        <f>E11/E$18*100</f>
        <v>51.649373452786719</v>
      </c>
      <c r="F12" s="273">
        <f>F11/F$18*100</f>
        <v>50.152080164549908</v>
      </c>
    </row>
    <row r="13" spans="1:9" x14ac:dyDescent="0.25">
      <c r="A13" s="86" t="s">
        <v>323</v>
      </c>
      <c r="B13" s="86"/>
      <c r="C13" s="416">
        <v>370.26446000000004</v>
      </c>
      <c r="D13" s="417">
        <f>C13*C15/100+C13</f>
        <v>374.28449905141815</v>
      </c>
      <c r="E13" s="417">
        <f>C13+C13*C15/100+(D13-C13)*D15/100</f>
        <v>374.35468223319083</v>
      </c>
      <c r="F13" s="417">
        <f>C13+C13*C15/100+(D13-C13)*D15/100+(E13-D13)*E15/100</f>
        <v>374.356556709004</v>
      </c>
    </row>
    <row r="14" spans="1:9" x14ac:dyDescent="0.25">
      <c r="A14" s="418" t="s">
        <v>324</v>
      </c>
      <c r="B14" s="418"/>
      <c r="C14" s="419">
        <v>-544</v>
      </c>
      <c r="D14" s="420">
        <f>C14*C15/100+C14</f>
        <v>-549.90632231884058</v>
      </c>
      <c r="E14" s="420">
        <f>C14+C14*C15/100+(D14-C14)*D15/100</f>
        <v>-550.00943686265703</v>
      </c>
      <c r="F14" s="420">
        <f>C14+C14*C15/100+(D14-C14)*D15/100+(E14-D14)*E15/100</f>
        <v>-550.01219088026482</v>
      </c>
    </row>
    <row r="15" spans="1:9" x14ac:dyDescent="0.25">
      <c r="A15" s="414" t="s">
        <v>157</v>
      </c>
      <c r="B15" s="415">
        <v>0.8186607691825083</v>
      </c>
      <c r="C15" s="415">
        <v>1.0857210144927538</v>
      </c>
      <c r="D15" s="415">
        <v>1.7458333333333338</v>
      </c>
      <c r="E15" s="217">
        <v>2.6708333333333338</v>
      </c>
      <c r="F15" s="217">
        <v>3.4708333333333332</v>
      </c>
    </row>
    <row r="16" spans="1:9" ht="33.75" customHeight="1" x14ac:dyDescent="0.25">
      <c r="A16" s="750" t="s">
        <v>162</v>
      </c>
      <c r="B16" s="750"/>
      <c r="C16" s="750"/>
      <c r="D16" s="738" t="s">
        <v>156</v>
      </c>
      <c r="E16" s="748"/>
      <c r="F16" s="748"/>
    </row>
    <row r="17" spans="1:6" x14ac:dyDescent="0.25">
      <c r="A17" s="64"/>
      <c r="B17" s="64"/>
      <c r="C17" s="64"/>
      <c r="D17" s="64"/>
      <c r="E17" s="64"/>
      <c r="F17" s="64"/>
    </row>
    <row r="18" spans="1:6" x14ac:dyDescent="0.25">
      <c r="A18" s="64" t="s">
        <v>33</v>
      </c>
      <c r="B18" s="65">
        <v>78070.8</v>
      </c>
      <c r="C18" s="65">
        <f>'T04'!B13</f>
        <v>80575.941999999995</v>
      </c>
      <c r="D18" s="65">
        <f>'T04'!C13</f>
        <v>84843.543999999994</v>
      </c>
      <c r="E18" s="65">
        <f>'T04'!D13</f>
        <v>90192.937999999995</v>
      </c>
      <c r="F18" s="65">
        <f>'T04'!E13</f>
        <v>96391.873000000007</v>
      </c>
    </row>
    <row r="19" spans="1:6" x14ac:dyDescent="0.25">
      <c r="A19" s="64"/>
      <c r="B19" s="64"/>
      <c r="C19" s="64"/>
      <c r="D19" s="64"/>
      <c r="E19" s="64"/>
      <c r="F19" s="64"/>
    </row>
    <row r="20" spans="1:6" x14ac:dyDescent="0.25">
      <c r="B20" s="64"/>
      <c r="C20" s="64"/>
      <c r="D20" s="64"/>
      <c r="E20" s="64"/>
      <c r="F20" s="395"/>
    </row>
    <row r="21" spans="1:6" x14ac:dyDescent="0.25">
      <c r="A21" s="64"/>
      <c r="B21" s="64"/>
      <c r="C21" s="64"/>
      <c r="D21" s="64"/>
      <c r="E21" s="64"/>
      <c r="F21" s="64"/>
    </row>
    <row r="22" spans="1:6" x14ac:dyDescent="0.25">
      <c r="A22" s="64"/>
      <c r="B22" s="64"/>
      <c r="C22" s="64"/>
      <c r="D22" s="64"/>
      <c r="E22" s="64"/>
      <c r="F22" s="64"/>
    </row>
    <row r="23" spans="1:6" x14ac:dyDescent="0.25">
      <c r="A23" s="64"/>
      <c r="B23" s="64"/>
      <c r="C23" s="64"/>
      <c r="D23" s="64"/>
      <c r="E23" s="64"/>
      <c r="F23" s="64"/>
    </row>
    <row r="24" spans="1:6" x14ac:dyDescent="0.25">
      <c r="A24" s="64"/>
      <c r="B24" s="64"/>
      <c r="C24" s="64"/>
      <c r="D24" s="64"/>
      <c r="E24" s="64"/>
      <c r="F24" s="64"/>
    </row>
    <row r="25" spans="1:6" x14ac:dyDescent="0.25">
      <c r="A25" s="64"/>
      <c r="B25" s="64"/>
      <c r="C25" s="64"/>
      <c r="D25" s="64"/>
      <c r="E25" s="64"/>
      <c r="F25" s="64"/>
    </row>
    <row r="26" spans="1:6" x14ac:dyDescent="0.25">
      <c r="A26" s="64"/>
      <c r="B26" s="64"/>
      <c r="C26" s="64"/>
      <c r="D26" s="64"/>
      <c r="E26" s="64"/>
      <c r="F26" s="64"/>
    </row>
    <row r="27" spans="1:6" x14ac:dyDescent="0.25">
      <c r="A27" s="64"/>
      <c r="B27" s="64"/>
      <c r="C27" s="64"/>
      <c r="D27" s="64"/>
      <c r="E27" s="64"/>
      <c r="F27" s="64"/>
    </row>
    <row r="28" spans="1:6" x14ac:dyDescent="0.25">
      <c r="A28" s="64"/>
      <c r="B28" s="64"/>
      <c r="C28" s="64"/>
      <c r="D28" s="64"/>
      <c r="E28" s="64"/>
      <c r="F28" s="64"/>
    </row>
    <row r="29" spans="1:6" x14ac:dyDescent="0.25">
      <c r="A29" s="64"/>
      <c r="B29" s="64"/>
      <c r="C29" s="64"/>
      <c r="D29" s="64"/>
      <c r="E29" s="64"/>
      <c r="F29" s="64"/>
    </row>
    <row r="30" spans="1:6" x14ac:dyDescent="0.25">
      <c r="A30" s="64"/>
      <c r="B30" s="64"/>
      <c r="C30" s="64"/>
      <c r="D30" s="64"/>
      <c r="E30" s="64"/>
      <c r="F30" s="64"/>
    </row>
  </sheetData>
  <mergeCells count="3">
    <mergeCell ref="A1:F1"/>
    <mergeCell ref="A16:C16"/>
    <mergeCell ref="D16:F16"/>
  </mergeCells>
  <pageMargins left="0.7" right="0.7" top="0.75" bottom="0.75" header="0.3" footer="0.3"/>
  <pageSetup paperSize="9" scale="94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workbookViewId="0">
      <selection activeCell="P1" sqref="P1"/>
    </sheetView>
  </sheetViews>
  <sheetFormatPr defaultRowHeight="12.75" x14ac:dyDescent="0.2"/>
  <cols>
    <col min="1" max="1" width="13.5703125" style="652" customWidth="1"/>
    <col min="2" max="2" width="9.140625" style="652"/>
    <col min="3" max="3" width="14.28515625" style="652" customWidth="1"/>
    <col min="4" max="4" width="13.28515625" style="652" customWidth="1"/>
    <col min="5" max="6" width="9.140625" style="652"/>
    <col min="7" max="7" width="10.140625" style="652" bestFit="1" customWidth="1"/>
    <col min="8" max="8" width="10.85546875" style="652" bestFit="1" customWidth="1"/>
    <col min="9" max="16384" width="9.140625" style="652"/>
  </cols>
  <sheetData>
    <row r="1" spans="1:16" x14ac:dyDescent="0.2">
      <c r="A1" s="811" t="s">
        <v>562</v>
      </c>
      <c r="B1" s="811"/>
      <c r="C1" s="811"/>
      <c r="D1" s="811"/>
      <c r="P1" s="653" t="s">
        <v>605</v>
      </c>
    </row>
    <row r="2" spans="1:16" x14ac:dyDescent="0.2">
      <c r="B2" s="664">
        <v>2008</v>
      </c>
      <c r="C2" s="664">
        <v>2009</v>
      </c>
      <c r="D2" s="664">
        <v>2010</v>
      </c>
      <c r="E2" s="664">
        <v>2011</v>
      </c>
      <c r="F2" s="664">
        <v>2012</v>
      </c>
      <c r="G2" s="664">
        <v>2013</v>
      </c>
      <c r="H2" s="664">
        <v>2014</v>
      </c>
      <c r="I2" s="664">
        <v>2015</v>
      </c>
      <c r="J2" s="664">
        <v>2016</v>
      </c>
      <c r="K2" s="664">
        <v>2017</v>
      </c>
      <c r="L2" s="664">
        <v>2018</v>
      </c>
      <c r="M2" s="664">
        <v>2019</v>
      </c>
    </row>
    <row r="3" spans="1:16" x14ac:dyDescent="0.2">
      <c r="A3" s="652" t="s">
        <v>563</v>
      </c>
      <c r="B3" s="663">
        <v>7.2348610000000004</v>
      </c>
      <c r="C3" s="663">
        <v>-2.0417619999999999</v>
      </c>
      <c r="D3" s="663">
        <v>-0.41684599999999999</v>
      </c>
      <c r="E3" s="663">
        <v>-0.95944600000000002</v>
      </c>
      <c r="F3" s="663">
        <v>-1.867251</v>
      </c>
      <c r="G3" s="663">
        <v>-2.4278080000000002</v>
      </c>
      <c r="H3" s="663">
        <v>-1.7869870000000001</v>
      </c>
      <c r="I3" s="663">
        <v>-0.93267599999999995</v>
      </c>
      <c r="J3" s="663">
        <v>-0.59339500000000001</v>
      </c>
      <c r="K3" s="663">
        <v>-0.32360299999999997</v>
      </c>
      <c r="L3" s="663"/>
      <c r="M3" s="663"/>
    </row>
    <row r="4" spans="1:16" x14ac:dyDescent="0.2">
      <c r="A4" s="652" t="s">
        <v>564</v>
      </c>
      <c r="B4" s="663">
        <v>7.2382790000000004</v>
      </c>
      <c r="C4" s="663">
        <v>-2.026548</v>
      </c>
      <c r="D4" s="663">
        <v>-0.367226</v>
      </c>
      <c r="E4" s="663">
        <v>-0.87132399999999999</v>
      </c>
      <c r="F4" s="663">
        <v>-1.775881</v>
      </c>
      <c r="G4" s="663">
        <v>-2.389891</v>
      </c>
      <c r="H4" s="663">
        <v>-1.9528840000000001</v>
      </c>
      <c r="I4" s="663">
        <v>-1.2278739999999999</v>
      </c>
      <c r="J4" s="663">
        <v>-1.0406409999999999</v>
      </c>
      <c r="K4" s="663">
        <v>-0.67621900000000001</v>
      </c>
      <c r="L4" s="663">
        <v>0.208923</v>
      </c>
      <c r="M4" s="663">
        <v>1.6653309999999999</v>
      </c>
    </row>
    <row r="5" spans="1:16" x14ac:dyDescent="0.2">
      <c r="A5" s="652" t="s">
        <v>565</v>
      </c>
      <c r="B5" s="663">
        <v>2.7460165030342396</v>
      </c>
      <c r="C5" s="663">
        <v>-4.298603059236549</v>
      </c>
      <c r="D5" s="663">
        <v>-0.92502734772055417</v>
      </c>
      <c r="E5" s="663">
        <v>-0.78875026501464707</v>
      </c>
      <c r="F5" s="663">
        <v>-1.1845413087486207</v>
      </c>
      <c r="G5" s="663">
        <v>-1.8041882409972387</v>
      </c>
      <c r="H5" s="663">
        <v>-1.4489712843806541</v>
      </c>
      <c r="I5" s="663">
        <v>-0.71348699873167853</v>
      </c>
      <c r="J5" s="663">
        <v>-0.46047371750074217</v>
      </c>
      <c r="K5" s="663">
        <v>0.23647930699410721</v>
      </c>
      <c r="L5" s="663">
        <v>0.62315818006933033</v>
      </c>
      <c r="M5" s="663">
        <v>1.3309393375486813</v>
      </c>
    </row>
    <row r="6" spans="1:16" x14ac:dyDescent="0.2">
      <c r="A6" s="652" t="s">
        <v>566</v>
      </c>
      <c r="B6" s="663">
        <v>3.7839873710183447</v>
      </c>
      <c r="C6" s="663">
        <v>-3.1634128260959407</v>
      </c>
      <c r="D6" s="663">
        <v>-0.89072200503252175</v>
      </c>
      <c r="E6" s="663">
        <v>-0.54009448542981164</v>
      </c>
      <c r="F6" s="663">
        <v>-0.99998552221531678</v>
      </c>
      <c r="G6" s="663">
        <v>-1.5407619095137901</v>
      </c>
      <c r="H6" s="663">
        <v>-0.89805771340221119</v>
      </c>
      <c r="I6" s="663">
        <v>-6.9665356570473125E-2</v>
      </c>
      <c r="J6" s="663">
        <v>-0.16191484708479428</v>
      </c>
      <c r="K6" s="663">
        <v>4.9465149283880946E-2</v>
      </c>
      <c r="L6" s="663">
        <v>0.10520537948846057</v>
      </c>
      <c r="M6" s="663">
        <v>0.46430347983050679</v>
      </c>
    </row>
    <row r="7" spans="1:16" x14ac:dyDescent="0.2">
      <c r="A7" s="652" t="s">
        <v>567</v>
      </c>
      <c r="B7" s="663"/>
      <c r="C7" s="663">
        <v>-1.21</v>
      </c>
      <c r="D7" s="663">
        <v>0.95699999999999996</v>
      </c>
      <c r="E7" s="663">
        <v>0.54</v>
      </c>
      <c r="F7" s="663">
        <v>-0.91100000000000003</v>
      </c>
      <c r="G7" s="663">
        <v>-2.1680000000000001</v>
      </c>
      <c r="H7" s="663">
        <v>-2.3159999999999998</v>
      </c>
      <c r="I7" s="663">
        <v>-1.895</v>
      </c>
      <c r="J7" s="663">
        <v>-1.2869999999999999</v>
      </c>
      <c r="K7" s="663">
        <v>-0.79400000000000004</v>
      </c>
      <c r="L7" s="663"/>
      <c r="M7" s="663" t="s">
        <v>570</v>
      </c>
    </row>
    <row r="8" spans="1:16" x14ac:dyDescent="0.2">
      <c r="A8" s="652" t="s">
        <v>568</v>
      </c>
      <c r="B8" s="663">
        <v>5.3789999999999996</v>
      </c>
      <c r="C8" s="663">
        <v>-3.3330000000000002</v>
      </c>
      <c r="D8" s="663">
        <v>-0.32300000000000001</v>
      </c>
      <c r="E8" s="663">
        <v>-0.13400000000000001</v>
      </c>
      <c r="F8" s="663">
        <v>-0.88800000000000001</v>
      </c>
      <c r="G8" s="663">
        <v>-1.373</v>
      </c>
      <c r="H8" s="663">
        <v>-1.2190000000000001</v>
      </c>
      <c r="I8" s="663">
        <v>-0.32400000000000001</v>
      </c>
      <c r="J8" s="663">
        <v>-5.5E-2</v>
      </c>
      <c r="K8" s="663">
        <v>0.16900000000000001</v>
      </c>
      <c r="L8" s="663"/>
      <c r="M8" s="663"/>
    </row>
    <row r="11" spans="1:16" x14ac:dyDescent="0.2">
      <c r="A11" s="812" t="s">
        <v>569</v>
      </c>
      <c r="B11" s="812"/>
      <c r="C11" s="812"/>
      <c r="D11" s="812"/>
    </row>
    <row r="12" spans="1:16" x14ac:dyDescent="0.2">
      <c r="A12" s="655"/>
      <c r="B12" s="664">
        <v>2008</v>
      </c>
      <c r="C12" s="664">
        <v>2009</v>
      </c>
      <c r="D12" s="664">
        <v>2010</v>
      </c>
      <c r="E12" s="664">
        <v>2011</v>
      </c>
      <c r="F12" s="664">
        <v>2012</v>
      </c>
      <c r="G12" s="664">
        <v>2013</v>
      </c>
      <c r="H12" s="664">
        <v>2014</v>
      </c>
      <c r="I12" s="664">
        <v>2015</v>
      </c>
      <c r="J12" s="664">
        <v>2016</v>
      </c>
      <c r="K12" s="664">
        <v>2017</v>
      </c>
      <c r="L12" s="664">
        <v>2018</v>
      </c>
      <c r="M12" s="664">
        <v>2019</v>
      </c>
    </row>
    <row r="13" spans="1:16" x14ac:dyDescent="0.2">
      <c r="A13" s="652" t="s">
        <v>563</v>
      </c>
      <c r="B13" s="660"/>
      <c r="C13" s="660"/>
      <c r="D13" s="660"/>
      <c r="E13" s="660"/>
      <c r="F13" s="660">
        <v>-3.7</v>
      </c>
      <c r="G13" s="660">
        <v>-1.7</v>
      </c>
      <c r="H13" s="660">
        <v>-2</v>
      </c>
      <c r="I13" s="660">
        <v>-2.2999999999999998</v>
      </c>
      <c r="J13" s="660">
        <v>-2.1</v>
      </c>
      <c r="K13" s="660">
        <v>-1.5</v>
      </c>
      <c r="L13" s="660"/>
      <c r="M13" s="660"/>
      <c r="N13" s="654"/>
    </row>
    <row r="14" spans="1:16" x14ac:dyDescent="0.2">
      <c r="A14" s="652" t="s">
        <v>564</v>
      </c>
      <c r="B14" s="660"/>
      <c r="C14" s="660"/>
      <c r="D14" s="660"/>
      <c r="E14" s="660"/>
      <c r="F14" s="660"/>
      <c r="G14" s="660"/>
      <c r="H14" s="660">
        <v>-1.920500409245979</v>
      </c>
      <c r="I14" s="660">
        <v>-2.1748337657025578</v>
      </c>
      <c r="J14" s="660">
        <v>-1.720620862213164</v>
      </c>
      <c r="K14" s="660">
        <v>-1.0239813142331733</v>
      </c>
      <c r="L14" s="660">
        <v>-0.52218849497938202</v>
      </c>
      <c r="M14" s="660">
        <v>-0.5</v>
      </c>
      <c r="N14" s="654"/>
    </row>
    <row r="15" spans="1:16" ht="15" customHeight="1" x14ac:dyDescent="0.2">
      <c r="A15" s="652" t="s">
        <v>565</v>
      </c>
      <c r="B15" s="660"/>
      <c r="C15" s="660"/>
      <c r="D15" s="660"/>
      <c r="E15" s="660"/>
      <c r="F15" s="660"/>
      <c r="G15" s="660"/>
      <c r="H15" s="660">
        <v>-2.218371109462864</v>
      </c>
      <c r="I15" s="660">
        <v>-2.3843074645517173</v>
      </c>
      <c r="J15" s="660">
        <v>-1.8867360048916917</v>
      </c>
      <c r="K15" s="660">
        <v>-1.3755750450270368</v>
      </c>
      <c r="L15" s="660">
        <v>-0.67680762383699733</v>
      </c>
      <c r="M15" s="660">
        <v>-0.36393957947558264</v>
      </c>
      <c r="N15" s="654"/>
    </row>
    <row r="16" spans="1:16" x14ac:dyDescent="0.2">
      <c r="A16" s="652" t="s">
        <v>566</v>
      </c>
      <c r="B16" s="660"/>
      <c r="C16" s="660"/>
      <c r="D16" s="660"/>
      <c r="E16" s="660"/>
      <c r="F16" s="660"/>
      <c r="G16" s="660"/>
      <c r="H16" s="660">
        <v>-2.5465007638881594</v>
      </c>
      <c r="I16" s="660">
        <v>-2.6251944908608027</v>
      </c>
      <c r="J16" s="660">
        <v>-2.3909143153789443</v>
      </c>
      <c r="K16" s="660">
        <v>-2.1330307272602504</v>
      </c>
      <c r="L16" s="660">
        <v>-1.3535417732569721</v>
      </c>
      <c r="M16" s="660">
        <v>-1.11653258135616</v>
      </c>
      <c r="N16" s="654"/>
      <c r="O16" s="652">
        <v>-1.577</v>
      </c>
    </row>
    <row r="17" spans="1:16" x14ac:dyDescent="0.2">
      <c r="A17" s="652" t="s">
        <v>567</v>
      </c>
      <c r="B17" s="660"/>
      <c r="C17" s="660"/>
      <c r="D17" s="660"/>
      <c r="E17" s="660"/>
      <c r="F17" s="660"/>
      <c r="G17" s="660"/>
      <c r="H17" s="660">
        <v>-1.8959999999999999</v>
      </c>
      <c r="I17" s="660">
        <v>-1.9790000000000001</v>
      </c>
      <c r="J17" s="660">
        <v>-1.456</v>
      </c>
      <c r="K17" s="660">
        <v>-0.36199999999999999</v>
      </c>
      <c r="L17" s="660"/>
      <c r="M17" s="660"/>
    </row>
    <row r="18" spans="1:16" x14ac:dyDescent="0.2">
      <c r="A18" s="652" t="s">
        <v>568</v>
      </c>
      <c r="B18" s="661">
        <v>-2.6920000000000002</v>
      </c>
      <c r="C18" s="661">
        <v>-4.1680000000000001</v>
      </c>
      <c r="D18" s="661">
        <v>-4.8440000000000003</v>
      </c>
      <c r="E18" s="661">
        <v>-3.1120000000000001</v>
      </c>
      <c r="F18" s="661">
        <v>-2.8460000000000001</v>
      </c>
      <c r="G18" s="661">
        <v>-1.528</v>
      </c>
      <c r="H18" s="661">
        <v>-1.9730000000000001</v>
      </c>
      <c r="I18" s="661">
        <v>-2.0680000000000001</v>
      </c>
      <c r="J18" s="662">
        <v>-1.716</v>
      </c>
      <c r="K18" s="662">
        <v>-1.714</v>
      </c>
      <c r="L18" s="660">
        <v>-1.647</v>
      </c>
      <c r="M18" s="660">
        <v>-1.6970000000000001</v>
      </c>
    </row>
    <row r="19" spans="1:16" x14ac:dyDescent="0.2">
      <c r="A19" s="657"/>
      <c r="B19" s="658"/>
      <c r="C19" s="658"/>
      <c r="D19" s="658"/>
      <c r="E19" s="658"/>
      <c r="F19" s="658"/>
      <c r="G19" s="658"/>
      <c r="H19" s="658"/>
      <c r="I19" s="658"/>
      <c r="P19" s="653" t="s">
        <v>606</v>
      </c>
    </row>
    <row r="20" spans="1:16" x14ac:dyDescent="0.2">
      <c r="A20" s="665"/>
      <c r="B20" s="667"/>
      <c r="C20" s="667"/>
      <c r="D20" s="667"/>
      <c r="E20" s="667"/>
      <c r="F20" s="667"/>
      <c r="G20" s="659"/>
      <c r="H20" s="659"/>
      <c r="I20" s="659"/>
      <c r="J20" s="667"/>
      <c r="K20" s="667"/>
      <c r="L20" s="667"/>
      <c r="M20" s="667"/>
    </row>
    <row r="21" spans="1:16" x14ac:dyDescent="0.2">
      <c r="A21" s="665"/>
      <c r="B21" s="667"/>
      <c r="C21" s="667"/>
      <c r="D21" s="667"/>
      <c r="E21" s="667"/>
      <c r="F21" s="667"/>
      <c r="G21" s="659"/>
      <c r="H21" s="668"/>
      <c r="I21" s="668"/>
      <c r="J21" s="668"/>
      <c r="K21" s="668"/>
      <c r="L21" s="667"/>
      <c r="M21" s="667"/>
    </row>
    <row r="22" spans="1:16" x14ac:dyDescent="0.2">
      <c r="A22" s="665"/>
      <c r="B22" s="667"/>
      <c r="C22" s="667"/>
      <c r="D22" s="667"/>
      <c r="E22" s="667"/>
      <c r="F22" s="667"/>
      <c r="G22" s="659"/>
      <c r="H22" s="668"/>
      <c r="I22" s="668"/>
      <c r="J22" s="668"/>
      <c r="K22" s="668"/>
      <c r="L22" s="668"/>
      <c r="M22" s="668"/>
    </row>
    <row r="23" spans="1:16" x14ac:dyDescent="0.2">
      <c r="A23" s="665"/>
      <c r="B23" s="659"/>
      <c r="C23" s="659"/>
      <c r="D23" s="659"/>
      <c r="E23" s="659"/>
      <c r="F23" s="659"/>
      <c r="G23" s="659"/>
      <c r="H23" s="668"/>
      <c r="I23" s="668"/>
      <c r="J23" s="668"/>
      <c r="K23" s="668"/>
      <c r="L23" s="668"/>
      <c r="M23" s="668"/>
    </row>
    <row r="24" spans="1:16" x14ac:dyDescent="0.2">
      <c r="A24" s="665"/>
      <c r="B24" s="666"/>
      <c r="C24" s="659"/>
      <c r="D24" s="659"/>
      <c r="E24" s="659"/>
      <c r="F24" s="659"/>
      <c r="G24" s="659"/>
      <c r="H24" s="659"/>
      <c r="I24" s="659"/>
      <c r="J24" s="667"/>
      <c r="K24" s="667"/>
      <c r="L24" s="667"/>
      <c r="M24" s="667"/>
    </row>
    <row r="25" spans="1:16" x14ac:dyDescent="0.2">
      <c r="A25" s="665"/>
      <c r="B25" s="666"/>
      <c r="C25" s="659"/>
      <c r="D25" s="659"/>
      <c r="E25" s="659"/>
      <c r="F25" s="659"/>
      <c r="G25" s="659"/>
      <c r="H25" s="659"/>
      <c r="I25" s="659"/>
      <c r="J25" s="667"/>
      <c r="K25" s="667"/>
      <c r="L25" s="667"/>
      <c r="M25" s="667"/>
    </row>
    <row r="26" spans="1:16" x14ac:dyDescent="0.2">
      <c r="A26" s="665"/>
      <c r="B26" s="659"/>
      <c r="C26" s="659"/>
      <c r="D26" s="659"/>
      <c r="E26" s="659"/>
      <c r="F26" s="659"/>
      <c r="G26" s="659"/>
      <c r="H26" s="659"/>
      <c r="I26" s="659"/>
      <c r="J26" s="667"/>
      <c r="K26" s="667"/>
      <c r="L26" s="667"/>
      <c r="M26" s="667"/>
    </row>
    <row r="27" spans="1:16" x14ac:dyDescent="0.2">
      <c r="A27" s="665"/>
      <c r="B27" s="659"/>
      <c r="C27" s="659"/>
      <c r="D27" s="659"/>
      <c r="E27" s="659"/>
      <c r="F27" s="659"/>
      <c r="G27" s="659"/>
      <c r="H27" s="659"/>
      <c r="I27" s="659"/>
      <c r="J27" s="667"/>
      <c r="K27" s="667"/>
      <c r="L27" s="667"/>
      <c r="M27" s="667"/>
    </row>
    <row r="28" spans="1:16" x14ac:dyDescent="0.2">
      <c r="A28" s="665"/>
      <c r="B28" s="659"/>
      <c r="C28" s="659"/>
      <c r="D28" s="659"/>
      <c r="E28" s="659"/>
      <c r="F28" s="659"/>
      <c r="G28" s="659"/>
      <c r="H28" s="659"/>
      <c r="I28" s="659"/>
      <c r="J28" s="667"/>
      <c r="K28" s="667"/>
      <c r="L28" s="667"/>
      <c r="M28" s="667"/>
    </row>
    <row r="29" spans="1:16" x14ac:dyDescent="0.2">
      <c r="B29" s="656"/>
      <c r="C29" s="656"/>
      <c r="D29" s="656"/>
      <c r="E29" s="656"/>
      <c r="F29" s="656"/>
      <c r="G29" s="656"/>
      <c r="H29" s="656"/>
      <c r="I29" s="656"/>
    </row>
    <row r="31" spans="1:16" x14ac:dyDescent="0.2">
      <c r="F31" s="656"/>
      <c r="G31" s="656"/>
      <c r="H31" s="656"/>
    </row>
    <row r="32" spans="1:16" x14ac:dyDescent="0.2">
      <c r="F32" s="656"/>
      <c r="G32" s="656"/>
      <c r="H32" s="656"/>
    </row>
    <row r="33" spans="6:8" x14ac:dyDescent="0.2">
      <c r="F33" s="656"/>
      <c r="G33" s="656"/>
      <c r="H33" s="656"/>
    </row>
  </sheetData>
  <mergeCells count="2">
    <mergeCell ref="A1:D1"/>
    <mergeCell ref="A11:D11"/>
  </mergeCells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I1" sqref="I1"/>
    </sheetView>
  </sheetViews>
  <sheetFormatPr defaultRowHeight="12.75" x14ac:dyDescent="0.2"/>
  <cols>
    <col min="1" max="1" width="49.85546875" style="486" bestFit="1" customWidth="1"/>
    <col min="2" max="6" width="9.28515625" style="486" customWidth="1"/>
    <col min="7" max="256" width="9.140625" style="486"/>
    <col min="257" max="257" width="49.85546875" style="486" bestFit="1" customWidth="1"/>
    <col min="258" max="262" width="9.28515625" style="486" customWidth="1"/>
    <col min="263" max="512" width="9.140625" style="486"/>
    <col min="513" max="513" width="49.85546875" style="486" bestFit="1" customWidth="1"/>
    <col min="514" max="518" width="9.28515625" style="486" customWidth="1"/>
    <col min="519" max="768" width="9.140625" style="486"/>
    <col min="769" max="769" width="49.85546875" style="486" bestFit="1" customWidth="1"/>
    <col min="770" max="774" width="9.28515625" style="486" customWidth="1"/>
    <col min="775" max="1024" width="9.140625" style="486"/>
    <col min="1025" max="1025" width="49.85546875" style="486" bestFit="1" customWidth="1"/>
    <col min="1026" max="1030" width="9.28515625" style="486" customWidth="1"/>
    <col min="1031" max="1280" width="9.140625" style="486"/>
    <col min="1281" max="1281" width="49.85546875" style="486" bestFit="1" customWidth="1"/>
    <col min="1282" max="1286" width="9.28515625" style="486" customWidth="1"/>
    <col min="1287" max="1536" width="9.140625" style="486"/>
    <col min="1537" max="1537" width="49.85546875" style="486" bestFit="1" customWidth="1"/>
    <col min="1538" max="1542" width="9.28515625" style="486" customWidth="1"/>
    <col min="1543" max="1792" width="9.140625" style="486"/>
    <col min="1793" max="1793" width="49.85546875" style="486" bestFit="1" customWidth="1"/>
    <col min="1794" max="1798" width="9.28515625" style="486" customWidth="1"/>
    <col min="1799" max="2048" width="9.140625" style="486"/>
    <col min="2049" max="2049" width="49.85546875" style="486" bestFit="1" customWidth="1"/>
    <col min="2050" max="2054" width="9.28515625" style="486" customWidth="1"/>
    <col min="2055" max="2304" width="9.140625" style="486"/>
    <col min="2305" max="2305" width="49.85546875" style="486" bestFit="1" customWidth="1"/>
    <col min="2306" max="2310" width="9.28515625" style="486" customWidth="1"/>
    <col min="2311" max="2560" width="9.140625" style="486"/>
    <col min="2561" max="2561" width="49.85546875" style="486" bestFit="1" customWidth="1"/>
    <col min="2562" max="2566" width="9.28515625" style="486" customWidth="1"/>
    <col min="2567" max="2816" width="9.140625" style="486"/>
    <col min="2817" max="2817" width="49.85546875" style="486" bestFit="1" customWidth="1"/>
    <col min="2818" max="2822" width="9.28515625" style="486" customWidth="1"/>
    <col min="2823" max="3072" width="9.140625" style="486"/>
    <col min="3073" max="3073" width="49.85546875" style="486" bestFit="1" customWidth="1"/>
    <col min="3074" max="3078" width="9.28515625" style="486" customWidth="1"/>
    <col min="3079" max="3328" width="9.140625" style="486"/>
    <col min="3329" max="3329" width="49.85546875" style="486" bestFit="1" customWidth="1"/>
    <col min="3330" max="3334" width="9.28515625" style="486" customWidth="1"/>
    <col min="3335" max="3584" width="9.140625" style="486"/>
    <col min="3585" max="3585" width="49.85546875" style="486" bestFit="1" customWidth="1"/>
    <col min="3586" max="3590" width="9.28515625" style="486" customWidth="1"/>
    <col min="3591" max="3840" width="9.140625" style="486"/>
    <col min="3841" max="3841" width="49.85546875" style="486" bestFit="1" customWidth="1"/>
    <col min="3842" max="3846" width="9.28515625" style="486" customWidth="1"/>
    <col min="3847" max="4096" width="9.140625" style="486"/>
    <col min="4097" max="4097" width="49.85546875" style="486" bestFit="1" customWidth="1"/>
    <col min="4098" max="4102" width="9.28515625" style="486" customWidth="1"/>
    <col min="4103" max="4352" width="9.140625" style="486"/>
    <col min="4353" max="4353" width="49.85546875" style="486" bestFit="1" customWidth="1"/>
    <col min="4354" max="4358" width="9.28515625" style="486" customWidth="1"/>
    <col min="4359" max="4608" width="9.140625" style="486"/>
    <col min="4609" max="4609" width="49.85546875" style="486" bestFit="1" customWidth="1"/>
    <col min="4610" max="4614" width="9.28515625" style="486" customWidth="1"/>
    <col min="4615" max="4864" width="9.140625" style="486"/>
    <col min="4865" max="4865" width="49.85546875" style="486" bestFit="1" customWidth="1"/>
    <col min="4866" max="4870" width="9.28515625" style="486" customWidth="1"/>
    <col min="4871" max="5120" width="9.140625" style="486"/>
    <col min="5121" max="5121" width="49.85546875" style="486" bestFit="1" customWidth="1"/>
    <col min="5122" max="5126" width="9.28515625" style="486" customWidth="1"/>
    <col min="5127" max="5376" width="9.140625" style="486"/>
    <col min="5377" max="5377" width="49.85546875" style="486" bestFit="1" customWidth="1"/>
    <col min="5378" max="5382" width="9.28515625" style="486" customWidth="1"/>
    <col min="5383" max="5632" width="9.140625" style="486"/>
    <col min="5633" max="5633" width="49.85546875" style="486" bestFit="1" customWidth="1"/>
    <col min="5634" max="5638" width="9.28515625" style="486" customWidth="1"/>
    <col min="5639" max="5888" width="9.140625" style="486"/>
    <col min="5889" max="5889" width="49.85546875" style="486" bestFit="1" customWidth="1"/>
    <col min="5890" max="5894" width="9.28515625" style="486" customWidth="1"/>
    <col min="5895" max="6144" width="9.140625" style="486"/>
    <col min="6145" max="6145" width="49.85546875" style="486" bestFit="1" customWidth="1"/>
    <col min="6146" max="6150" width="9.28515625" style="486" customWidth="1"/>
    <col min="6151" max="6400" width="9.140625" style="486"/>
    <col min="6401" max="6401" width="49.85546875" style="486" bestFit="1" customWidth="1"/>
    <col min="6402" max="6406" width="9.28515625" style="486" customWidth="1"/>
    <col min="6407" max="6656" width="9.140625" style="486"/>
    <col min="6657" max="6657" width="49.85546875" style="486" bestFit="1" customWidth="1"/>
    <col min="6658" max="6662" width="9.28515625" style="486" customWidth="1"/>
    <col min="6663" max="6912" width="9.140625" style="486"/>
    <col min="6913" max="6913" width="49.85546875" style="486" bestFit="1" customWidth="1"/>
    <col min="6914" max="6918" width="9.28515625" style="486" customWidth="1"/>
    <col min="6919" max="7168" width="9.140625" style="486"/>
    <col min="7169" max="7169" width="49.85546875" style="486" bestFit="1" customWidth="1"/>
    <col min="7170" max="7174" width="9.28515625" style="486" customWidth="1"/>
    <col min="7175" max="7424" width="9.140625" style="486"/>
    <col min="7425" max="7425" width="49.85546875" style="486" bestFit="1" customWidth="1"/>
    <col min="7426" max="7430" width="9.28515625" style="486" customWidth="1"/>
    <col min="7431" max="7680" width="9.140625" style="486"/>
    <col min="7681" max="7681" width="49.85546875" style="486" bestFit="1" customWidth="1"/>
    <col min="7682" max="7686" width="9.28515625" style="486" customWidth="1"/>
    <col min="7687" max="7936" width="9.140625" style="486"/>
    <col min="7937" max="7937" width="49.85546875" style="486" bestFit="1" customWidth="1"/>
    <col min="7938" max="7942" width="9.28515625" style="486" customWidth="1"/>
    <col min="7943" max="8192" width="9.140625" style="486"/>
    <col min="8193" max="8193" width="49.85546875" style="486" bestFit="1" customWidth="1"/>
    <col min="8194" max="8198" width="9.28515625" style="486" customWidth="1"/>
    <col min="8199" max="8448" width="9.140625" style="486"/>
    <col min="8449" max="8449" width="49.85546875" style="486" bestFit="1" customWidth="1"/>
    <col min="8450" max="8454" width="9.28515625" style="486" customWidth="1"/>
    <col min="8455" max="8704" width="9.140625" style="486"/>
    <col min="8705" max="8705" width="49.85546875" style="486" bestFit="1" customWidth="1"/>
    <col min="8706" max="8710" width="9.28515625" style="486" customWidth="1"/>
    <col min="8711" max="8960" width="9.140625" style="486"/>
    <col min="8961" max="8961" width="49.85546875" style="486" bestFit="1" customWidth="1"/>
    <col min="8962" max="8966" width="9.28515625" style="486" customWidth="1"/>
    <col min="8967" max="9216" width="9.140625" style="486"/>
    <col min="9217" max="9217" width="49.85546875" style="486" bestFit="1" customWidth="1"/>
    <col min="9218" max="9222" width="9.28515625" style="486" customWidth="1"/>
    <col min="9223" max="9472" width="9.140625" style="486"/>
    <col min="9473" max="9473" width="49.85546875" style="486" bestFit="1" customWidth="1"/>
    <col min="9474" max="9478" width="9.28515625" style="486" customWidth="1"/>
    <col min="9479" max="9728" width="9.140625" style="486"/>
    <col min="9729" max="9729" width="49.85546875" style="486" bestFit="1" customWidth="1"/>
    <col min="9730" max="9734" width="9.28515625" style="486" customWidth="1"/>
    <col min="9735" max="9984" width="9.140625" style="486"/>
    <col min="9985" max="9985" width="49.85546875" style="486" bestFit="1" customWidth="1"/>
    <col min="9986" max="9990" width="9.28515625" style="486" customWidth="1"/>
    <col min="9991" max="10240" width="9.140625" style="486"/>
    <col min="10241" max="10241" width="49.85546875" style="486" bestFit="1" customWidth="1"/>
    <col min="10242" max="10246" width="9.28515625" style="486" customWidth="1"/>
    <col min="10247" max="10496" width="9.140625" style="486"/>
    <col min="10497" max="10497" width="49.85546875" style="486" bestFit="1" customWidth="1"/>
    <col min="10498" max="10502" width="9.28515625" style="486" customWidth="1"/>
    <col min="10503" max="10752" width="9.140625" style="486"/>
    <col min="10753" max="10753" width="49.85546875" style="486" bestFit="1" customWidth="1"/>
    <col min="10754" max="10758" width="9.28515625" style="486" customWidth="1"/>
    <col min="10759" max="11008" width="9.140625" style="486"/>
    <col min="11009" max="11009" width="49.85546875" style="486" bestFit="1" customWidth="1"/>
    <col min="11010" max="11014" width="9.28515625" style="486" customWidth="1"/>
    <col min="11015" max="11264" width="9.140625" style="486"/>
    <col min="11265" max="11265" width="49.85546875" style="486" bestFit="1" customWidth="1"/>
    <col min="11266" max="11270" width="9.28515625" style="486" customWidth="1"/>
    <col min="11271" max="11520" width="9.140625" style="486"/>
    <col min="11521" max="11521" width="49.85546875" style="486" bestFit="1" customWidth="1"/>
    <col min="11522" max="11526" width="9.28515625" style="486" customWidth="1"/>
    <col min="11527" max="11776" width="9.140625" style="486"/>
    <col min="11777" max="11777" width="49.85546875" style="486" bestFit="1" customWidth="1"/>
    <col min="11778" max="11782" width="9.28515625" style="486" customWidth="1"/>
    <col min="11783" max="12032" width="9.140625" style="486"/>
    <col min="12033" max="12033" width="49.85546875" style="486" bestFit="1" customWidth="1"/>
    <col min="12034" max="12038" width="9.28515625" style="486" customWidth="1"/>
    <col min="12039" max="12288" width="9.140625" style="486"/>
    <col min="12289" max="12289" width="49.85546875" style="486" bestFit="1" customWidth="1"/>
    <col min="12290" max="12294" width="9.28515625" style="486" customWidth="1"/>
    <col min="12295" max="12544" width="9.140625" style="486"/>
    <col min="12545" max="12545" width="49.85546875" style="486" bestFit="1" customWidth="1"/>
    <col min="12546" max="12550" width="9.28515625" style="486" customWidth="1"/>
    <col min="12551" max="12800" width="9.140625" style="486"/>
    <col min="12801" max="12801" width="49.85546875" style="486" bestFit="1" customWidth="1"/>
    <col min="12802" max="12806" width="9.28515625" style="486" customWidth="1"/>
    <col min="12807" max="13056" width="9.140625" style="486"/>
    <col min="13057" max="13057" width="49.85546875" style="486" bestFit="1" customWidth="1"/>
    <col min="13058" max="13062" width="9.28515625" style="486" customWidth="1"/>
    <col min="13063" max="13312" width="9.140625" style="486"/>
    <col min="13313" max="13313" width="49.85546875" style="486" bestFit="1" customWidth="1"/>
    <col min="13314" max="13318" width="9.28515625" style="486" customWidth="1"/>
    <col min="13319" max="13568" width="9.140625" style="486"/>
    <col min="13569" max="13569" width="49.85546875" style="486" bestFit="1" customWidth="1"/>
    <col min="13570" max="13574" width="9.28515625" style="486" customWidth="1"/>
    <col min="13575" max="13824" width="9.140625" style="486"/>
    <col min="13825" max="13825" width="49.85546875" style="486" bestFit="1" customWidth="1"/>
    <col min="13826" max="13830" width="9.28515625" style="486" customWidth="1"/>
    <col min="13831" max="14080" width="9.140625" style="486"/>
    <col min="14081" max="14081" width="49.85546875" style="486" bestFit="1" customWidth="1"/>
    <col min="14082" max="14086" width="9.28515625" style="486" customWidth="1"/>
    <col min="14087" max="14336" width="9.140625" style="486"/>
    <col min="14337" max="14337" width="49.85546875" style="486" bestFit="1" customWidth="1"/>
    <col min="14338" max="14342" width="9.28515625" style="486" customWidth="1"/>
    <col min="14343" max="14592" width="9.140625" style="486"/>
    <col min="14593" max="14593" width="49.85546875" style="486" bestFit="1" customWidth="1"/>
    <col min="14594" max="14598" width="9.28515625" style="486" customWidth="1"/>
    <col min="14599" max="14848" width="9.140625" style="486"/>
    <col min="14849" max="14849" width="49.85546875" style="486" bestFit="1" customWidth="1"/>
    <col min="14850" max="14854" width="9.28515625" style="486" customWidth="1"/>
    <col min="14855" max="15104" width="9.140625" style="486"/>
    <col min="15105" max="15105" width="49.85546875" style="486" bestFit="1" customWidth="1"/>
    <col min="15106" max="15110" width="9.28515625" style="486" customWidth="1"/>
    <col min="15111" max="15360" width="9.140625" style="486"/>
    <col min="15361" max="15361" width="49.85546875" style="486" bestFit="1" customWidth="1"/>
    <col min="15362" max="15366" width="9.28515625" style="486" customWidth="1"/>
    <col min="15367" max="15616" width="9.140625" style="486"/>
    <col min="15617" max="15617" width="49.85546875" style="486" bestFit="1" customWidth="1"/>
    <col min="15618" max="15622" width="9.28515625" style="486" customWidth="1"/>
    <col min="15623" max="15872" width="9.140625" style="486"/>
    <col min="15873" max="15873" width="49.85546875" style="486" bestFit="1" customWidth="1"/>
    <col min="15874" max="15878" width="9.28515625" style="486" customWidth="1"/>
    <col min="15879" max="16128" width="9.140625" style="486"/>
    <col min="16129" max="16129" width="49.85546875" style="486" bestFit="1" customWidth="1"/>
    <col min="16130" max="16134" width="9.28515625" style="486" customWidth="1"/>
    <col min="16135" max="16384" width="9.140625" style="486"/>
  </cols>
  <sheetData>
    <row r="1" spans="1:9" x14ac:dyDescent="0.2">
      <c r="I1" s="669" t="s">
        <v>604</v>
      </c>
    </row>
    <row r="2" spans="1:9" x14ac:dyDescent="0.2">
      <c r="A2" s="670" t="s">
        <v>571</v>
      </c>
      <c r="B2" s="671">
        <v>2015</v>
      </c>
      <c r="C2" s="671">
        <v>2016</v>
      </c>
      <c r="D2" s="671">
        <v>2017</v>
      </c>
      <c r="E2" s="671">
        <v>2018</v>
      </c>
      <c r="F2" s="671">
        <v>2019</v>
      </c>
      <c r="G2" s="671">
        <v>2020</v>
      </c>
    </row>
    <row r="3" spans="1:9" x14ac:dyDescent="0.2">
      <c r="A3" s="672" t="s">
        <v>572</v>
      </c>
      <c r="B3" s="673">
        <v>3.5725385687004119</v>
      </c>
      <c r="C3" s="673">
        <v>3.2103214709743977</v>
      </c>
      <c r="D3" s="673">
        <v>3.61889264835078</v>
      </c>
      <c r="E3" s="673">
        <v>4.0871732479111023</v>
      </c>
      <c r="F3" s="673">
        <v>4.6033845001345108</v>
      </c>
      <c r="G3" s="673"/>
    </row>
    <row r="4" spans="1:9" x14ac:dyDescent="0.2">
      <c r="A4" s="672" t="s">
        <v>573</v>
      </c>
      <c r="B4" s="673">
        <v>3.6</v>
      </c>
      <c r="C4" s="673">
        <v>3.347</v>
      </c>
      <c r="D4" s="673">
        <v>3.4260000000000002</v>
      </c>
      <c r="E4" s="673">
        <v>3.4</v>
      </c>
      <c r="F4" s="673">
        <v>3.3</v>
      </c>
      <c r="G4" s="673">
        <v>3.2</v>
      </c>
    </row>
    <row r="5" spans="1:9" ht="13.5" thickBot="1" x14ac:dyDescent="0.25">
      <c r="A5" s="532" t="s">
        <v>574</v>
      </c>
      <c r="B5" s="674">
        <v>3.6</v>
      </c>
      <c r="C5" s="674">
        <v>3.2</v>
      </c>
      <c r="D5" s="674">
        <v>3.3</v>
      </c>
      <c r="E5" s="674">
        <v>3.4</v>
      </c>
      <c r="F5" s="674">
        <v>3.5</v>
      </c>
      <c r="G5" s="674"/>
    </row>
    <row r="6" spans="1:9" x14ac:dyDescent="0.2">
      <c r="A6" s="670" t="s">
        <v>575</v>
      </c>
      <c r="B6" s="671">
        <v>2015</v>
      </c>
      <c r="C6" s="671">
        <v>2016</v>
      </c>
      <c r="D6" s="671">
        <v>2017</v>
      </c>
      <c r="E6" s="671">
        <v>2018</v>
      </c>
      <c r="F6" s="671">
        <v>2019</v>
      </c>
      <c r="G6" s="671">
        <v>2020</v>
      </c>
    </row>
    <row r="7" spans="1:9" x14ac:dyDescent="0.2">
      <c r="A7" s="672" t="s">
        <v>576</v>
      </c>
      <c r="B7" s="673">
        <v>1.7</v>
      </c>
      <c r="C7" s="673">
        <v>1.5049999999999999</v>
      </c>
      <c r="D7" s="673">
        <v>1.6319999999999999</v>
      </c>
      <c r="E7" s="673">
        <v>1.556</v>
      </c>
      <c r="F7" s="673">
        <v>1.5740000000000001</v>
      </c>
      <c r="G7" s="673">
        <v>1.536</v>
      </c>
    </row>
    <row r="8" spans="1:9" ht="13.5" thickBot="1" x14ac:dyDescent="0.25">
      <c r="A8" s="532" t="s">
        <v>577</v>
      </c>
      <c r="B8" s="674">
        <v>1.7</v>
      </c>
      <c r="C8" s="674">
        <v>1.6</v>
      </c>
      <c r="D8" s="674">
        <v>1.8</v>
      </c>
      <c r="E8" s="674"/>
      <c r="F8" s="674"/>
      <c r="G8" s="674"/>
    </row>
    <row r="9" spans="1:9" x14ac:dyDescent="0.2">
      <c r="D9" s="813" t="s">
        <v>578</v>
      </c>
      <c r="E9" s="813"/>
      <c r="F9" s="813"/>
      <c r="G9" s="813"/>
    </row>
  </sheetData>
  <mergeCells count="1">
    <mergeCell ref="D9:G9"/>
  </mergeCells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workbookViewId="0">
      <selection activeCell="O1" sqref="O1"/>
    </sheetView>
  </sheetViews>
  <sheetFormatPr defaultRowHeight="12.75" x14ac:dyDescent="0.2"/>
  <cols>
    <col min="1" max="1" width="21.140625" style="486" customWidth="1"/>
    <col min="2" max="3" width="9.28515625" style="486" customWidth="1"/>
    <col min="4" max="256" width="9.140625" style="486"/>
    <col min="257" max="257" width="21.140625" style="486" customWidth="1"/>
    <col min="258" max="259" width="9.28515625" style="486" customWidth="1"/>
    <col min="260" max="512" width="9.140625" style="486"/>
    <col min="513" max="513" width="21.140625" style="486" customWidth="1"/>
    <col min="514" max="515" width="9.28515625" style="486" customWidth="1"/>
    <col min="516" max="768" width="9.140625" style="486"/>
    <col min="769" max="769" width="21.140625" style="486" customWidth="1"/>
    <col min="770" max="771" width="9.28515625" style="486" customWidth="1"/>
    <col min="772" max="1024" width="9.140625" style="486"/>
    <col min="1025" max="1025" width="21.140625" style="486" customWidth="1"/>
    <col min="1026" max="1027" width="9.28515625" style="486" customWidth="1"/>
    <col min="1028" max="1280" width="9.140625" style="486"/>
    <col min="1281" max="1281" width="21.140625" style="486" customWidth="1"/>
    <col min="1282" max="1283" width="9.28515625" style="486" customWidth="1"/>
    <col min="1284" max="1536" width="9.140625" style="486"/>
    <col min="1537" max="1537" width="21.140625" style="486" customWidth="1"/>
    <col min="1538" max="1539" width="9.28515625" style="486" customWidth="1"/>
    <col min="1540" max="1792" width="9.140625" style="486"/>
    <col min="1793" max="1793" width="21.140625" style="486" customWidth="1"/>
    <col min="1794" max="1795" width="9.28515625" style="486" customWidth="1"/>
    <col min="1796" max="2048" width="9.140625" style="486"/>
    <col min="2049" max="2049" width="21.140625" style="486" customWidth="1"/>
    <col min="2050" max="2051" width="9.28515625" style="486" customWidth="1"/>
    <col min="2052" max="2304" width="9.140625" style="486"/>
    <col min="2305" max="2305" width="21.140625" style="486" customWidth="1"/>
    <col min="2306" max="2307" width="9.28515625" style="486" customWidth="1"/>
    <col min="2308" max="2560" width="9.140625" style="486"/>
    <col min="2561" max="2561" width="21.140625" style="486" customWidth="1"/>
    <col min="2562" max="2563" width="9.28515625" style="486" customWidth="1"/>
    <col min="2564" max="2816" width="9.140625" style="486"/>
    <col min="2817" max="2817" width="21.140625" style="486" customWidth="1"/>
    <col min="2818" max="2819" width="9.28515625" style="486" customWidth="1"/>
    <col min="2820" max="3072" width="9.140625" style="486"/>
    <col min="3073" max="3073" width="21.140625" style="486" customWidth="1"/>
    <col min="3074" max="3075" width="9.28515625" style="486" customWidth="1"/>
    <col min="3076" max="3328" width="9.140625" style="486"/>
    <col min="3329" max="3329" width="21.140625" style="486" customWidth="1"/>
    <col min="3330" max="3331" width="9.28515625" style="486" customWidth="1"/>
    <col min="3332" max="3584" width="9.140625" style="486"/>
    <col min="3585" max="3585" width="21.140625" style="486" customWidth="1"/>
    <col min="3586" max="3587" width="9.28515625" style="486" customWidth="1"/>
    <col min="3588" max="3840" width="9.140625" style="486"/>
    <col min="3841" max="3841" width="21.140625" style="486" customWidth="1"/>
    <col min="3842" max="3843" width="9.28515625" style="486" customWidth="1"/>
    <col min="3844" max="4096" width="9.140625" style="486"/>
    <col min="4097" max="4097" width="21.140625" style="486" customWidth="1"/>
    <col min="4098" max="4099" width="9.28515625" style="486" customWidth="1"/>
    <col min="4100" max="4352" width="9.140625" style="486"/>
    <col min="4353" max="4353" width="21.140625" style="486" customWidth="1"/>
    <col min="4354" max="4355" width="9.28515625" style="486" customWidth="1"/>
    <col min="4356" max="4608" width="9.140625" style="486"/>
    <col min="4609" max="4609" width="21.140625" style="486" customWidth="1"/>
    <col min="4610" max="4611" width="9.28515625" style="486" customWidth="1"/>
    <col min="4612" max="4864" width="9.140625" style="486"/>
    <col min="4865" max="4865" width="21.140625" style="486" customWidth="1"/>
    <col min="4866" max="4867" width="9.28515625" style="486" customWidth="1"/>
    <col min="4868" max="5120" width="9.140625" style="486"/>
    <col min="5121" max="5121" width="21.140625" style="486" customWidth="1"/>
    <col min="5122" max="5123" width="9.28515625" style="486" customWidth="1"/>
    <col min="5124" max="5376" width="9.140625" style="486"/>
    <col min="5377" max="5377" width="21.140625" style="486" customWidth="1"/>
    <col min="5378" max="5379" width="9.28515625" style="486" customWidth="1"/>
    <col min="5380" max="5632" width="9.140625" style="486"/>
    <col min="5633" max="5633" width="21.140625" style="486" customWidth="1"/>
    <col min="5634" max="5635" width="9.28515625" style="486" customWidth="1"/>
    <col min="5636" max="5888" width="9.140625" style="486"/>
    <col min="5889" max="5889" width="21.140625" style="486" customWidth="1"/>
    <col min="5890" max="5891" width="9.28515625" style="486" customWidth="1"/>
    <col min="5892" max="6144" width="9.140625" style="486"/>
    <col min="6145" max="6145" width="21.140625" style="486" customWidth="1"/>
    <col min="6146" max="6147" width="9.28515625" style="486" customWidth="1"/>
    <col min="6148" max="6400" width="9.140625" style="486"/>
    <col min="6401" max="6401" width="21.140625" style="486" customWidth="1"/>
    <col min="6402" max="6403" width="9.28515625" style="486" customWidth="1"/>
    <col min="6404" max="6656" width="9.140625" style="486"/>
    <col min="6657" max="6657" width="21.140625" style="486" customWidth="1"/>
    <col min="6658" max="6659" width="9.28515625" style="486" customWidth="1"/>
    <col min="6660" max="6912" width="9.140625" style="486"/>
    <col min="6913" max="6913" width="21.140625" style="486" customWidth="1"/>
    <col min="6914" max="6915" width="9.28515625" style="486" customWidth="1"/>
    <col min="6916" max="7168" width="9.140625" style="486"/>
    <col min="7169" max="7169" width="21.140625" style="486" customWidth="1"/>
    <col min="7170" max="7171" width="9.28515625" style="486" customWidth="1"/>
    <col min="7172" max="7424" width="9.140625" style="486"/>
    <col min="7425" max="7425" width="21.140625" style="486" customWidth="1"/>
    <col min="7426" max="7427" width="9.28515625" style="486" customWidth="1"/>
    <col min="7428" max="7680" width="9.140625" style="486"/>
    <col min="7681" max="7681" width="21.140625" style="486" customWidth="1"/>
    <col min="7682" max="7683" width="9.28515625" style="486" customWidth="1"/>
    <col min="7684" max="7936" width="9.140625" style="486"/>
    <col min="7937" max="7937" width="21.140625" style="486" customWidth="1"/>
    <col min="7938" max="7939" width="9.28515625" style="486" customWidth="1"/>
    <col min="7940" max="8192" width="9.140625" style="486"/>
    <col min="8193" max="8193" width="21.140625" style="486" customWidth="1"/>
    <col min="8194" max="8195" width="9.28515625" style="486" customWidth="1"/>
    <col min="8196" max="8448" width="9.140625" style="486"/>
    <col min="8449" max="8449" width="21.140625" style="486" customWidth="1"/>
    <col min="8450" max="8451" width="9.28515625" style="486" customWidth="1"/>
    <col min="8452" max="8704" width="9.140625" style="486"/>
    <col min="8705" max="8705" width="21.140625" style="486" customWidth="1"/>
    <col min="8706" max="8707" width="9.28515625" style="486" customWidth="1"/>
    <col min="8708" max="8960" width="9.140625" style="486"/>
    <col min="8961" max="8961" width="21.140625" style="486" customWidth="1"/>
    <col min="8962" max="8963" width="9.28515625" style="486" customWidth="1"/>
    <col min="8964" max="9216" width="9.140625" style="486"/>
    <col min="9217" max="9217" width="21.140625" style="486" customWidth="1"/>
    <col min="9218" max="9219" width="9.28515625" style="486" customWidth="1"/>
    <col min="9220" max="9472" width="9.140625" style="486"/>
    <col min="9473" max="9473" width="21.140625" style="486" customWidth="1"/>
    <col min="9474" max="9475" width="9.28515625" style="486" customWidth="1"/>
    <col min="9476" max="9728" width="9.140625" style="486"/>
    <col min="9729" max="9729" width="21.140625" style="486" customWidth="1"/>
    <col min="9730" max="9731" width="9.28515625" style="486" customWidth="1"/>
    <col min="9732" max="9984" width="9.140625" style="486"/>
    <col min="9985" max="9985" width="21.140625" style="486" customWidth="1"/>
    <col min="9986" max="9987" width="9.28515625" style="486" customWidth="1"/>
    <col min="9988" max="10240" width="9.140625" style="486"/>
    <col min="10241" max="10241" width="21.140625" style="486" customWidth="1"/>
    <col min="10242" max="10243" width="9.28515625" style="486" customWidth="1"/>
    <col min="10244" max="10496" width="9.140625" style="486"/>
    <col min="10497" max="10497" width="21.140625" style="486" customWidth="1"/>
    <col min="10498" max="10499" width="9.28515625" style="486" customWidth="1"/>
    <col min="10500" max="10752" width="9.140625" style="486"/>
    <col min="10753" max="10753" width="21.140625" style="486" customWidth="1"/>
    <col min="10754" max="10755" width="9.28515625" style="486" customWidth="1"/>
    <col min="10756" max="11008" width="9.140625" style="486"/>
    <col min="11009" max="11009" width="21.140625" style="486" customWidth="1"/>
    <col min="11010" max="11011" width="9.28515625" style="486" customWidth="1"/>
    <col min="11012" max="11264" width="9.140625" style="486"/>
    <col min="11265" max="11265" width="21.140625" style="486" customWidth="1"/>
    <col min="11266" max="11267" width="9.28515625" style="486" customWidth="1"/>
    <col min="11268" max="11520" width="9.140625" style="486"/>
    <col min="11521" max="11521" width="21.140625" style="486" customWidth="1"/>
    <col min="11522" max="11523" width="9.28515625" style="486" customWidth="1"/>
    <col min="11524" max="11776" width="9.140625" style="486"/>
    <col min="11777" max="11777" width="21.140625" style="486" customWidth="1"/>
    <col min="11778" max="11779" width="9.28515625" style="486" customWidth="1"/>
    <col min="11780" max="12032" width="9.140625" style="486"/>
    <col min="12033" max="12033" width="21.140625" style="486" customWidth="1"/>
    <col min="12034" max="12035" width="9.28515625" style="486" customWidth="1"/>
    <col min="12036" max="12288" width="9.140625" style="486"/>
    <col min="12289" max="12289" width="21.140625" style="486" customWidth="1"/>
    <col min="12290" max="12291" width="9.28515625" style="486" customWidth="1"/>
    <col min="12292" max="12544" width="9.140625" style="486"/>
    <col min="12545" max="12545" width="21.140625" style="486" customWidth="1"/>
    <col min="12546" max="12547" width="9.28515625" style="486" customWidth="1"/>
    <col min="12548" max="12800" width="9.140625" style="486"/>
    <col min="12801" max="12801" width="21.140625" style="486" customWidth="1"/>
    <col min="12802" max="12803" width="9.28515625" style="486" customWidth="1"/>
    <col min="12804" max="13056" width="9.140625" style="486"/>
    <col min="13057" max="13057" width="21.140625" style="486" customWidth="1"/>
    <col min="13058" max="13059" width="9.28515625" style="486" customWidth="1"/>
    <col min="13060" max="13312" width="9.140625" style="486"/>
    <col min="13313" max="13313" width="21.140625" style="486" customWidth="1"/>
    <col min="13314" max="13315" width="9.28515625" style="486" customWidth="1"/>
    <col min="13316" max="13568" width="9.140625" style="486"/>
    <col min="13569" max="13569" width="21.140625" style="486" customWidth="1"/>
    <col min="13570" max="13571" width="9.28515625" style="486" customWidth="1"/>
    <col min="13572" max="13824" width="9.140625" style="486"/>
    <col min="13825" max="13825" width="21.140625" style="486" customWidth="1"/>
    <col min="13826" max="13827" width="9.28515625" style="486" customWidth="1"/>
    <col min="13828" max="14080" width="9.140625" style="486"/>
    <col min="14081" max="14081" width="21.140625" style="486" customWidth="1"/>
    <col min="14082" max="14083" width="9.28515625" style="486" customWidth="1"/>
    <col min="14084" max="14336" width="9.140625" style="486"/>
    <col min="14337" max="14337" width="21.140625" style="486" customWidth="1"/>
    <col min="14338" max="14339" width="9.28515625" style="486" customWidth="1"/>
    <col min="14340" max="14592" width="9.140625" style="486"/>
    <col min="14593" max="14593" width="21.140625" style="486" customWidth="1"/>
    <col min="14594" max="14595" width="9.28515625" style="486" customWidth="1"/>
    <col min="14596" max="14848" width="9.140625" style="486"/>
    <col min="14849" max="14849" width="21.140625" style="486" customWidth="1"/>
    <col min="14850" max="14851" width="9.28515625" style="486" customWidth="1"/>
    <col min="14852" max="15104" width="9.140625" style="486"/>
    <col min="15105" max="15105" width="21.140625" style="486" customWidth="1"/>
    <col min="15106" max="15107" width="9.28515625" style="486" customWidth="1"/>
    <col min="15108" max="15360" width="9.140625" style="486"/>
    <col min="15361" max="15361" width="21.140625" style="486" customWidth="1"/>
    <col min="15362" max="15363" width="9.28515625" style="486" customWidth="1"/>
    <col min="15364" max="15616" width="9.140625" style="486"/>
    <col min="15617" max="15617" width="21.140625" style="486" customWidth="1"/>
    <col min="15618" max="15619" width="9.28515625" style="486" customWidth="1"/>
    <col min="15620" max="15872" width="9.140625" style="486"/>
    <col min="15873" max="15873" width="21.140625" style="486" customWidth="1"/>
    <col min="15874" max="15875" width="9.28515625" style="486" customWidth="1"/>
    <col min="15876" max="16128" width="9.140625" style="486"/>
    <col min="16129" max="16129" width="21.140625" style="486" customWidth="1"/>
    <col min="16130" max="16131" width="9.28515625" style="486" customWidth="1"/>
    <col min="16132" max="16384" width="9.140625" style="486"/>
  </cols>
  <sheetData>
    <row r="1" spans="1:15" ht="15" x14ac:dyDescent="0.25">
      <c r="B1" s="525"/>
      <c r="C1" s="525"/>
      <c r="D1" s="526"/>
      <c r="E1" s="526"/>
      <c r="F1" s="526"/>
      <c r="G1" s="526"/>
      <c r="H1" s="526"/>
      <c r="I1" s="526"/>
      <c r="J1" s="526"/>
      <c r="K1" s="526"/>
      <c r="L1" s="526"/>
      <c r="O1" s="525" t="s">
        <v>603</v>
      </c>
    </row>
    <row r="2" spans="1:15" x14ac:dyDescent="0.2">
      <c r="A2" s="527" t="s">
        <v>430</v>
      </c>
      <c r="B2" s="527">
        <v>2009</v>
      </c>
      <c r="C2" s="527">
        <v>2010</v>
      </c>
      <c r="D2" s="527">
        <v>2011</v>
      </c>
      <c r="E2" s="527">
        <v>2012</v>
      </c>
      <c r="F2" s="527">
        <v>2013</v>
      </c>
      <c r="G2" s="527">
        <v>2014</v>
      </c>
      <c r="H2" s="527">
        <v>2015</v>
      </c>
      <c r="I2" s="527">
        <v>2016</v>
      </c>
      <c r="J2" s="527">
        <v>2017</v>
      </c>
      <c r="K2" s="527">
        <v>2018</v>
      </c>
      <c r="L2" s="527">
        <v>2019</v>
      </c>
    </row>
    <row r="3" spans="1:15" x14ac:dyDescent="0.2">
      <c r="A3" s="528" t="s">
        <v>431</v>
      </c>
      <c r="B3" s="529">
        <v>-1.319</v>
      </c>
      <c r="C3" s="529">
        <v>1.8879999999999999</v>
      </c>
      <c r="D3" s="530">
        <v>4.2939999999999996</v>
      </c>
      <c r="E3" s="530">
        <v>4.8440000000000003</v>
      </c>
      <c r="F3" s="530"/>
      <c r="G3" s="530"/>
      <c r="H3" s="530"/>
      <c r="I3" s="530"/>
      <c r="J3" s="531"/>
      <c r="K3" s="530"/>
      <c r="L3" s="530"/>
    </row>
    <row r="4" spans="1:15" x14ac:dyDescent="0.2">
      <c r="A4" s="528" t="s">
        <v>432</v>
      </c>
      <c r="B4" s="529"/>
      <c r="C4" s="529">
        <v>4.2169999999999996</v>
      </c>
      <c r="D4" s="530">
        <v>4.34</v>
      </c>
      <c r="E4" s="530">
        <v>4.4610000000000003</v>
      </c>
      <c r="F4" s="530">
        <v>4.5309999999999997</v>
      </c>
      <c r="G4" s="530"/>
      <c r="H4" s="530"/>
      <c r="I4" s="530"/>
      <c r="J4" s="531"/>
      <c r="K4" s="530"/>
      <c r="L4" s="530"/>
    </row>
    <row r="5" spans="1:15" x14ac:dyDescent="0.2">
      <c r="A5" s="528" t="s">
        <v>433</v>
      </c>
      <c r="B5" s="529"/>
      <c r="C5" s="529"/>
      <c r="D5" s="530">
        <v>4.4009999999999998</v>
      </c>
      <c r="E5" s="530">
        <v>4.5129999999999999</v>
      </c>
      <c r="F5" s="530">
        <v>4.54</v>
      </c>
      <c r="G5" s="530">
        <v>4.6269999999999998</v>
      </c>
      <c r="H5" s="530"/>
      <c r="I5" s="530"/>
      <c r="J5" s="531"/>
      <c r="K5" s="530"/>
      <c r="L5" s="530"/>
    </row>
    <row r="6" spans="1:15" x14ac:dyDescent="0.2">
      <c r="A6" s="528" t="s">
        <v>434</v>
      </c>
      <c r="B6" s="529"/>
      <c r="C6" s="529"/>
      <c r="D6" s="530"/>
      <c r="E6" s="530">
        <v>3.5329999999999999</v>
      </c>
      <c r="F6" s="530">
        <v>4.0730000000000004</v>
      </c>
      <c r="G6" s="530">
        <v>4.3639999999999999</v>
      </c>
      <c r="H6" s="530">
        <v>4.5469999999999997</v>
      </c>
      <c r="I6" s="530"/>
      <c r="J6" s="531"/>
      <c r="K6" s="530"/>
      <c r="L6" s="530"/>
    </row>
    <row r="7" spans="1:15" x14ac:dyDescent="0.2">
      <c r="A7" s="528" t="s">
        <v>435</v>
      </c>
      <c r="B7" s="529"/>
      <c r="C7" s="529"/>
      <c r="D7" s="530"/>
      <c r="E7" s="530"/>
      <c r="F7" s="530">
        <v>3.3079999999999998</v>
      </c>
      <c r="G7" s="530">
        <v>4.04</v>
      </c>
      <c r="H7" s="530">
        <v>4.37</v>
      </c>
      <c r="I7" s="530">
        <v>4.4610000000000003</v>
      </c>
      <c r="J7" s="531"/>
      <c r="K7" s="530"/>
      <c r="L7" s="530"/>
    </row>
    <row r="8" spans="1:15" x14ac:dyDescent="0.2">
      <c r="A8" s="528" t="s">
        <v>436</v>
      </c>
      <c r="B8" s="529"/>
      <c r="C8" s="529"/>
      <c r="D8" s="530"/>
      <c r="E8" s="530"/>
      <c r="F8" s="530"/>
      <c r="G8" s="530">
        <v>3.5859999999999999</v>
      </c>
      <c r="H8" s="530">
        <v>3.879</v>
      </c>
      <c r="I8" s="530">
        <v>3.95</v>
      </c>
      <c r="J8" s="531">
        <v>3.9489999999999998</v>
      </c>
      <c r="K8" s="530"/>
      <c r="L8" s="530"/>
    </row>
    <row r="9" spans="1:15" x14ac:dyDescent="0.2">
      <c r="A9" s="528" t="s">
        <v>437</v>
      </c>
      <c r="B9" s="529"/>
      <c r="C9" s="529"/>
      <c r="D9" s="530"/>
      <c r="E9" s="530"/>
      <c r="F9" s="530"/>
      <c r="G9" s="530"/>
      <c r="H9" s="530">
        <v>3.4510000000000001</v>
      </c>
      <c r="I9" s="530">
        <v>3.7589999999999999</v>
      </c>
      <c r="J9" s="531">
        <v>3.8479999999999999</v>
      </c>
      <c r="K9" s="530">
        <v>3.8730000000000002</v>
      </c>
      <c r="L9" s="530"/>
    </row>
    <row r="10" spans="1:15" x14ac:dyDescent="0.2">
      <c r="A10" s="528" t="s">
        <v>438</v>
      </c>
      <c r="B10" s="529"/>
      <c r="C10" s="529"/>
      <c r="D10" s="530"/>
      <c r="E10" s="530"/>
      <c r="F10" s="530"/>
      <c r="G10" s="530"/>
      <c r="H10" s="530"/>
      <c r="I10" s="530">
        <v>3.1619999999999999</v>
      </c>
      <c r="J10" s="531">
        <v>3.5350000000000001</v>
      </c>
      <c r="K10" s="530">
        <v>3.64</v>
      </c>
      <c r="L10" s="530">
        <v>3.754</v>
      </c>
    </row>
    <row r="11" spans="1:15" ht="13.5" thickBot="1" x14ac:dyDescent="0.25">
      <c r="A11" s="532" t="s">
        <v>439</v>
      </c>
      <c r="B11" s="533">
        <v>-0.52400000000000002</v>
      </c>
      <c r="C11" s="533">
        <v>5.2649999999999997</v>
      </c>
      <c r="D11" s="534">
        <v>3.9540000000000002</v>
      </c>
      <c r="E11" s="534">
        <v>3.2210000000000001</v>
      </c>
      <c r="F11" s="534">
        <v>3.3079999999999998</v>
      </c>
      <c r="G11" s="534">
        <v>3.411</v>
      </c>
      <c r="H11" s="534">
        <v>3.09</v>
      </c>
      <c r="I11" s="534"/>
      <c r="J11" s="534"/>
      <c r="K11" s="534"/>
      <c r="L11" s="534"/>
    </row>
    <row r="12" spans="1:15" x14ac:dyDescent="0.2">
      <c r="A12" s="528" t="s">
        <v>431</v>
      </c>
      <c r="B12" s="529">
        <v>-3.9889999999999999</v>
      </c>
      <c r="C12" s="529">
        <v>-0.32900000000000001</v>
      </c>
      <c r="D12" s="530">
        <v>1.7410000000000001</v>
      </c>
      <c r="E12" s="530">
        <v>2.3610000000000002</v>
      </c>
      <c r="F12" s="530"/>
      <c r="G12" s="530"/>
      <c r="H12" s="530"/>
      <c r="I12" s="530"/>
      <c r="J12" s="531"/>
      <c r="K12" s="530"/>
      <c r="L12" s="530"/>
    </row>
    <row r="13" spans="1:15" x14ac:dyDescent="0.2">
      <c r="A13" s="528" t="s">
        <v>432</v>
      </c>
      <c r="B13" s="529"/>
      <c r="C13" s="529">
        <v>1.0189999999999999</v>
      </c>
      <c r="D13" s="530">
        <v>1.829</v>
      </c>
      <c r="E13" s="530">
        <v>2.2400000000000002</v>
      </c>
      <c r="F13" s="530">
        <v>2.27</v>
      </c>
      <c r="G13" s="530"/>
      <c r="H13" s="530"/>
      <c r="I13" s="530"/>
      <c r="J13" s="531"/>
      <c r="K13" s="530"/>
      <c r="L13" s="530"/>
    </row>
    <row r="14" spans="1:15" x14ac:dyDescent="0.2">
      <c r="A14" s="528" t="s">
        <v>433</v>
      </c>
      <c r="B14" s="529"/>
      <c r="C14" s="529"/>
      <c r="D14" s="530">
        <v>1.776</v>
      </c>
      <c r="E14" s="530">
        <v>2.0760000000000001</v>
      </c>
      <c r="F14" s="530">
        <v>2.169</v>
      </c>
      <c r="G14" s="530">
        <v>2.1880000000000002</v>
      </c>
      <c r="H14" s="530"/>
      <c r="I14" s="530"/>
      <c r="J14" s="531"/>
      <c r="K14" s="530"/>
      <c r="L14" s="530"/>
    </row>
    <row r="15" spans="1:15" x14ac:dyDescent="0.2">
      <c r="A15" s="528" t="s">
        <v>434</v>
      </c>
      <c r="B15" s="529"/>
      <c r="C15" s="529"/>
      <c r="D15" s="530"/>
      <c r="E15" s="530">
        <v>2.9000000000000001E-2</v>
      </c>
      <c r="F15" s="530">
        <v>1.2769999999999999</v>
      </c>
      <c r="G15" s="530">
        <v>1.85</v>
      </c>
      <c r="H15" s="530">
        <v>2.0470000000000002</v>
      </c>
      <c r="I15" s="530"/>
      <c r="J15" s="531"/>
      <c r="K15" s="530"/>
      <c r="L15" s="530"/>
    </row>
    <row r="16" spans="1:15" x14ac:dyDescent="0.2">
      <c r="A16" s="528" t="s">
        <v>435</v>
      </c>
      <c r="B16" s="529"/>
      <c r="C16" s="529"/>
      <c r="D16" s="530"/>
      <c r="E16" s="530"/>
      <c r="F16" s="530">
        <v>4.0000000000000001E-3</v>
      </c>
      <c r="G16" s="530">
        <v>1.282</v>
      </c>
      <c r="H16" s="530">
        <v>1.67</v>
      </c>
      <c r="I16" s="530">
        <v>1.843</v>
      </c>
      <c r="J16" s="531"/>
      <c r="K16" s="530"/>
      <c r="L16" s="530"/>
    </row>
    <row r="17" spans="1:13" x14ac:dyDescent="0.2">
      <c r="A17" s="528" t="s">
        <v>436</v>
      </c>
      <c r="B17" s="529"/>
      <c r="C17" s="529"/>
      <c r="D17" s="530"/>
      <c r="E17" s="530"/>
      <c r="F17" s="530"/>
      <c r="G17" s="530">
        <v>1.609</v>
      </c>
      <c r="H17" s="530">
        <v>1.792</v>
      </c>
      <c r="I17" s="530">
        <v>1.851</v>
      </c>
      <c r="J17" s="531">
        <v>1.8660000000000001</v>
      </c>
      <c r="K17" s="530"/>
      <c r="L17" s="530"/>
    </row>
    <row r="18" spans="1:13" x14ac:dyDescent="0.2">
      <c r="A18" s="528" t="s">
        <v>437</v>
      </c>
      <c r="B18" s="529"/>
      <c r="C18" s="529"/>
      <c r="D18" s="530"/>
      <c r="E18" s="530"/>
      <c r="F18" s="530"/>
      <c r="G18" s="530"/>
      <c r="H18" s="530">
        <v>1.847</v>
      </c>
      <c r="I18" s="530">
        <v>1.9490000000000001</v>
      </c>
      <c r="J18" s="531">
        <v>1.907</v>
      </c>
      <c r="K18" s="530">
        <v>1.8759999999999999</v>
      </c>
      <c r="L18" s="530"/>
    </row>
    <row r="19" spans="1:13" x14ac:dyDescent="0.2">
      <c r="A19" s="528" t="s">
        <v>438</v>
      </c>
      <c r="B19" s="529"/>
      <c r="C19" s="529"/>
      <c r="D19" s="530"/>
      <c r="E19" s="530"/>
      <c r="F19" s="530"/>
      <c r="G19" s="530"/>
      <c r="H19" s="530"/>
      <c r="I19" s="530">
        <v>1.841</v>
      </c>
      <c r="J19" s="531">
        <v>1.9490000000000001</v>
      </c>
      <c r="K19" s="530">
        <v>1.871</v>
      </c>
      <c r="L19" s="530">
        <v>1.8680000000000001</v>
      </c>
    </row>
    <row r="20" spans="1:13" ht="13.5" thickBot="1" x14ac:dyDescent="0.25">
      <c r="A20" s="532" t="s">
        <v>440</v>
      </c>
      <c r="B20" s="533">
        <v>-4.1319999999999997</v>
      </c>
      <c r="C20" s="533">
        <v>2.0030000000000001</v>
      </c>
      <c r="D20" s="534">
        <v>1.605</v>
      </c>
      <c r="E20" s="534">
        <v>-0.29399999999999998</v>
      </c>
      <c r="F20" s="534">
        <v>0.248</v>
      </c>
      <c r="G20" s="534">
        <v>1.4450000000000001</v>
      </c>
      <c r="H20" s="534">
        <v>1.986</v>
      </c>
      <c r="I20" s="534"/>
      <c r="J20" s="534"/>
      <c r="K20" s="534"/>
      <c r="L20" s="534"/>
    </row>
    <row r="21" spans="1:13" x14ac:dyDescent="0.2">
      <c r="K21" s="535"/>
      <c r="L21" s="536" t="s">
        <v>441</v>
      </c>
      <c r="M21" s="537"/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showGridLines="0" tabSelected="1" workbookViewId="0"/>
  </sheetViews>
  <sheetFormatPr defaultRowHeight="15" x14ac:dyDescent="0.25"/>
  <cols>
    <col min="1" max="1" width="32" style="189" customWidth="1"/>
    <col min="2" max="6" width="9.140625" style="189"/>
    <col min="7" max="12" width="9" style="189" customWidth="1"/>
    <col min="13" max="16384" width="9.140625" style="189"/>
  </cols>
  <sheetData>
    <row r="1" spans="1:20" x14ac:dyDescent="0.25">
      <c r="A1" s="327"/>
      <c r="B1" s="175">
        <v>2009</v>
      </c>
      <c r="C1" s="175">
        <v>2010</v>
      </c>
      <c r="D1" s="175">
        <v>2011</v>
      </c>
      <c r="E1" s="175">
        <v>2012</v>
      </c>
      <c r="F1" s="175">
        <v>2013</v>
      </c>
      <c r="G1" s="175">
        <v>2014</v>
      </c>
      <c r="H1" s="175">
        <v>2015</v>
      </c>
      <c r="J1" s="349" t="s">
        <v>631</v>
      </c>
      <c r="Q1" s="205"/>
      <c r="S1" s="349" t="s">
        <v>632</v>
      </c>
      <c r="T1" s="205"/>
    </row>
    <row r="2" spans="1:20" x14ac:dyDescent="0.25">
      <c r="A2" s="7" t="s">
        <v>621</v>
      </c>
      <c r="B2" s="62">
        <v>100</v>
      </c>
      <c r="C2" s="62">
        <v>103.46893360134379</v>
      </c>
      <c r="D2" s="62">
        <v>106.26716362273807</v>
      </c>
      <c r="E2" s="62">
        <v>108.56796700105222</v>
      </c>
      <c r="F2" s="62">
        <v>110.74423588314997</v>
      </c>
      <c r="G2" s="62">
        <v>115.17642853620498</v>
      </c>
      <c r="H2" s="62">
        <v>118.37851156273454</v>
      </c>
    </row>
    <row r="3" spans="1:20" x14ac:dyDescent="0.25">
      <c r="A3" s="8" t="s">
        <v>633</v>
      </c>
      <c r="B3" s="165">
        <v>100</v>
      </c>
      <c r="C3" s="165">
        <v>102.21957909821506</v>
      </c>
      <c r="D3" s="165">
        <v>97.405090676686072</v>
      </c>
      <c r="E3" s="165">
        <v>98.183588283980697</v>
      </c>
      <c r="F3" s="165">
        <v>100.91420995071684</v>
      </c>
      <c r="G3" s="165">
        <v>105.93948668480797</v>
      </c>
      <c r="H3" s="165">
        <v>109.02157106761703</v>
      </c>
    </row>
    <row r="4" spans="1:20" x14ac:dyDescent="0.25">
      <c r="A4" s="8" t="s">
        <v>634</v>
      </c>
      <c r="B4" s="165">
        <v>100</v>
      </c>
      <c r="C4" s="165">
        <v>102.63692632004523</v>
      </c>
      <c r="D4" s="165">
        <v>103.94545844952718</v>
      </c>
      <c r="E4" s="165">
        <v>106.876763767395</v>
      </c>
      <c r="F4" s="165">
        <v>117.22232854896191</v>
      </c>
      <c r="G4" s="165">
        <v>124.83057858598605</v>
      </c>
      <c r="H4" s="165">
        <v>132.62607105007177</v>
      </c>
    </row>
    <row r="5" spans="1:20" x14ac:dyDescent="0.25">
      <c r="A5" s="185" t="s">
        <v>635</v>
      </c>
      <c r="B5" s="174">
        <v>100</v>
      </c>
      <c r="C5" s="174">
        <v>99.146893974836672</v>
      </c>
      <c r="D5" s="174">
        <v>97.359464354536868</v>
      </c>
      <c r="E5" s="174">
        <v>98.784492891613084</v>
      </c>
      <c r="F5" s="174">
        <v>110.0266864823319</v>
      </c>
      <c r="G5" s="174">
        <v>113.85669340637796</v>
      </c>
      <c r="H5" s="174">
        <v>119.10228642832021</v>
      </c>
    </row>
  </sheetData>
  <pageMargins left="0.7" right="0.7" top="0.75" bottom="0.75" header="0.3" footer="0.3"/>
  <pageSetup scale="17" orientation="landscape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showGridLines="0" workbookViewId="0">
      <selection activeCell="O2" sqref="O2"/>
    </sheetView>
  </sheetViews>
  <sheetFormatPr defaultRowHeight="15" x14ac:dyDescent="0.25"/>
  <cols>
    <col min="1" max="1" width="35.42578125" customWidth="1"/>
    <col min="6" max="6" width="9.140625" customWidth="1"/>
  </cols>
  <sheetData>
    <row r="1" spans="1:22" ht="15.75" x14ac:dyDescent="0.25">
      <c r="A1" s="317"/>
      <c r="B1" s="175">
        <v>2009</v>
      </c>
      <c r="C1" s="175">
        <v>2010</v>
      </c>
      <c r="D1" s="175">
        <v>2011</v>
      </c>
      <c r="E1" s="175">
        <v>2012</v>
      </c>
      <c r="F1" s="175">
        <v>2013</v>
      </c>
      <c r="G1" s="175">
        <v>2014</v>
      </c>
      <c r="H1" s="175">
        <v>2015</v>
      </c>
      <c r="I1" s="175">
        <v>2016</v>
      </c>
      <c r="J1" s="175">
        <v>2017</v>
      </c>
      <c r="K1" s="175">
        <v>2018</v>
      </c>
      <c r="L1" s="175">
        <v>2019</v>
      </c>
      <c r="M1" s="7"/>
      <c r="N1" s="7"/>
      <c r="O1" s="349" t="s">
        <v>622</v>
      </c>
      <c r="P1" s="7"/>
      <c r="Q1" s="7"/>
      <c r="R1" s="7"/>
      <c r="S1" s="7"/>
      <c r="T1" s="7"/>
      <c r="U1" s="7"/>
      <c r="V1" s="7"/>
    </row>
    <row r="2" spans="1:22" x14ac:dyDescent="0.25">
      <c r="A2" s="87" t="s">
        <v>188</v>
      </c>
      <c r="B2" s="323">
        <v>2015.2919999999999</v>
      </c>
      <c r="C2" s="323">
        <v>2060.0230000000001</v>
      </c>
      <c r="D2" s="323">
        <v>1962.9970000000001</v>
      </c>
      <c r="E2" s="323">
        <v>1978.6859999999999</v>
      </c>
      <c r="F2" s="323">
        <v>2033.7159999999999</v>
      </c>
      <c r="G2" s="323">
        <v>2134.9899999999998</v>
      </c>
      <c r="H2" s="174">
        <v>2197.1030000000001</v>
      </c>
      <c r="I2" s="174">
        <v>2353.02</v>
      </c>
      <c r="J2" s="174">
        <v>2287.3679999999999</v>
      </c>
      <c r="K2" s="174">
        <v>2295.1790000000001</v>
      </c>
      <c r="L2" s="174">
        <v>2305.4929999999999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185" t="s">
        <v>192</v>
      </c>
      <c r="B3" s="319" t="s">
        <v>0</v>
      </c>
      <c r="C3" s="354">
        <v>1</v>
      </c>
      <c r="D3" s="354">
        <v>0</v>
      </c>
      <c r="E3" s="354">
        <v>0</v>
      </c>
      <c r="F3" s="354">
        <v>0</v>
      </c>
      <c r="G3" s="354">
        <v>2</v>
      </c>
      <c r="H3" s="354">
        <v>1.758</v>
      </c>
      <c r="I3" s="354">
        <v>4.774</v>
      </c>
      <c r="J3" s="354">
        <v>0</v>
      </c>
      <c r="K3" s="354">
        <v>0</v>
      </c>
      <c r="L3" s="354">
        <v>0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8" t="s">
        <v>194</v>
      </c>
      <c r="B4" s="321" t="s">
        <v>0</v>
      </c>
      <c r="C4" s="169">
        <f t="shared" ref="C4:I4" si="0">(C2/B2-1)*100</f>
        <v>2.2195790982150632</v>
      </c>
      <c r="D4" s="169">
        <f t="shared" si="0"/>
        <v>-4.7099474132084929</v>
      </c>
      <c r="E4" s="169">
        <f t="shared" si="0"/>
        <v>0.79923708492677381</v>
      </c>
      <c r="F4" s="169">
        <f t="shared" si="0"/>
        <v>2.7811385939962241</v>
      </c>
      <c r="G4" s="169">
        <f t="shared" si="0"/>
        <v>4.9797513517128245</v>
      </c>
      <c r="H4" s="169">
        <f t="shared" si="0"/>
        <v>2.9092876313238092</v>
      </c>
      <c r="I4" s="169">
        <f t="shared" si="0"/>
        <v>7.0964811390271665</v>
      </c>
      <c r="J4" s="169">
        <f>(J2/2306.695-1)*100</f>
        <v>-0.83786543084370946</v>
      </c>
      <c r="K4" s="169">
        <f>(K2/J2-1)*100</f>
        <v>0.34148418619128762</v>
      </c>
      <c r="L4" s="169">
        <f>(L2/K2-1)*100</f>
        <v>0.44937671528015866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8" t="s">
        <v>191</v>
      </c>
      <c r="B5" s="321" t="s">
        <v>0</v>
      </c>
      <c r="C5" s="169">
        <f t="shared" ref="C5:H5" si="1">(((C2/B2)/(C7/B7))-1)*100</f>
        <v>2.5237180562793116</v>
      </c>
      <c r="D5" s="169">
        <f t="shared" si="1"/>
        <v>-0.64706928399127506</v>
      </c>
      <c r="E5" s="169">
        <f t="shared" si="1"/>
        <v>1.6629951697934464</v>
      </c>
      <c r="F5" s="169">
        <f t="shared" si="1"/>
        <v>1.8937020108893199</v>
      </c>
      <c r="G5" s="169">
        <f t="shared" si="1"/>
        <v>3.6940563944535487</v>
      </c>
      <c r="H5" s="169">
        <f t="shared" si="1"/>
        <v>2.4983100335562058</v>
      </c>
      <c r="I5" s="169">
        <f>(((2306.695/H2)/(I7/H7))-1)*100</f>
        <v>4.7592241777599575</v>
      </c>
      <c r="J5" s="169">
        <f>(((J2/2306.695)/(J7/I7))-1)*100</f>
        <v>-0.44050492246169304</v>
      </c>
      <c r="K5" s="169">
        <f>(((K2/J2)/(K7/J7))-1)*100</f>
        <v>0.34148418619128762</v>
      </c>
      <c r="L5" s="169">
        <f>(((L2/K2)/(L7/K7))-1)*100</f>
        <v>0.44937671528015866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185" t="s">
        <v>193</v>
      </c>
      <c r="B6" s="319" t="s">
        <v>0</v>
      </c>
      <c r="C6" s="318">
        <f>(C7/B7-1)*100</f>
        <v>-0.2966522906409752</v>
      </c>
      <c r="D6" s="318">
        <f t="shared" ref="D6:L6" si="2">(D7/C7-1)*100</f>
        <v>-4.0893389857120432</v>
      </c>
      <c r="E6" s="318">
        <f t="shared" si="2"/>
        <v>-0.84962879897848564</v>
      </c>
      <c r="F6" s="318">
        <f t="shared" si="2"/>
        <v>0.87094350837508827</v>
      </c>
      <c r="G6" s="318">
        <f t="shared" si="2"/>
        <v>1.2398926244802988</v>
      </c>
      <c r="H6" s="318">
        <f t="shared" si="2"/>
        <v>0.40096036474459584</v>
      </c>
      <c r="I6" s="318">
        <f t="shared" si="2"/>
        <v>0.21840433497852807</v>
      </c>
      <c r="J6" s="318">
        <f t="shared" si="2"/>
        <v>-0.39911864566262167</v>
      </c>
      <c r="K6" s="318">
        <f t="shared" si="2"/>
        <v>0</v>
      </c>
      <c r="L6" s="318">
        <f t="shared" si="2"/>
        <v>0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324" t="s">
        <v>190</v>
      </c>
      <c r="B7" s="325">
        <v>127759</v>
      </c>
      <c r="C7" s="325">
        <v>127380</v>
      </c>
      <c r="D7" s="325">
        <v>122171</v>
      </c>
      <c r="E7" s="325">
        <v>121133</v>
      </c>
      <c r="F7" s="325">
        <v>122188</v>
      </c>
      <c r="G7" s="325">
        <v>123703</v>
      </c>
      <c r="H7" s="456">
        <v>124199</v>
      </c>
      <c r="I7" s="456">
        <v>124470.25599999999</v>
      </c>
      <c r="J7" s="456">
        <v>123973.47199999999</v>
      </c>
      <c r="K7" s="456">
        <v>123973.47199999999</v>
      </c>
      <c r="L7" s="456">
        <v>123973.47199999999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455" t="s">
        <v>357</v>
      </c>
      <c r="B8" s="165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62"/>
      <c r="C9" s="62"/>
      <c r="D9" s="62"/>
      <c r="E9" s="62"/>
      <c r="F9" s="62"/>
      <c r="G9" s="320"/>
      <c r="H9" s="62"/>
      <c r="I9" s="62"/>
      <c r="J9" s="62"/>
      <c r="K9" s="62"/>
      <c r="L9" s="350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B10" s="145"/>
      <c r="C10" s="145"/>
      <c r="D10" s="145"/>
      <c r="E10" s="62"/>
      <c r="F10" s="62"/>
      <c r="G10" s="320"/>
      <c r="H10" s="62"/>
      <c r="I10" s="62"/>
      <c r="J10" s="62"/>
      <c r="K10" s="62"/>
      <c r="L10" s="62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5">
      <c r="A17" s="7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5">
      <c r="A18" s="7"/>
      <c r="B18" s="62"/>
      <c r="C18" s="144"/>
      <c r="D18" s="322"/>
      <c r="E18" s="62"/>
      <c r="F18" s="62"/>
      <c r="G18" s="62"/>
      <c r="H18" s="62"/>
      <c r="I18" s="62"/>
      <c r="J18" s="62"/>
      <c r="K18" s="62"/>
      <c r="L18" s="62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5">
      <c r="A19" s="7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5">
      <c r="A20" s="7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25">
      <c r="A21" s="7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25">
      <c r="A22" s="7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25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</row>
    <row r="24" spans="1:22" x14ac:dyDescent="0.25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</row>
    <row r="25" spans="1:22" x14ac:dyDescent="0.25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</row>
  </sheetData>
  <pageMargins left="0.7" right="0.7" top="0.75" bottom="0.75" header="0.3" footer="0.3"/>
  <pageSetup paperSize="9" scale="90" orientation="landscape" r:id="rId1"/>
  <ignoredErrors>
    <ignoredError sqref="J4" formula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showGridLines="0" workbookViewId="0">
      <selection activeCell="O1" sqref="O1"/>
    </sheetView>
  </sheetViews>
  <sheetFormatPr defaultRowHeight="15" x14ac:dyDescent="0.25"/>
  <cols>
    <col min="1" max="1" width="35.42578125" customWidth="1"/>
    <col min="6" max="6" width="9.140625" customWidth="1"/>
  </cols>
  <sheetData>
    <row r="1" spans="1:22" x14ac:dyDescent="0.25">
      <c r="A1" s="327" t="s">
        <v>195</v>
      </c>
      <c r="B1" s="175">
        <v>2009</v>
      </c>
      <c r="C1" s="175">
        <v>2010</v>
      </c>
      <c r="D1" s="175">
        <v>2011</v>
      </c>
      <c r="E1" s="175">
        <v>2012</v>
      </c>
      <c r="F1" s="175">
        <v>2013</v>
      </c>
      <c r="G1" s="175">
        <v>2014</v>
      </c>
      <c r="H1" s="175">
        <v>2015</v>
      </c>
      <c r="I1" s="175">
        <v>2016</v>
      </c>
      <c r="J1" s="175">
        <v>2017</v>
      </c>
      <c r="K1" s="175">
        <v>2018</v>
      </c>
      <c r="L1" s="175">
        <v>2019</v>
      </c>
      <c r="M1" s="7"/>
      <c r="N1" s="7"/>
      <c r="O1" s="349" t="s">
        <v>630</v>
      </c>
      <c r="P1" s="7"/>
      <c r="Q1" s="7"/>
      <c r="R1" s="7"/>
      <c r="S1" s="7"/>
      <c r="T1" s="7"/>
      <c r="U1" s="7"/>
      <c r="V1" s="7"/>
    </row>
    <row r="2" spans="1:22" x14ac:dyDescent="0.25">
      <c r="A2" s="7" t="s">
        <v>196</v>
      </c>
      <c r="B2" s="62">
        <v>100</v>
      </c>
      <c r="C2" s="62">
        <v>103.46893360134379</v>
      </c>
      <c r="D2" s="62">
        <v>106.26716362273807</v>
      </c>
      <c r="E2" s="62">
        <v>108.56796700105222</v>
      </c>
      <c r="F2" s="62">
        <v>110.74423588314997</v>
      </c>
      <c r="G2" s="62">
        <v>115.17642853620498</v>
      </c>
      <c r="H2" s="62">
        <v>118.37851156273454</v>
      </c>
      <c r="I2" s="62">
        <v>122.00744842099357</v>
      </c>
      <c r="J2" s="62">
        <v>127.39330898984861</v>
      </c>
      <c r="K2" s="62">
        <v>133.32336479777905</v>
      </c>
      <c r="L2" s="62">
        <v>140.2707821355072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8" t="s">
        <v>198</v>
      </c>
      <c r="B3" s="165">
        <v>100</v>
      </c>
      <c r="C3" s="165">
        <v>102.52371805627931</v>
      </c>
      <c r="D3" s="165">
        <v>101.8603185679313</v>
      </c>
      <c r="E3" s="165">
        <v>103.55425074565221</v>
      </c>
      <c r="F3" s="165">
        <v>105.515259674384</v>
      </c>
      <c r="G3" s="165">
        <v>109.41305287150985</v>
      </c>
      <c r="H3" s="165">
        <v>112.14653014941894</v>
      </c>
      <c r="I3" s="165">
        <v>117.48383492680894</v>
      </c>
      <c r="J3" s="165">
        <v>116.96631285085958</v>
      </c>
      <c r="K3" s="165">
        <v>117.36573431241629</v>
      </c>
      <c r="L3" s="165">
        <v>117.89314859413386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185" t="s">
        <v>197</v>
      </c>
      <c r="B4" s="174">
        <v>100</v>
      </c>
      <c r="C4" s="174">
        <v>102.52371805627931</v>
      </c>
      <c r="D4" s="174">
        <v>101.8603185679313</v>
      </c>
      <c r="E4" s="174">
        <v>103.55425074565221</v>
      </c>
      <c r="F4" s="174">
        <v>105.515259674384</v>
      </c>
      <c r="G4" s="174">
        <v>109.41305287150985</v>
      </c>
      <c r="H4" s="174">
        <v>112.14653014941894</v>
      </c>
      <c r="I4" s="174">
        <v>120.10498750954586</v>
      </c>
      <c r="J4" s="174">
        <v>122.75592695923599</v>
      </c>
      <c r="K4" s="174">
        <v>125.61302166615074</v>
      </c>
      <c r="L4" s="174">
        <v>128.88583917226268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7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7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7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62"/>
      <c r="C11" s="144"/>
      <c r="D11" s="322"/>
      <c r="E11" s="62"/>
      <c r="F11" s="62"/>
      <c r="G11" s="62"/>
      <c r="H11" s="62"/>
      <c r="I11" s="62"/>
      <c r="J11" s="62"/>
      <c r="K11" s="62"/>
      <c r="L11" s="62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2:12" x14ac:dyDescent="0.25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2:12" x14ac:dyDescent="0.25"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</sheetData>
  <pageMargins left="0.7" right="0.7" top="0.75" bottom="0.75" header="0.3" footer="0.3"/>
  <pageSetup paperSize="9" scale="9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showGridLines="0" zoomScaleNormal="100" workbookViewId="0">
      <selection activeCell="R2" sqref="R2"/>
    </sheetView>
  </sheetViews>
  <sheetFormatPr defaultRowHeight="15" x14ac:dyDescent="0.25"/>
  <cols>
    <col min="1" max="1" width="55.28515625" customWidth="1"/>
  </cols>
  <sheetData>
    <row r="1" spans="1:18" x14ac:dyDescent="0.25">
      <c r="A1" s="175"/>
      <c r="B1" s="175">
        <v>2006</v>
      </c>
      <c r="C1" s="175">
        <v>2007</v>
      </c>
      <c r="D1" s="175">
        <v>2008</v>
      </c>
      <c r="E1" s="175">
        <v>2009</v>
      </c>
      <c r="F1" s="175">
        <v>2010</v>
      </c>
      <c r="G1" s="175">
        <v>2011</v>
      </c>
      <c r="H1" s="175">
        <v>2012</v>
      </c>
      <c r="I1" s="175">
        <v>2013</v>
      </c>
      <c r="J1" s="175">
        <v>2014</v>
      </c>
      <c r="K1" s="175">
        <v>2015</v>
      </c>
      <c r="L1" s="175">
        <v>2016</v>
      </c>
      <c r="M1" s="175">
        <v>2017</v>
      </c>
      <c r="N1" s="175">
        <v>2018</v>
      </c>
      <c r="O1" s="175">
        <v>2019</v>
      </c>
      <c r="R1" s="349" t="s">
        <v>629</v>
      </c>
    </row>
    <row r="2" spans="1:18" x14ac:dyDescent="0.25">
      <c r="A2" s="7" t="s">
        <v>361</v>
      </c>
      <c r="B2" s="62">
        <v>612.33057823806678</v>
      </c>
      <c r="C2" s="62">
        <v>499.22366062537338</v>
      </c>
      <c r="D2" s="62">
        <v>481.80399999999997</v>
      </c>
      <c r="E2" s="62">
        <v>474.76914900000003</v>
      </c>
      <c r="F2" s="62">
        <v>405.53047200000003</v>
      </c>
      <c r="G2" s="62">
        <v>418.06239099999999</v>
      </c>
      <c r="H2" s="62">
        <v>324.51984400000003</v>
      </c>
      <c r="I2" s="62">
        <v>244.23244700000001</v>
      </c>
      <c r="J2" s="145">
        <v>238.78499999999997</v>
      </c>
      <c r="K2" s="62">
        <v>469.77100000000007</v>
      </c>
      <c r="L2" s="62">
        <v>322.19900000000007</v>
      </c>
      <c r="M2" s="62">
        <v>521.24700000000007</v>
      </c>
      <c r="N2" s="62">
        <v>435.22699999999998</v>
      </c>
      <c r="O2" s="62">
        <v>339.42099999999999</v>
      </c>
    </row>
    <row r="3" spans="1:18" x14ac:dyDescent="0.25">
      <c r="A3" s="7" t="s">
        <v>189</v>
      </c>
      <c r="B3" s="62">
        <v>0</v>
      </c>
      <c r="C3" s="62">
        <v>0</v>
      </c>
      <c r="D3" s="62">
        <v>0</v>
      </c>
      <c r="E3" s="62">
        <v>0</v>
      </c>
      <c r="F3" s="62">
        <v>0</v>
      </c>
      <c r="G3" s="62">
        <v>0</v>
      </c>
      <c r="H3" s="62">
        <v>0</v>
      </c>
      <c r="I3" s="62">
        <v>0</v>
      </c>
      <c r="J3" s="145">
        <v>0</v>
      </c>
      <c r="K3" s="62">
        <v>137.03200000000001</v>
      </c>
      <c r="L3" s="62">
        <v>172.20357300000001</v>
      </c>
      <c r="M3" s="62">
        <v>35.343000000000004</v>
      </c>
      <c r="N3" s="62">
        <v>0</v>
      </c>
      <c r="O3" s="62">
        <v>0</v>
      </c>
      <c r="R3" s="102"/>
    </row>
    <row r="4" spans="1:18" x14ac:dyDescent="0.25">
      <c r="A4" s="7" t="s">
        <v>293</v>
      </c>
      <c r="B4" s="62">
        <v>0</v>
      </c>
      <c r="C4" s="62">
        <v>0</v>
      </c>
      <c r="D4" s="62">
        <v>0</v>
      </c>
      <c r="E4" s="62">
        <v>0</v>
      </c>
      <c r="F4" s="62">
        <v>0</v>
      </c>
      <c r="G4" s="62">
        <v>0</v>
      </c>
      <c r="H4" s="62">
        <v>0</v>
      </c>
      <c r="I4" s="62">
        <v>0</v>
      </c>
      <c r="J4" s="145">
        <v>0</v>
      </c>
      <c r="K4" s="62">
        <v>0</v>
      </c>
      <c r="L4" s="62">
        <v>0</v>
      </c>
      <c r="M4" s="62">
        <v>0</v>
      </c>
      <c r="N4" s="62">
        <v>32.1</v>
      </c>
      <c r="O4" s="62">
        <v>44.8</v>
      </c>
      <c r="R4" s="102"/>
    </row>
    <row r="5" spans="1:18" x14ac:dyDescent="0.25">
      <c r="A5" s="185" t="s">
        <v>116</v>
      </c>
      <c r="B5" s="457">
        <v>0</v>
      </c>
      <c r="C5" s="457">
        <v>0</v>
      </c>
      <c r="D5" s="457">
        <v>0</v>
      </c>
      <c r="E5" s="457">
        <v>0</v>
      </c>
      <c r="F5" s="457">
        <v>0</v>
      </c>
      <c r="G5" s="457">
        <v>0</v>
      </c>
      <c r="H5" s="457">
        <v>0</v>
      </c>
      <c r="I5" s="457">
        <v>0</v>
      </c>
      <c r="J5" s="458">
        <v>0</v>
      </c>
      <c r="K5" s="457">
        <v>41.7</v>
      </c>
      <c r="L5" s="458">
        <v>295.71699999999998</v>
      </c>
      <c r="M5" s="457">
        <v>120.143</v>
      </c>
      <c r="N5" s="174">
        <v>8.8019999999999996</v>
      </c>
      <c r="O5" s="174">
        <v>0.97799999999999998</v>
      </c>
    </row>
    <row r="6" spans="1:18" x14ac:dyDescent="0.25">
      <c r="A6" s="8" t="s">
        <v>359</v>
      </c>
      <c r="B6" s="169">
        <f>(B2)/B$11*100</f>
        <v>1.0913621798315125</v>
      </c>
      <c r="C6" s="169">
        <f t="shared" ref="C6:O6" si="0">(C2)/C$11*100</f>
        <v>0.79387394449406989</v>
      </c>
      <c r="D6" s="169">
        <f t="shared" si="0"/>
        <v>0.70519082293534341</v>
      </c>
      <c r="E6" s="169">
        <f t="shared" si="0"/>
        <v>0.74393655288043437</v>
      </c>
      <c r="F6" s="169">
        <f t="shared" si="0"/>
        <v>0.60179243801855253</v>
      </c>
      <c r="G6" s="169">
        <f t="shared" si="0"/>
        <v>0.59347191862982385</v>
      </c>
      <c r="H6" s="169">
        <f t="shared" si="0"/>
        <v>0.44810804197735432</v>
      </c>
      <c r="I6" s="169">
        <f t="shared" si="0"/>
        <v>0.33078095241964861</v>
      </c>
      <c r="J6" s="169">
        <f t="shared" si="0"/>
        <v>0.31601828997955278</v>
      </c>
      <c r="K6" s="169">
        <f t="shared" si="0"/>
        <v>0.60172433227275757</v>
      </c>
      <c r="L6" s="169">
        <f t="shared" si="0"/>
        <v>0.39986997607797142</v>
      </c>
      <c r="M6" s="169">
        <f t="shared" si="0"/>
        <v>0.61436259664023474</v>
      </c>
      <c r="N6" s="169">
        <f t="shared" si="0"/>
        <v>0.48255108398841606</v>
      </c>
      <c r="O6" s="169">
        <f t="shared" si="0"/>
        <v>0.35212615901757605</v>
      </c>
    </row>
    <row r="7" spans="1:18" x14ac:dyDescent="0.25">
      <c r="A7" s="8" t="s">
        <v>189</v>
      </c>
      <c r="B7" s="169">
        <f t="shared" ref="B7:O9" si="1">(B3)/B$11*100</f>
        <v>0</v>
      </c>
      <c r="C7" s="169">
        <f t="shared" si="1"/>
        <v>0</v>
      </c>
      <c r="D7" s="169">
        <f t="shared" si="1"/>
        <v>0</v>
      </c>
      <c r="E7" s="169">
        <f t="shared" si="1"/>
        <v>0</v>
      </c>
      <c r="F7" s="169">
        <f t="shared" si="1"/>
        <v>0</v>
      </c>
      <c r="G7" s="169">
        <f t="shared" si="1"/>
        <v>0</v>
      </c>
      <c r="H7" s="169">
        <f t="shared" si="1"/>
        <v>0</v>
      </c>
      <c r="I7" s="169">
        <f t="shared" si="1"/>
        <v>0</v>
      </c>
      <c r="J7" s="169">
        <f t="shared" si="1"/>
        <v>0</v>
      </c>
      <c r="K7" s="169">
        <f t="shared" si="1"/>
        <v>0.17552273064961549</v>
      </c>
      <c r="L7" s="169">
        <f t="shared" si="1"/>
        <v>0.2137158669519495</v>
      </c>
      <c r="M7" s="169">
        <f t="shared" si="1"/>
        <v>4.1656675727737173E-2</v>
      </c>
      <c r="N7" s="169">
        <f t="shared" si="1"/>
        <v>0</v>
      </c>
      <c r="O7" s="169">
        <f t="shared" si="1"/>
        <v>0</v>
      </c>
    </row>
    <row r="8" spans="1:18" x14ac:dyDescent="0.25">
      <c r="A8" s="8" t="s">
        <v>205</v>
      </c>
      <c r="B8" s="169">
        <f t="shared" si="1"/>
        <v>0</v>
      </c>
      <c r="C8" s="169">
        <f t="shared" si="1"/>
        <v>0</v>
      </c>
      <c r="D8" s="169">
        <f t="shared" si="1"/>
        <v>0</v>
      </c>
      <c r="E8" s="169">
        <f t="shared" si="1"/>
        <v>0</v>
      </c>
      <c r="F8" s="169">
        <f t="shared" si="1"/>
        <v>0</v>
      </c>
      <c r="G8" s="169">
        <f t="shared" si="1"/>
        <v>0</v>
      </c>
      <c r="H8" s="169">
        <f t="shared" si="1"/>
        <v>0</v>
      </c>
      <c r="I8" s="169">
        <f t="shared" si="1"/>
        <v>0</v>
      </c>
      <c r="J8" s="169">
        <f t="shared" si="1"/>
        <v>0</v>
      </c>
      <c r="K8" s="169">
        <f t="shared" si="1"/>
        <v>0</v>
      </c>
      <c r="L8" s="169">
        <f t="shared" si="1"/>
        <v>0</v>
      </c>
      <c r="M8" s="169">
        <f t="shared" si="1"/>
        <v>0</v>
      </c>
      <c r="N8" s="169">
        <f t="shared" si="1"/>
        <v>3.5590369614082205E-2</v>
      </c>
      <c r="O8" s="169">
        <f t="shared" si="1"/>
        <v>4.647694728371965E-2</v>
      </c>
    </row>
    <row r="9" spans="1:18" x14ac:dyDescent="0.25">
      <c r="A9" s="185" t="s">
        <v>293</v>
      </c>
      <c r="B9" s="318">
        <f t="shared" si="1"/>
        <v>0</v>
      </c>
      <c r="C9" s="318">
        <f t="shared" si="1"/>
        <v>0</v>
      </c>
      <c r="D9" s="318">
        <f t="shared" si="1"/>
        <v>0</v>
      </c>
      <c r="E9" s="318">
        <f t="shared" si="1"/>
        <v>0</v>
      </c>
      <c r="F9" s="318">
        <f t="shared" si="1"/>
        <v>0</v>
      </c>
      <c r="G9" s="318">
        <f t="shared" si="1"/>
        <v>0</v>
      </c>
      <c r="H9" s="318">
        <f t="shared" si="1"/>
        <v>0</v>
      </c>
      <c r="I9" s="318">
        <f t="shared" si="1"/>
        <v>0</v>
      </c>
      <c r="J9" s="318">
        <f t="shared" si="1"/>
        <v>0</v>
      </c>
      <c r="K9" s="318">
        <f t="shared" si="1"/>
        <v>5.3413055841620691E-2</v>
      </c>
      <c r="L9" s="318">
        <f t="shared" si="1"/>
        <v>0.3670040866540536</v>
      </c>
      <c r="M9" s="318">
        <f t="shared" si="1"/>
        <v>0.14160535302485713</v>
      </c>
      <c r="N9" s="318">
        <f t="shared" si="1"/>
        <v>9.7590789203474016E-3</v>
      </c>
      <c r="O9" s="318">
        <f t="shared" si="1"/>
        <v>1.0146083581133441E-3</v>
      </c>
    </row>
    <row r="10" spans="1:18" x14ac:dyDescent="0.25">
      <c r="A10" s="324" t="s">
        <v>360</v>
      </c>
      <c r="B10" s="326">
        <v>0.64551952599302864</v>
      </c>
      <c r="C10" s="326">
        <v>0.64551952599302864</v>
      </c>
      <c r="D10" s="326">
        <v>0.64551952599302864</v>
      </c>
      <c r="E10" s="326">
        <v>0.64551952599302864</v>
      </c>
      <c r="F10" s="326">
        <v>0.64551952599302864</v>
      </c>
      <c r="G10" s="326">
        <v>0.64551952599302864</v>
      </c>
      <c r="H10" s="326">
        <v>0.64551952599302864</v>
      </c>
      <c r="I10" s="326">
        <v>0.64551952599302864</v>
      </c>
      <c r="J10" s="326">
        <v>0.64551952599302864</v>
      </c>
      <c r="K10" s="326">
        <v>0.64551952599302864</v>
      </c>
      <c r="L10" s="326">
        <v>0.64551952599302864</v>
      </c>
      <c r="M10" s="326">
        <v>0.64551952599302864</v>
      </c>
      <c r="N10" s="326">
        <v>0.64551952599302864</v>
      </c>
      <c r="O10" s="326">
        <v>0.64551952599302864</v>
      </c>
    </row>
    <row r="11" spans="1:18" x14ac:dyDescent="0.25">
      <c r="A11" s="324" t="s">
        <v>33</v>
      </c>
      <c r="B11" s="325">
        <v>56107</v>
      </c>
      <c r="C11" s="325">
        <v>62884.5</v>
      </c>
      <c r="D11" s="325">
        <v>68322.5</v>
      </c>
      <c r="E11" s="325">
        <v>63818.5</v>
      </c>
      <c r="F11" s="325">
        <v>67387.100000000006</v>
      </c>
      <c r="G11" s="325">
        <v>70443.5</v>
      </c>
      <c r="H11" s="325">
        <v>72420</v>
      </c>
      <c r="I11" s="325">
        <v>73835.100000000006</v>
      </c>
      <c r="J11" s="325">
        <v>75560.5</v>
      </c>
      <c r="K11" s="325">
        <v>78070.8</v>
      </c>
      <c r="L11" s="325">
        <f>'T04'!B13</f>
        <v>80575.941999999995</v>
      </c>
      <c r="M11" s="325">
        <f>'T04'!C13</f>
        <v>84843.543999999994</v>
      </c>
      <c r="N11" s="325">
        <f>'T04'!D13</f>
        <v>90192.937999999995</v>
      </c>
      <c r="O11" s="325">
        <f>'T04'!E13</f>
        <v>96391.873000000007</v>
      </c>
    </row>
    <row r="12" spans="1:18" x14ac:dyDescent="0.25">
      <c r="A12" s="7"/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7"/>
      <c r="O12" s="7"/>
    </row>
    <row r="13" spans="1:18" x14ac:dyDescent="0.25"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7"/>
      <c r="O13" s="7"/>
    </row>
  </sheetData>
  <pageMargins left="0.7" right="0.7" top="0.75" bottom="0.75" header="0.3" footer="0.3"/>
  <pageSetup paperSize="9" scale="71" orientation="landscape" r:id="rId1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zoomScaleSheetLayoutView="100" workbookViewId="0">
      <selection activeCell="H1" sqref="G1:O1"/>
    </sheetView>
  </sheetViews>
  <sheetFormatPr defaultRowHeight="12" x14ac:dyDescent="0.2"/>
  <cols>
    <col min="1" max="1" width="70.42578125" style="692" bestFit="1" customWidth="1"/>
    <col min="2" max="5" width="10.42578125" style="692" customWidth="1"/>
    <col min="6" max="16384" width="9.140625" style="692"/>
  </cols>
  <sheetData>
    <row r="1" spans="1:15" s="677" customFormat="1" ht="15.75" customHeight="1" x14ac:dyDescent="0.2">
      <c r="A1" s="675"/>
      <c r="B1" s="676"/>
      <c r="C1" s="676"/>
      <c r="D1" s="676"/>
      <c r="G1" s="709" t="s">
        <v>628</v>
      </c>
      <c r="H1" s="709"/>
      <c r="I1" s="709"/>
      <c r="J1" s="709"/>
      <c r="K1" s="709"/>
      <c r="L1" s="709"/>
      <c r="M1" s="709"/>
      <c r="N1" s="709"/>
      <c r="O1" s="709"/>
    </row>
    <row r="2" spans="1:15" s="680" customFormat="1" ht="14.25" customHeight="1" x14ac:dyDescent="0.2">
      <c r="A2" s="678"/>
      <c r="B2" s="679">
        <v>2016</v>
      </c>
      <c r="C2" s="679">
        <v>2017</v>
      </c>
      <c r="D2" s="679">
        <v>2018</v>
      </c>
    </row>
    <row r="3" spans="1:15" s="680" customFormat="1" ht="14.25" customHeight="1" x14ac:dyDescent="0.2">
      <c r="A3" s="681" t="s">
        <v>583</v>
      </c>
      <c r="B3" s="682">
        <v>409.64300000000003</v>
      </c>
      <c r="C3" s="682">
        <v>369.24699999999996</v>
      </c>
      <c r="D3" s="682">
        <v>444.11400000000003</v>
      </c>
    </row>
    <row r="4" spans="1:15" s="680" customFormat="1" ht="14.25" customHeight="1" x14ac:dyDescent="0.2">
      <c r="A4" s="681" t="s">
        <v>584</v>
      </c>
      <c r="B4" s="682">
        <f>-(200000+65822+50000)/1000</f>
        <v>-315.822</v>
      </c>
      <c r="C4" s="682">
        <f>-(200000+68960+50000)/1000</f>
        <v>-318.95999999999998</v>
      </c>
      <c r="D4" s="682">
        <f>-(200000+72375+50000)/1000</f>
        <v>-322.375</v>
      </c>
    </row>
    <row r="5" spans="1:15" s="680" customFormat="1" ht="14.25" customHeight="1" x14ac:dyDescent="0.2">
      <c r="A5" s="585" t="s">
        <v>585</v>
      </c>
      <c r="B5" s="683">
        <f>SUM(B3:B4)</f>
        <v>93.821000000000026</v>
      </c>
      <c r="C5" s="683">
        <f t="shared" ref="C5:D5" si="0">SUM(C3:C4)</f>
        <v>50.286999999999978</v>
      </c>
      <c r="D5" s="683">
        <f t="shared" si="0"/>
        <v>121.73900000000003</v>
      </c>
    </row>
    <row r="6" spans="1:15" s="680" customFormat="1" ht="14.25" customHeight="1" x14ac:dyDescent="0.2">
      <c r="A6" s="684"/>
      <c r="B6" s="684"/>
      <c r="C6" s="684"/>
      <c r="D6" s="684"/>
    </row>
    <row r="7" spans="1:15" s="680" customFormat="1" ht="14.25" customHeight="1" x14ac:dyDescent="0.2">
      <c r="A7" s="685" t="s">
        <v>586</v>
      </c>
      <c r="B7" s="678"/>
      <c r="C7" s="678"/>
      <c r="D7" s="678"/>
    </row>
    <row r="8" spans="1:15" s="680" customFormat="1" ht="14.25" customHeight="1" x14ac:dyDescent="0.2">
      <c r="A8" s="686" t="s">
        <v>587</v>
      </c>
      <c r="B8" s="682">
        <v>0</v>
      </c>
      <c r="C8" s="682">
        <v>-127</v>
      </c>
      <c r="D8" s="682">
        <v>-136</v>
      </c>
    </row>
    <row r="9" spans="1:15" s="680" customFormat="1" ht="14.25" customHeight="1" x14ac:dyDescent="0.2">
      <c r="A9" s="686" t="s">
        <v>588</v>
      </c>
      <c r="B9" s="682">
        <v>0</v>
      </c>
      <c r="C9" s="682">
        <v>0</v>
      </c>
      <c r="D9" s="682">
        <v>-72</v>
      </c>
    </row>
    <row r="10" spans="1:15" s="680" customFormat="1" ht="14.25" customHeight="1" x14ac:dyDescent="0.2">
      <c r="A10" s="686" t="s">
        <v>589</v>
      </c>
      <c r="B10" s="682">
        <v>0</v>
      </c>
      <c r="C10" s="682">
        <v>80</v>
      </c>
      <c r="D10" s="682">
        <v>85</v>
      </c>
      <c r="E10" s="687"/>
    </row>
    <row r="11" spans="1:15" s="680" customFormat="1" ht="14.25" customHeight="1" x14ac:dyDescent="0.2">
      <c r="A11" s="688" t="s">
        <v>590</v>
      </c>
      <c r="B11" s="679">
        <f>SUM(B5:B10)</f>
        <v>93.821000000000026</v>
      </c>
      <c r="C11" s="679">
        <f>SUM(C5:C10)</f>
        <v>3.2869999999999777</v>
      </c>
      <c r="D11" s="679">
        <f>SUM(D5:D10)</f>
        <v>-1.2609999999999673</v>
      </c>
      <c r="E11" s="682"/>
    </row>
    <row r="12" spans="1:15" s="680" customFormat="1" ht="14.25" customHeight="1" x14ac:dyDescent="0.2">
      <c r="E12" s="682"/>
    </row>
    <row r="13" spans="1:15" s="680" customFormat="1" ht="14.25" customHeight="1" x14ac:dyDescent="0.2">
      <c r="E13" s="682"/>
    </row>
    <row r="14" spans="1:15" s="680" customFormat="1" ht="14.25" customHeight="1" x14ac:dyDescent="0.2">
      <c r="E14" s="682"/>
    </row>
    <row r="15" spans="1:15" s="680" customFormat="1" ht="33" customHeight="1" x14ac:dyDescent="0.2">
      <c r="E15" s="682"/>
    </row>
    <row r="16" spans="1:15" s="680" customFormat="1" ht="14.25" customHeight="1" x14ac:dyDescent="0.2">
      <c r="E16" s="682"/>
    </row>
    <row r="17" spans="1:5" s="677" customFormat="1" ht="14.25" customHeight="1" x14ac:dyDescent="0.2">
      <c r="E17" s="682"/>
    </row>
    <row r="18" spans="1:5" s="677" customFormat="1" ht="14.25" customHeight="1" x14ac:dyDescent="0.2">
      <c r="E18" s="682"/>
    </row>
    <row r="19" spans="1:5" s="677" customFormat="1" ht="14.25" customHeight="1" x14ac:dyDescent="0.2">
      <c r="A19" s="689"/>
      <c r="B19" s="690"/>
      <c r="C19" s="690"/>
      <c r="D19" s="690"/>
      <c r="E19" s="691"/>
    </row>
    <row r="20" spans="1:5" s="677" customFormat="1" ht="14.25" customHeight="1" x14ac:dyDescent="0.2">
      <c r="A20" s="689"/>
      <c r="B20" s="690"/>
      <c r="C20" s="690"/>
      <c r="D20" s="690"/>
      <c r="E20" s="691"/>
    </row>
    <row r="21" spans="1:5" s="677" customFormat="1" ht="14.25" customHeight="1" x14ac:dyDescent="0.2">
      <c r="A21" s="689"/>
      <c r="B21" s="690"/>
      <c r="C21" s="690"/>
      <c r="D21" s="690"/>
      <c r="E21" s="691"/>
    </row>
    <row r="22" spans="1:5" ht="14.25" customHeight="1" x14ac:dyDescent="0.2"/>
    <row r="23" spans="1:5" ht="13.5" customHeight="1" x14ac:dyDescent="0.2"/>
    <row r="24" spans="1:5" ht="14.25" customHeight="1" x14ac:dyDescent="0.2"/>
    <row r="25" spans="1:5" ht="17.25" customHeight="1" x14ac:dyDescent="0.2"/>
    <row r="26" spans="1:5" ht="14.25" customHeight="1" x14ac:dyDescent="0.2"/>
    <row r="27" spans="1:5" ht="16.5" customHeight="1" x14ac:dyDescent="0.2"/>
    <row r="28" spans="1:5" ht="13.5" customHeight="1" x14ac:dyDescent="0.2"/>
    <row r="29" spans="1:5" ht="14.25" customHeight="1" x14ac:dyDescent="0.2"/>
    <row r="30" spans="1:5" ht="13.5" customHeight="1" x14ac:dyDescent="0.2"/>
    <row r="31" spans="1:5" ht="13.5" customHeight="1" x14ac:dyDescent="0.2"/>
    <row r="32" spans="1:5" ht="13.5" customHeight="1" x14ac:dyDescent="0.2"/>
    <row r="33" ht="13.5" customHeight="1" x14ac:dyDescent="0.2"/>
    <row r="34" ht="13.5" customHeight="1" x14ac:dyDescent="0.2"/>
    <row r="35" ht="14.25" customHeight="1" x14ac:dyDescent="0.2"/>
  </sheetData>
  <pageMargins left="0.70866141732283472" right="0.70866141732283472" top="0.74803149606299213" bottom="0.74803149606299213" header="0.31496062992125984" footer="0.31496062992125984"/>
  <pageSetup paperSize="9" scale="42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GridLines="0" zoomScaleNormal="100" zoomScaleSheetLayoutView="100" workbookViewId="0">
      <selection activeCell="L2" sqref="L2"/>
    </sheetView>
  </sheetViews>
  <sheetFormatPr defaultRowHeight="12" x14ac:dyDescent="0.2"/>
  <cols>
    <col min="1" max="1" width="21" style="692" customWidth="1"/>
    <col min="2" max="16384" width="9.140625" style="692"/>
  </cols>
  <sheetData>
    <row r="1" spans="1:21" s="677" customFormat="1" ht="17.25" customHeight="1" x14ac:dyDescent="0.2">
      <c r="A1" s="707"/>
      <c r="L1" s="710" t="s">
        <v>627</v>
      </c>
      <c r="M1" s="708"/>
      <c r="N1" s="708"/>
      <c r="O1" s="708"/>
      <c r="P1" s="708"/>
      <c r="Q1" s="708"/>
      <c r="R1" s="708"/>
      <c r="S1" s="708"/>
      <c r="T1" s="708"/>
      <c r="U1" s="708"/>
    </row>
    <row r="2" spans="1:21" s="680" customFormat="1" ht="96.75" customHeight="1" x14ac:dyDescent="0.2">
      <c r="A2" s="693"/>
      <c r="B2" s="694" t="s">
        <v>591</v>
      </c>
      <c r="C2" s="694" t="s">
        <v>592</v>
      </c>
      <c r="D2" s="694" t="s">
        <v>593</v>
      </c>
      <c r="E2" s="694" t="s">
        <v>594</v>
      </c>
      <c r="F2" s="695"/>
    </row>
    <row r="3" spans="1:21" s="680" customFormat="1" ht="14.25" customHeight="1" x14ac:dyDescent="0.2">
      <c r="A3" s="696" t="s">
        <v>595</v>
      </c>
      <c r="B3" s="697">
        <v>61.814999999999998</v>
      </c>
      <c r="C3" s="697"/>
      <c r="D3" s="697"/>
      <c r="E3" s="697">
        <f t="shared" ref="E3:E10" si="0">SUM(B3:D3)</f>
        <v>61.814999999999998</v>
      </c>
      <c r="F3" s="695"/>
    </row>
    <row r="4" spans="1:21" s="680" customFormat="1" ht="14.25" customHeight="1" x14ac:dyDescent="0.2">
      <c r="A4" s="698" t="s">
        <v>596</v>
      </c>
      <c r="B4" s="699">
        <v>49.164999999999999</v>
      </c>
      <c r="C4" s="699"/>
      <c r="D4" s="699"/>
      <c r="E4" s="699">
        <f t="shared" si="0"/>
        <v>49.164999999999999</v>
      </c>
      <c r="F4" s="695"/>
    </row>
    <row r="5" spans="1:21" s="680" customFormat="1" ht="14.25" customHeight="1" x14ac:dyDescent="0.2">
      <c r="A5" s="698" t="s">
        <v>597</v>
      </c>
      <c r="B5" s="699">
        <v>7.9749999999999996</v>
      </c>
      <c r="C5" s="699"/>
      <c r="D5" s="699"/>
      <c r="E5" s="699">
        <f t="shared" si="0"/>
        <v>7.9749999999999996</v>
      </c>
      <c r="F5" s="695"/>
    </row>
    <row r="6" spans="1:21" s="680" customFormat="1" ht="14.25" customHeight="1" x14ac:dyDescent="0.2">
      <c r="A6" s="698" t="s">
        <v>598</v>
      </c>
      <c r="B6" s="699">
        <v>82.501999999999995</v>
      </c>
      <c r="C6" s="699">
        <f>-200000/1000</f>
        <v>-200</v>
      </c>
      <c r="D6" s="699">
        <f>-65822/1000</f>
        <v>-65.822000000000003</v>
      </c>
      <c r="E6" s="699">
        <f t="shared" si="0"/>
        <v>-183.32</v>
      </c>
      <c r="F6" s="695"/>
    </row>
    <row r="7" spans="1:21" s="680" customFormat="1" ht="14.25" customHeight="1" x14ac:dyDescent="0.2">
      <c r="A7" s="698" t="s">
        <v>599</v>
      </c>
      <c r="B7" s="699">
        <v>34.335000000000001</v>
      </c>
      <c r="C7" s="699">
        <f>-50000/1000</f>
        <v>-50</v>
      </c>
      <c r="D7" s="699"/>
      <c r="E7" s="699">
        <f t="shared" si="0"/>
        <v>-15.664999999999999</v>
      </c>
      <c r="F7" s="695"/>
    </row>
    <row r="8" spans="1:21" s="680" customFormat="1" ht="14.25" customHeight="1" x14ac:dyDescent="0.2">
      <c r="A8" s="698" t="s">
        <v>600</v>
      </c>
      <c r="B8" s="699">
        <v>11.641</v>
      </c>
      <c r="C8" s="699"/>
      <c r="D8" s="699"/>
      <c r="E8" s="699">
        <f t="shared" si="0"/>
        <v>11.641</v>
      </c>
      <c r="F8" s="695"/>
    </row>
    <row r="9" spans="1:21" s="680" customFormat="1" ht="14.25" customHeight="1" x14ac:dyDescent="0.2">
      <c r="A9" s="698" t="s">
        <v>601</v>
      </c>
      <c r="B9" s="699">
        <v>129.75899999999999</v>
      </c>
      <c r="C9" s="699"/>
      <c r="D9" s="699"/>
      <c r="E9" s="699">
        <f t="shared" si="0"/>
        <v>129.75899999999999</v>
      </c>
      <c r="F9" s="695"/>
    </row>
    <row r="10" spans="1:21" s="680" customFormat="1" ht="14.25" customHeight="1" x14ac:dyDescent="0.2">
      <c r="A10" s="700" t="s">
        <v>602</v>
      </c>
      <c r="B10" s="701">
        <v>32.451000000000001</v>
      </c>
      <c r="C10" s="701"/>
      <c r="D10" s="701"/>
      <c r="E10" s="701">
        <f t="shared" si="0"/>
        <v>32.451000000000001</v>
      </c>
      <c r="F10" s="695"/>
    </row>
    <row r="11" spans="1:21" s="680" customFormat="1" ht="14.25" customHeight="1" x14ac:dyDescent="0.2">
      <c r="A11" s="702" t="s">
        <v>183</v>
      </c>
      <c r="B11" s="703">
        <f>SUM(B3:B10)</f>
        <v>409.64300000000003</v>
      </c>
      <c r="C11" s="703">
        <f>SUM(C3:C10)</f>
        <v>-250</v>
      </c>
      <c r="D11" s="703">
        <f>SUM(D3:D10)</f>
        <v>-65.822000000000003</v>
      </c>
      <c r="E11" s="703">
        <f>SUM(E3:E10)</f>
        <v>93.820999999999998</v>
      </c>
      <c r="F11" s="695"/>
    </row>
    <row r="12" spans="1:21" s="680" customFormat="1" ht="14.25" customHeight="1" x14ac:dyDescent="0.2">
      <c r="A12" s="695"/>
      <c r="B12" s="695"/>
      <c r="C12" s="695"/>
      <c r="D12" s="695"/>
      <c r="E12" s="695"/>
      <c r="F12" s="695"/>
    </row>
    <row r="13" spans="1:21" s="680" customFormat="1" ht="14.25" customHeight="1" x14ac:dyDescent="0.2">
      <c r="A13" s="695"/>
      <c r="B13" s="695"/>
      <c r="C13" s="695"/>
      <c r="D13" s="695"/>
      <c r="E13" s="695"/>
      <c r="F13" s="695"/>
    </row>
    <row r="14" spans="1:21" s="680" customFormat="1" ht="14.25" customHeight="1" x14ac:dyDescent="0.2">
      <c r="A14" s="695"/>
      <c r="B14" s="695"/>
      <c r="C14" s="695"/>
      <c r="D14" s="695"/>
      <c r="E14" s="695"/>
      <c r="F14" s="695"/>
    </row>
    <row r="15" spans="1:21" s="680" customFormat="1" ht="36" customHeight="1" x14ac:dyDescent="0.2">
      <c r="A15" s="695"/>
      <c r="B15" s="695"/>
      <c r="C15" s="695"/>
      <c r="D15" s="695"/>
      <c r="E15" s="695"/>
      <c r="F15" s="695"/>
    </row>
    <row r="16" spans="1:21" s="680" customFormat="1" ht="14.25" customHeight="1" x14ac:dyDescent="0.2">
      <c r="A16" s="695"/>
      <c r="B16" s="695"/>
      <c r="C16" s="695"/>
      <c r="D16" s="695"/>
      <c r="E16" s="695"/>
      <c r="F16" s="695"/>
    </row>
    <row r="17" spans="1:6" s="677" customFormat="1" ht="14.25" customHeight="1" x14ac:dyDescent="0.2">
      <c r="A17" s="704"/>
      <c r="B17" s="704"/>
      <c r="C17" s="704"/>
      <c r="D17" s="704"/>
      <c r="E17" s="704"/>
      <c r="F17" s="704"/>
    </row>
    <row r="18" spans="1:6" s="677" customFormat="1" ht="14.25" customHeight="1" x14ac:dyDescent="0.2">
      <c r="A18" s="704"/>
      <c r="B18" s="704"/>
      <c r="C18" s="704"/>
      <c r="D18" s="704"/>
      <c r="E18" s="704"/>
      <c r="F18" s="704"/>
    </row>
    <row r="19" spans="1:6" s="677" customFormat="1" ht="14.25" customHeight="1" x14ac:dyDescent="0.2">
      <c r="A19" s="704"/>
      <c r="B19" s="704"/>
      <c r="C19" s="704"/>
      <c r="D19" s="704"/>
      <c r="E19" s="704"/>
      <c r="F19" s="704"/>
    </row>
    <row r="20" spans="1:6" s="677" customFormat="1" ht="14.25" customHeight="1" x14ac:dyDescent="0.2">
      <c r="A20" s="704"/>
      <c r="B20" s="704"/>
      <c r="C20" s="704"/>
      <c r="D20" s="704"/>
      <c r="E20" s="704"/>
      <c r="F20" s="704"/>
    </row>
    <row r="21" spans="1:6" s="677" customFormat="1" ht="14.25" customHeight="1" x14ac:dyDescent="0.2">
      <c r="A21" s="704"/>
      <c r="B21" s="704"/>
      <c r="C21" s="704"/>
      <c r="D21" s="704"/>
      <c r="E21" s="704"/>
      <c r="F21" s="704"/>
    </row>
    <row r="22" spans="1:6" ht="14.25" customHeight="1" x14ac:dyDescent="0.2">
      <c r="A22" s="705"/>
      <c r="B22" s="705"/>
      <c r="C22" s="705"/>
      <c r="D22" s="705"/>
      <c r="E22" s="705"/>
      <c r="F22" s="705"/>
    </row>
    <row r="23" spans="1:6" ht="13.5" customHeight="1" x14ac:dyDescent="0.2">
      <c r="A23" s="705"/>
      <c r="B23" s="705"/>
      <c r="C23" s="705"/>
      <c r="D23" s="705"/>
      <c r="E23" s="705"/>
      <c r="F23" s="705"/>
    </row>
    <row r="24" spans="1:6" ht="14.25" customHeight="1" x14ac:dyDescent="0.2">
      <c r="A24" s="705"/>
      <c r="B24" s="705"/>
      <c r="C24" s="705"/>
      <c r="D24" s="705"/>
      <c r="E24" s="705"/>
      <c r="F24" s="705"/>
    </row>
    <row r="25" spans="1:6" ht="17.25" customHeight="1" x14ac:dyDescent="0.2">
      <c r="A25" s="705"/>
      <c r="B25" s="705"/>
      <c r="C25" s="705"/>
      <c r="D25" s="705"/>
      <c r="E25" s="705"/>
      <c r="F25" s="705"/>
    </row>
    <row r="26" spans="1:6" ht="14.25" customHeight="1" x14ac:dyDescent="0.2">
      <c r="A26" s="705"/>
      <c r="B26" s="705"/>
      <c r="C26" s="705"/>
      <c r="D26" s="705"/>
      <c r="E26" s="705"/>
      <c r="F26" s="705"/>
    </row>
    <row r="27" spans="1:6" ht="16.5" customHeight="1" x14ac:dyDescent="0.2">
      <c r="A27" s="705"/>
      <c r="B27" s="705"/>
      <c r="C27" s="705"/>
      <c r="D27" s="705"/>
      <c r="E27" s="705"/>
      <c r="F27" s="705"/>
    </row>
    <row r="28" spans="1:6" ht="13.5" customHeight="1" x14ac:dyDescent="0.2">
      <c r="A28" s="705"/>
      <c r="B28" s="705"/>
      <c r="C28" s="705"/>
      <c r="D28" s="705"/>
      <c r="E28" s="705"/>
      <c r="F28" s="705"/>
    </row>
    <row r="29" spans="1:6" ht="14.25" customHeight="1" x14ac:dyDescent="0.2">
      <c r="A29" s="705"/>
      <c r="B29" s="705"/>
      <c r="C29" s="705"/>
      <c r="D29" s="705"/>
      <c r="E29" s="705"/>
      <c r="F29" s="705"/>
    </row>
    <row r="30" spans="1:6" ht="13.5" customHeight="1" x14ac:dyDescent="0.2">
      <c r="A30" s="705"/>
      <c r="B30" s="705"/>
      <c r="C30" s="705"/>
      <c r="D30" s="705"/>
      <c r="E30" s="705"/>
      <c r="F30" s="705"/>
    </row>
    <row r="31" spans="1:6" ht="13.5" customHeight="1" x14ac:dyDescent="0.2">
      <c r="A31" s="705"/>
      <c r="B31" s="705"/>
      <c r="C31" s="705"/>
      <c r="D31" s="705"/>
      <c r="E31" s="705"/>
      <c r="F31" s="705"/>
    </row>
    <row r="32" spans="1:6" ht="13.5" customHeight="1" x14ac:dyDescent="0.2">
      <c r="A32" s="705"/>
      <c r="B32" s="705"/>
      <c r="C32" s="705"/>
      <c r="D32" s="705"/>
      <c r="E32" s="705"/>
      <c r="F32" s="705"/>
    </row>
    <row r="33" spans="1:6" ht="13.5" customHeight="1" x14ac:dyDescent="0.2">
      <c r="A33" s="705"/>
      <c r="B33" s="705"/>
      <c r="C33" s="705"/>
      <c r="D33" s="705"/>
      <c r="E33" s="705"/>
      <c r="F33" s="705"/>
    </row>
    <row r="34" spans="1:6" ht="13.5" customHeight="1" x14ac:dyDescent="0.2">
      <c r="A34" s="705"/>
      <c r="B34" s="705"/>
      <c r="C34" s="705"/>
      <c r="D34" s="705"/>
      <c r="E34" s="705"/>
      <c r="F34" s="705"/>
    </row>
    <row r="35" spans="1:6" ht="14.25" customHeight="1" x14ac:dyDescent="0.2">
      <c r="A35" s="705"/>
      <c r="B35" s="705"/>
      <c r="C35" s="705"/>
      <c r="D35" s="705"/>
      <c r="E35" s="705"/>
      <c r="F35" s="705"/>
    </row>
    <row r="36" spans="1:6" x14ac:dyDescent="0.2">
      <c r="A36" s="705"/>
      <c r="B36" s="705"/>
      <c r="C36" s="705"/>
      <c r="D36" s="705"/>
      <c r="E36" s="705"/>
      <c r="F36" s="705"/>
    </row>
    <row r="37" spans="1:6" x14ac:dyDescent="0.2">
      <c r="A37" s="706"/>
      <c r="B37" s="706"/>
      <c r="C37" s="706"/>
      <c r="D37" s="706"/>
      <c r="E37" s="706"/>
      <c r="F37" s="706"/>
    </row>
  </sheetData>
  <pageMargins left="0.70866141732283472" right="0.70866141732283472" top="0.74803149606299213" bottom="0.74803149606299213" header="0.31496062992125984" footer="0.31496062992125984"/>
  <pageSetup paperSize="9" scale="42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2" sqref="A2"/>
    </sheetView>
  </sheetViews>
  <sheetFormatPr defaultRowHeight="15" x14ac:dyDescent="0.25"/>
  <sheetData>
    <row r="1" spans="1:1" x14ac:dyDescent="0.25">
      <c r="A1" s="349" t="s">
        <v>626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2" sqref="A2"/>
    </sheetView>
  </sheetViews>
  <sheetFormatPr defaultRowHeight="15" x14ac:dyDescent="0.25"/>
  <sheetData>
    <row r="1" spans="1:1" x14ac:dyDescent="0.25">
      <c r="A1" s="349" t="s">
        <v>625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2" sqref="A2"/>
    </sheetView>
  </sheetViews>
  <sheetFormatPr defaultRowHeight="15" x14ac:dyDescent="0.25"/>
  <sheetData>
    <row r="1" spans="1:1" x14ac:dyDescent="0.25">
      <c r="A1" s="349" t="s">
        <v>624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2" sqref="A2"/>
    </sheetView>
  </sheetViews>
  <sheetFormatPr defaultRowHeight="15" x14ac:dyDescent="0.25"/>
  <sheetData>
    <row r="1" spans="1:1" x14ac:dyDescent="0.25">
      <c r="A1" s="349" t="s">
        <v>623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74E04972CC6448E7CDAFF602B5EBC" ma:contentTypeVersion="3" ma:contentTypeDescription="Umožňuje vytvoriť nový dokument." ma:contentTypeScope="" ma:versionID="bded347444e690182fe3cd8d3650ccfb">
  <xsd:schema xmlns:xsd="http://www.w3.org/2001/XMLSchema" xmlns:xs="http://www.w3.org/2001/XMLSchema" xmlns:p="http://schemas.microsoft.com/office/2006/metadata/properties" xmlns:ns2="ff691899-9eb7-4807-b4ff-7884f9194702" targetNamespace="http://schemas.microsoft.com/office/2006/metadata/properties" ma:root="true" ma:fieldsID="ced558c7325c72911fc9db74e2b3277b" ns2:_="">
    <xsd:import namespace="ff691899-9eb7-4807-b4ff-7884f91947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91899-9eb7-4807-b4ff-7884f91947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Príkaz hash indikátora zdieľania" ma:internalName="SharingHintHash" ma:readOnly="true">
      <xsd:simpleType>
        <xsd:restriction base="dms:Text"/>
      </xsd:simpleType>
    </xsd:element>
    <xsd:element name="SharedWithDetails" ma:index="10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CC3ADA-5D54-4FC4-8AD3-05EF552798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EA9A89-273C-4D48-AB21-12E403730B7C}">
  <ds:schemaRefs>
    <ds:schemaRef ds:uri="ff691899-9eb7-4807-b4ff-7884f919470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89F4ED-0049-4400-8386-8D28F8894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91899-9eb7-4807-b4ff-7884f91947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50</vt:i4>
      </vt:variant>
      <vt:variant>
        <vt:lpstr>Pomenované rozsahy</vt:lpstr>
      </vt:variant>
      <vt:variant>
        <vt:i4>32</vt:i4>
      </vt:variant>
    </vt:vector>
  </HeadingPairs>
  <TitlesOfParts>
    <vt:vector size="82" baseType="lpstr"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T14_samospravy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T24_NPC_scenar</vt:lpstr>
      <vt:lpstr>T25</vt:lpstr>
      <vt:lpstr> T26</vt:lpstr>
      <vt:lpstr>T27,T28</vt:lpstr>
      <vt:lpstr>T29</vt:lpstr>
      <vt:lpstr>T30</vt:lpstr>
      <vt:lpstr>G01</vt:lpstr>
      <vt:lpstr>G02</vt:lpstr>
      <vt:lpstr>G03</vt:lpstr>
      <vt:lpstr>G04</vt:lpstr>
      <vt:lpstr>G05</vt:lpstr>
      <vt:lpstr>G06</vt:lpstr>
      <vt:lpstr>G07,G08</vt:lpstr>
      <vt:lpstr>G09</vt:lpstr>
      <vt:lpstr>G10</vt:lpstr>
      <vt:lpstr>G11,G12</vt:lpstr>
      <vt:lpstr>G13</vt:lpstr>
      <vt:lpstr>G14</vt:lpstr>
      <vt:lpstr>G15</vt:lpstr>
      <vt:lpstr>G16</vt:lpstr>
      <vt:lpstr>G17</vt:lpstr>
      <vt:lpstr>G18</vt:lpstr>
      <vt:lpstr>G19</vt:lpstr>
      <vt:lpstr>G20</vt:lpstr>
      <vt:lpstr>G21</vt:lpstr>
      <vt:lpstr>'T06'!_ftn1</vt:lpstr>
      <vt:lpstr>'T24'!_ftn1</vt:lpstr>
      <vt:lpstr>'T25'!_ftn1</vt:lpstr>
      <vt:lpstr>'T24'!_ftnref1</vt:lpstr>
      <vt:lpstr>'T06'!_Toc371426930</vt:lpstr>
      <vt:lpstr>'T24'!_Toc371426930</vt:lpstr>
      <vt:lpstr>'T25'!_Toc371426930</vt:lpstr>
      <vt:lpstr>'T24'!_Toc386792078</vt:lpstr>
      <vt:lpstr>'T06'!_Toc387050212</vt:lpstr>
      <vt:lpstr>'T24'!_Toc387050212</vt:lpstr>
      <vt:lpstr>'T06'!_Toc387050213</vt:lpstr>
      <vt:lpstr>'T24'!_Toc387050213</vt:lpstr>
      <vt:lpstr>'T25'!_Toc387050213</vt:lpstr>
      <vt:lpstr>'T23'!_Toc387855534</vt:lpstr>
      <vt:lpstr>'T06'!_Toc387855550</vt:lpstr>
      <vt:lpstr>'T24'!_Toc387855550</vt:lpstr>
      <vt:lpstr>'T25'!_Toc387855550</vt:lpstr>
      <vt:lpstr>' T26'!_Toc434398368</vt:lpstr>
      <vt:lpstr>'T01'!_Toc452098489</vt:lpstr>
      <vt:lpstr>'G01'!_Toc452098545</vt:lpstr>
      <vt:lpstr>'G02'!_Toc452098546</vt:lpstr>
      <vt:lpstr>'G06'!_Toc452098549</vt:lpstr>
      <vt:lpstr>'G13'!_Toc452098554</vt:lpstr>
      <vt:lpstr>'G14'!_Toc452098555</vt:lpstr>
      <vt:lpstr>'G15'!_Toc452098556</vt:lpstr>
      <vt:lpstr>'G18'!_Toc452116104</vt:lpstr>
      <vt:lpstr>'G19'!_Toc452116104</vt:lpstr>
      <vt:lpstr>'G20'!_Toc452116106</vt:lpstr>
      <vt:lpstr>'G21'!_Toc452116107</vt:lpstr>
      <vt:lpstr>'G03'!_Toc452453376</vt:lpstr>
      <vt:lpstr>'G16'!Oblasť_tlače</vt:lpstr>
      <vt:lpstr>'G17'!Oblasť_tlače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bugyi</dc:creator>
  <cp:lastModifiedBy>bugyi</cp:lastModifiedBy>
  <cp:lastPrinted>2016-05-19T13:20:10Z</cp:lastPrinted>
  <dcterms:created xsi:type="dcterms:W3CDTF">2014-04-22T15:28:52Z</dcterms:created>
  <dcterms:modified xsi:type="dcterms:W3CDTF">2016-06-03T07:26:29Z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0x0101002D274E04972CC6448E7CDAFF602B5EBC</vt:lpwstr>
  </property>
</Properties>
</file>