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bik\Desktop\"/>
    </mc:Choice>
  </mc:AlternateContent>
  <bookViews>
    <workbookView xWindow="0" yWindow="0" windowWidth="28800" windowHeight="12435"/>
  </bookViews>
  <sheets>
    <sheet name="saldo_dlh" sheetId="1" r:id="rId1"/>
    <sheet name="saldo_faktory" sheetId="21" r:id="rId2"/>
    <sheet name="pozitiva_negativa" sheetId="15" r:id="rId3"/>
    <sheet name="rizika_2015" sheetId="2" r:id="rId4"/>
    <sheet name="SR_podrobne" sheetId="7" r:id="rId5"/>
    <sheet name="SR_vydavky_vybrane" sheetId="8" r:id="rId6"/>
    <sheet name="viazanie_§8" sheetId="14" r:id="rId7"/>
    <sheet name="nove_subjekty" sheetId="12" r:id="rId8"/>
    <sheet name="zdravotnictvo" sheetId="10" r:id="rId9"/>
    <sheet name="zp" sheetId="16" r:id="rId10"/>
    <sheet name="emisne_kvoty_dividendy" sheetId="20" r:id="rId11"/>
    <sheet name="emisne_kvoty" sheetId="17" r:id="rId12"/>
    <sheet name="dlh_jednorazove" sheetId="18" r:id="rId13"/>
    <sheet name="dlh_faktory" sheetId="1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A" localSheetId="12">#REF!</definedName>
    <definedName name="\A" localSheetId="3">#REF!</definedName>
    <definedName name="\A" localSheetId="8">#REF!</definedName>
    <definedName name="\A">#REF!</definedName>
    <definedName name="\B" localSheetId="12">#REF!</definedName>
    <definedName name="\B" localSheetId="3">#REF!</definedName>
    <definedName name="\B" localSheetId="8">#REF!</definedName>
    <definedName name="\B">#REF!</definedName>
    <definedName name="\C" localSheetId="12">#REF!</definedName>
    <definedName name="\C" localSheetId="3">#REF!</definedName>
    <definedName name="\C" localSheetId="8">#REF!</definedName>
    <definedName name="\C">#REF!</definedName>
    <definedName name="\D" localSheetId="12">#REF!</definedName>
    <definedName name="\D" localSheetId="3">#REF!</definedName>
    <definedName name="\D" localSheetId="8">#REF!</definedName>
    <definedName name="\D">#REF!</definedName>
    <definedName name="\E" localSheetId="12">#REF!</definedName>
    <definedName name="\E" localSheetId="3">#REF!</definedName>
    <definedName name="\E" localSheetId="8">#REF!</definedName>
    <definedName name="\E">#REF!</definedName>
    <definedName name="\F" localSheetId="12">#REF!</definedName>
    <definedName name="\F" localSheetId="3">#REF!</definedName>
    <definedName name="\F" localSheetId="8">#REF!</definedName>
    <definedName name="\F">#REF!</definedName>
    <definedName name="\G" localSheetId="12">#REF!</definedName>
    <definedName name="\G" localSheetId="3">#REF!</definedName>
    <definedName name="\G" localSheetId="8">#REF!</definedName>
    <definedName name="\G">#REF!</definedName>
    <definedName name="\H" localSheetId="12">#REF!</definedName>
    <definedName name="\H" localSheetId="3">#REF!</definedName>
    <definedName name="\H" localSheetId="8">#REF!</definedName>
    <definedName name="\H">#REF!</definedName>
    <definedName name="\I" localSheetId="12">#REF!</definedName>
    <definedName name="\I" localSheetId="3">#REF!</definedName>
    <definedName name="\I" localSheetId="8">#REF!</definedName>
    <definedName name="\I">#REF!</definedName>
    <definedName name="\J" localSheetId="12">#REF!</definedName>
    <definedName name="\J" localSheetId="3">#REF!</definedName>
    <definedName name="\J" localSheetId="8">#REF!</definedName>
    <definedName name="\J">#REF!</definedName>
    <definedName name="\K" localSheetId="12">#REF!</definedName>
    <definedName name="\K" localSheetId="3">#REF!</definedName>
    <definedName name="\K" localSheetId="8">#REF!</definedName>
    <definedName name="\K">#REF!</definedName>
    <definedName name="\L" localSheetId="12">#REF!</definedName>
    <definedName name="\L" localSheetId="3">#REF!</definedName>
    <definedName name="\L" localSheetId="8">#REF!</definedName>
    <definedName name="\L">#REF!</definedName>
    <definedName name="\M" localSheetId="12">#REF!</definedName>
    <definedName name="\M" localSheetId="3">#REF!</definedName>
    <definedName name="\M" localSheetId="8">#REF!</definedName>
    <definedName name="\M">#REF!</definedName>
    <definedName name="\N" localSheetId="12">#REF!</definedName>
    <definedName name="\N" localSheetId="3">#REF!</definedName>
    <definedName name="\N" localSheetId="8">#REF!</definedName>
    <definedName name="\N">#REF!</definedName>
    <definedName name="\O" localSheetId="12">#REF!</definedName>
    <definedName name="\O" localSheetId="3">#REF!</definedName>
    <definedName name="\O" localSheetId="8">#REF!</definedName>
    <definedName name="\O">#REF!</definedName>
    <definedName name="\P" localSheetId="12">#REF!</definedName>
    <definedName name="\P" localSheetId="3">#REF!</definedName>
    <definedName name="\P" localSheetId="8">#REF!</definedName>
    <definedName name="\P">#REF!</definedName>
    <definedName name="\Q" localSheetId="12">#REF!</definedName>
    <definedName name="\Q" localSheetId="3">#REF!</definedName>
    <definedName name="\Q" localSheetId="8">#REF!</definedName>
    <definedName name="\Q">#REF!</definedName>
    <definedName name="\R" localSheetId="12">#REF!</definedName>
    <definedName name="\R" localSheetId="3">#REF!</definedName>
    <definedName name="\R" localSheetId="8">#REF!</definedName>
    <definedName name="\R">#REF!</definedName>
    <definedName name="\S" localSheetId="12">#REF!</definedName>
    <definedName name="\S" localSheetId="3">#REF!</definedName>
    <definedName name="\S" localSheetId="8">#REF!</definedName>
    <definedName name="\S">#REF!</definedName>
    <definedName name="\T" localSheetId="12">#REF!</definedName>
    <definedName name="\T" localSheetId="3">#REF!</definedName>
    <definedName name="\T" localSheetId="8">#REF!</definedName>
    <definedName name="\T">#REF!</definedName>
    <definedName name="\U" localSheetId="12">#REF!</definedName>
    <definedName name="\U" localSheetId="3">#REF!</definedName>
    <definedName name="\U" localSheetId="8">#REF!</definedName>
    <definedName name="\U">#REF!</definedName>
    <definedName name="\V" localSheetId="12">#REF!</definedName>
    <definedName name="\V" localSheetId="3">#REF!</definedName>
    <definedName name="\V" localSheetId="8">#REF!</definedName>
    <definedName name="\V">#REF!</definedName>
    <definedName name="\W" localSheetId="12">#REF!</definedName>
    <definedName name="\W" localSheetId="3">#REF!</definedName>
    <definedName name="\W" localSheetId="8">#REF!</definedName>
    <definedName name="\W">#REF!</definedName>
    <definedName name="\X" localSheetId="12">#REF!</definedName>
    <definedName name="\X" localSheetId="3">#REF!</definedName>
    <definedName name="\X" localSheetId="8">#REF!</definedName>
    <definedName name="\X">#REF!</definedName>
    <definedName name="\Y" localSheetId="12">#REF!</definedName>
    <definedName name="\Y" localSheetId="3">#REF!</definedName>
    <definedName name="\Y" localSheetId="8">#REF!</definedName>
    <definedName name="\Y">#REF!</definedName>
    <definedName name="\Z" localSheetId="12">#REF!</definedName>
    <definedName name="\Z" localSheetId="3">#REF!</definedName>
    <definedName name="\Z" localSheetId="8">#REF!</definedName>
    <definedName name="\Z">#REF!</definedName>
    <definedName name="__123Graph_A" localSheetId="12" hidden="1">#REF!</definedName>
    <definedName name="__123Graph_A" localSheetId="3" hidden="1">#REF!</definedName>
    <definedName name="__123Graph_A" localSheetId="8" hidden="1">#REF!</definedName>
    <definedName name="__123Graph_A" hidden="1">#REF!</definedName>
    <definedName name="__123Graph_AEXP" localSheetId="12" hidden="1">#REF!</definedName>
    <definedName name="__123Graph_AEXP" localSheetId="3" hidden="1">#REF!</definedName>
    <definedName name="__123Graph_AEXP" localSheetId="8" hidden="1">#REF!</definedName>
    <definedName name="__123Graph_AEXP" hidden="1">#REF!</definedName>
    <definedName name="__123Graph_ATEST1" localSheetId="12" hidden="1">[1]REER!$AZ$144:$AZ$210</definedName>
    <definedName name="__123Graph_ATEST1" localSheetId="8" hidden="1">[1]REER!$AZ$144:$AZ$210</definedName>
    <definedName name="__123Graph_ATEST1" hidden="1">[2]REER!$AZ$144:$AZ$210</definedName>
    <definedName name="__123Graph_B" localSheetId="12" hidden="1">#REF!</definedName>
    <definedName name="__123Graph_B" localSheetId="3" hidden="1">#REF!</definedName>
    <definedName name="__123Graph_B" localSheetId="8" hidden="1">#REF!</definedName>
    <definedName name="__123Graph_B" hidden="1">#REF!</definedName>
    <definedName name="__123Graph_BCurrent" localSheetId="12" hidden="1">[3]G!#REF!</definedName>
    <definedName name="__123Graph_BCurrent" localSheetId="3" hidden="1">[3]G!#REF!</definedName>
    <definedName name="__123Graph_BCurrent" localSheetId="8" hidden="1">[3]G!#REF!</definedName>
    <definedName name="__123Graph_BCurrent" hidden="1">[3]G!#REF!</definedName>
    <definedName name="__123Graph_BGDP" localSheetId="12" hidden="1">'[4]Quarterly Program'!#REF!</definedName>
    <definedName name="__123Graph_BGDP" localSheetId="3" hidden="1">'[5]Quarterly Program'!#REF!</definedName>
    <definedName name="__123Graph_BGDP" localSheetId="8" hidden="1">'[4]Quarterly Program'!#REF!</definedName>
    <definedName name="__123Graph_BGDP" hidden="1">'[5]Quarterly Program'!#REF!</definedName>
    <definedName name="__123Graph_BMONEY" localSheetId="12" hidden="1">'[4]Quarterly Program'!#REF!</definedName>
    <definedName name="__123Graph_BMONEY" localSheetId="3" hidden="1">'[5]Quarterly Program'!#REF!</definedName>
    <definedName name="__123Graph_BMONEY" localSheetId="8" hidden="1">'[4]Quarterly Program'!#REF!</definedName>
    <definedName name="__123Graph_BMONEY" hidden="1">'[5]Quarterly Program'!#REF!</definedName>
    <definedName name="__123Graph_BREER3" localSheetId="12" hidden="1">[1]REER!$BB$144:$BB$212</definedName>
    <definedName name="__123Graph_BREER3" localSheetId="8" hidden="1">[1]REER!$BB$144:$BB$212</definedName>
    <definedName name="__123Graph_BREER3" hidden="1">[2]REER!$BB$144:$BB$212</definedName>
    <definedName name="__123Graph_BTEST1" localSheetId="12" hidden="1">[1]REER!$AY$144:$AY$210</definedName>
    <definedName name="__123Graph_BTEST1" localSheetId="8" hidden="1">[1]REER!$AY$144:$AY$210</definedName>
    <definedName name="__123Graph_BTEST1" hidden="1">[2]REER!$AY$144:$AY$210</definedName>
    <definedName name="__123Graph_CREER3" localSheetId="12" hidden="1">[1]REER!$BB$144:$BB$212</definedName>
    <definedName name="__123Graph_CREER3" localSheetId="8" hidden="1">[1]REER!$BB$144:$BB$212</definedName>
    <definedName name="__123Graph_CREER3" hidden="1">[2]REER!$BB$144:$BB$212</definedName>
    <definedName name="__123Graph_CTEST1" localSheetId="12" hidden="1">[1]REER!$BK$140:$BK$140</definedName>
    <definedName name="__123Graph_CTEST1" localSheetId="8" hidden="1">[1]REER!$BK$140:$BK$140</definedName>
    <definedName name="__123Graph_CTEST1" hidden="1">[2]REER!$BK$140:$BK$140</definedName>
    <definedName name="__123Graph_DREER3" localSheetId="12" hidden="1">[1]REER!$BB$144:$BB$210</definedName>
    <definedName name="__123Graph_DREER3" localSheetId="8" hidden="1">[1]REER!$BB$144:$BB$210</definedName>
    <definedName name="__123Graph_DREER3" hidden="1">[2]REER!$BB$144:$BB$210</definedName>
    <definedName name="__123Graph_DTEST1" localSheetId="12" hidden="1">[1]REER!$BB$144:$BB$210</definedName>
    <definedName name="__123Graph_DTEST1" localSheetId="8" hidden="1">[1]REER!$BB$144:$BB$210</definedName>
    <definedName name="__123Graph_DTEST1" hidden="1">[2]REER!$BB$144:$BB$210</definedName>
    <definedName name="__123Graph_EREER3" localSheetId="12" hidden="1">[1]REER!$BR$144:$BR$211</definedName>
    <definedName name="__123Graph_EREER3" localSheetId="8" hidden="1">[1]REER!$BR$144:$BR$211</definedName>
    <definedName name="__123Graph_EREER3" hidden="1">[2]REER!$BR$144:$BR$211</definedName>
    <definedName name="__123Graph_ETEST1" localSheetId="12" hidden="1">[1]REER!$BR$144:$BR$211</definedName>
    <definedName name="__123Graph_ETEST1" localSheetId="8" hidden="1">[1]REER!$BR$144:$BR$211</definedName>
    <definedName name="__123Graph_ETEST1" hidden="1">[2]REER!$BR$144:$BR$211</definedName>
    <definedName name="__123Graph_FREER3" localSheetId="12" hidden="1">[1]REER!$BN$140:$BN$140</definedName>
    <definedName name="__123Graph_FREER3" localSheetId="8" hidden="1">[1]REER!$BN$140:$BN$140</definedName>
    <definedName name="__123Graph_FREER3" hidden="1">[2]REER!$BN$140:$BN$140</definedName>
    <definedName name="__123Graph_FTEST1" localSheetId="12" hidden="1">[1]REER!$BN$140:$BN$140</definedName>
    <definedName name="__123Graph_FTEST1" localSheetId="8" hidden="1">[1]REER!$BN$140:$BN$140</definedName>
    <definedName name="__123Graph_FTEST1" hidden="1">[2]REER!$BN$140:$BN$140</definedName>
    <definedName name="__123Graph_X" localSheetId="12" hidden="1">'[6]i2-KA'!#REF!</definedName>
    <definedName name="__123Graph_X" localSheetId="3" hidden="1">'[6]i2-KA'!#REF!</definedName>
    <definedName name="__123Graph_X" localSheetId="8" hidden="1">'[6]i2-KA'!#REF!</definedName>
    <definedName name="__123Graph_X" hidden="1">'[6]i2-KA'!#REF!</definedName>
    <definedName name="__123Graph_XCurrent" localSheetId="12" hidden="1">'[6]i2-KA'!#REF!</definedName>
    <definedName name="__123Graph_XCurrent" localSheetId="3" hidden="1">'[6]i2-KA'!#REF!</definedName>
    <definedName name="__123Graph_XCurrent" localSheetId="8" hidden="1">'[6]i2-KA'!#REF!</definedName>
    <definedName name="__123Graph_XCurrent" hidden="1">'[6]i2-KA'!#REF!</definedName>
    <definedName name="__123Graph_XEXP" localSheetId="12" hidden="1">[7]EdssGeeGAS!#REF!</definedName>
    <definedName name="__123Graph_XEXP" localSheetId="3" hidden="1">[8]EdssGeeGAS!#REF!</definedName>
    <definedName name="__123Graph_XEXP" localSheetId="8" hidden="1">[7]EdssGeeGAS!#REF!</definedName>
    <definedName name="__123Graph_XEXP" hidden="1">[8]EdssGeeGAS!#REF!</definedName>
    <definedName name="__123Graph_XChart1" localSheetId="12" hidden="1">'[6]i2-KA'!#REF!</definedName>
    <definedName name="__123Graph_XChart1" localSheetId="3" hidden="1">'[6]i2-KA'!#REF!</definedName>
    <definedName name="__123Graph_XChart1" localSheetId="8" hidden="1">'[6]i2-KA'!#REF!</definedName>
    <definedName name="__123Graph_XChart1" hidden="1">'[6]i2-KA'!#REF!</definedName>
    <definedName name="__123Graph_XChart2" localSheetId="12" hidden="1">'[6]i2-KA'!#REF!</definedName>
    <definedName name="__123Graph_XChart2" localSheetId="3" hidden="1">'[6]i2-KA'!#REF!</definedName>
    <definedName name="__123Graph_XChart2" localSheetId="8" hidden="1">'[6]i2-KA'!#REF!</definedName>
    <definedName name="__123Graph_XChart2" hidden="1">'[6]i2-KA'!#REF!</definedName>
    <definedName name="__123Graph_XTEST1" localSheetId="12" hidden="1">[1]REER!$C$9:$C$75</definedName>
    <definedName name="__123Graph_XTEST1" localSheetId="8" hidden="1">[1]REER!$C$9:$C$75</definedName>
    <definedName name="__123Graph_XTEST1" hidden="1">[2]REER!$C$9:$C$75</definedName>
    <definedName name="__BOP1" localSheetId="12">#REF!</definedName>
    <definedName name="__BOP1" localSheetId="3">#REF!</definedName>
    <definedName name="__BOP1" localSheetId="8">#REF!</definedName>
    <definedName name="__BOP1">#REF!</definedName>
    <definedName name="__BOP2" localSheetId="12">[9]BoP!#REF!</definedName>
    <definedName name="__BOP2" localSheetId="3">[9]BoP!#REF!</definedName>
    <definedName name="__BOP2" localSheetId="8">[9]BoP!#REF!</definedName>
    <definedName name="__BOP2">[9]BoP!#REF!</definedName>
    <definedName name="__dat1" localSheetId="12">'[10]work Q real'!#REF!</definedName>
    <definedName name="__dat1" localSheetId="3">'[10]work Q real'!#REF!</definedName>
    <definedName name="__dat1" localSheetId="8">'[10]work Q real'!#REF!</definedName>
    <definedName name="__dat1">'[10]work Q real'!#REF!</definedName>
    <definedName name="__dat2" localSheetId="12">#REF!</definedName>
    <definedName name="__dat2" localSheetId="3">#REF!</definedName>
    <definedName name="__dat2" localSheetId="8">#REF!</definedName>
    <definedName name="__dat2">#REF!</definedName>
    <definedName name="__EXP5" localSheetId="12">#REF!</definedName>
    <definedName name="__EXP5" localSheetId="3">#REF!</definedName>
    <definedName name="__EXP5" localSheetId="8">#REF!</definedName>
    <definedName name="__EXP5">#REF!</definedName>
    <definedName name="__EXP6" localSheetId="12">#REF!</definedName>
    <definedName name="__EXP6" localSheetId="3">#REF!</definedName>
    <definedName name="__EXP6" localSheetId="8">#REF!</definedName>
    <definedName name="__EXP6">#REF!</definedName>
    <definedName name="__EXP7" localSheetId="12">#REF!</definedName>
    <definedName name="__EXP7" localSheetId="3">#REF!</definedName>
    <definedName name="__EXP7" localSheetId="8">#REF!</definedName>
    <definedName name="__EXP7">#REF!</definedName>
    <definedName name="__EXP9" localSheetId="12">#REF!</definedName>
    <definedName name="__EXP9" localSheetId="3">#REF!</definedName>
    <definedName name="__EXP9" localSheetId="8">#REF!</definedName>
    <definedName name="__EXP9">#REF!</definedName>
    <definedName name="__IMP10" localSheetId="12">#REF!</definedName>
    <definedName name="__IMP10" localSheetId="3">#REF!</definedName>
    <definedName name="__IMP10" localSheetId="8">#REF!</definedName>
    <definedName name="__IMP10">#REF!</definedName>
    <definedName name="__IMP2" localSheetId="12">#REF!</definedName>
    <definedName name="__IMP2" localSheetId="3">#REF!</definedName>
    <definedName name="__IMP2" localSheetId="8">#REF!</definedName>
    <definedName name="__IMP2">#REF!</definedName>
    <definedName name="__IMP4" localSheetId="12">#REF!</definedName>
    <definedName name="__IMP4" localSheetId="3">#REF!</definedName>
    <definedName name="__IMP4" localSheetId="8">#REF!</definedName>
    <definedName name="__IMP4">#REF!</definedName>
    <definedName name="__IMP6" localSheetId="12">#REF!</definedName>
    <definedName name="__IMP6" localSheetId="3">#REF!</definedName>
    <definedName name="__IMP6" localSheetId="8">#REF!</definedName>
    <definedName name="__IMP6">#REF!</definedName>
    <definedName name="__IMP7" localSheetId="12">#REF!</definedName>
    <definedName name="__IMP7" localSheetId="3">#REF!</definedName>
    <definedName name="__IMP7" localSheetId="8">#REF!</definedName>
    <definedName name="__IMP7">#REF!</definedName>
    <definedName name="__IMP8" localSheetId="12">#REF!</definedName>
    <definedName name="__IMP8" localSheetId="3">#REF!</definedName>
    <definedName name="__IMP8" localSheetId="8">#REF!</definedName>
    <definedName name="__IMP8">#REF!</definedName>
    <definedName name="__MTS2" localSheetId="12">'[11]Annual Tables'!#REF!</definedName>
    <definedName name="__MTS2" localSheetId="3">'[11]Annual Tables'!#REF!</definedName>
    <definedName name="__MTS2" localSheetId="8">'[11]Annual Tables'!#REF!</definedName>
    <definedName name="__MTS2">'[11]Annual Tables'!#REF!</definedName>
    <definedName name="__OUT1" localSheetId="12">#REF!</definedName>
    <definedName name="__OUT1" localSheetId="3">#REF!</definedName>
    <definedName name="__OUT1" localSheetId="8">#REF!</definedName>
    <definedName name="__OUT1">#REF!</definedName>
    <definedName name="__OUT2" localSheetId="12">#REF!</definedName>
    <definedName name="__OUT2" localSheetId="3">#REF!</definedName>
    <definedName name="__OUT2" localSheetId="8">#REF!</definedName>
    <definedName name="__OUT2">#REF!</definedName>
    <definedName name="__PAG2" localSheetId="12">[11]Index!#REF!</definedName>
    <definedName name="__PAG2" localSheetId="3">[11]Index!#REF!</definedName>
    <definedName name="__PAG2" localSheetId="8">[11]Index!#REF!</definedName>
    <definedName name="__PAG2">[11]Index!#REF!</definedName>
    <definedName name="__PAG3" localSheetId="12">[11]Index!#REF!</definedName>
    <definedName name="__PAG3" localSheetId="3">[11]Index!#REF!</definedName>
    <definedName name="__PAG3" localSheetId="8">[11]Index!#REF!</definedName>
    <definedName name="__PAG3">[11]Index!#REF!</definedName>
    <definedName name="__PAG4" localSheetId="12">[11]Index!#REF!</definedName>
    <definedName name="__PAG4" localSheetId="3">[11]Index!#REF!</definedName>
    <definedName name="__PAG4" localSheetId="8">[11]Index!#REF!</definedName>
    <definedName name="__PAG4">[11]Index!#REF!</definedName>
    <definedName name="__PAG5" localSheetId="12">[11]Index!#REF!</definedName>
    <definedName name="__PAG5" localSheetId="3">[11]Index!#REF!</definedName>
    <definedName name="__PAG5" localSheetId="8">[11]Index!#REF!</definedName>
    <definedName name="__PAG5">[11]Index!#REF!</definedName>
    <definedName name="__PAG6" localSheetId="12">[11]Index!#REF!</definedName>
    <definedName name="__PAG6" localSheetId="3">[11]Index!#REF!</definedName>
    <definedName name="__PAG6" localSheetId="8">[11]Index!#REF!</definedName>
    <definedName name="__PAG6">[11]Index!#REF!</definedName>
    <definedName name="__PAG7" localSheetId="12">#REF!</definedName>
    <definedName name="__PAG7" localSheetId="3">#REF!</definedName>
    <definedName name="__PAG7" localSheetId="8">#REF!</definedName>
    <definedName name="__PAG7">#REF!</definedName>
    <definedName name="__pro2001" localSheetId="12">[12]pro2001!$A$1:$B$72</definedName>
    <definedName name="__pro2001" localSheetId="8">[12]pro2001!$A$1:$B$72</definedName>
    <definedName name="__pro2001">[13]pro2001!$A$1:$B$72</definedName>
    <definedName name="__RES2" localSheetId="12">[9]RES!#REF!</definedName>
    <definedName name="__RES2" localSheetId="3">[9]RES!#REF!</definedName>
    <definedName name="__RES2" localSheetId="8">[9]RES!#REF!</definedName>
    <definedName name="__RES2">[9]RES!#REF!</definedName>
    <definedName name="__TAB1" localSheetId="12">#REF!</definedName>
    <definedName name="__TAB1" localSheetId="3">#REF!</definedName>
    <definedName name="__TAB1" localSheetId="8">#REF!</definedName>
    <definedName name="__TAB1">#REF!</definedName>
    <definedName name="__TAB10" localSheetId="12">#REF!</definedName>
    <definedName name="__TAB10" localSheetId="3">#REF!</definedName>
    <definedName name="__TAB10" localSheetId="8">#REF!</definedName>
    <definedName name="__TAB10">#REF!</definedName>
    <definedName name="__TAB12" localSheetId="12">#REF!</definedName>
    <definedName name="__TAB12" localSheetId="3">#REF!</definedName>
    <definedName name="__TAB12" localSheetId="8">#REF!</definedName>
    <definedName name="__TAB12">#REF!</definedName>
    <definedName name="__Tab19" localSheetId="12">#REF!</definedName>
    <definedName name="__Tab19" localSheetId="3">#REF!</definedName>
    <definedName name="__Tab19" localSheetId="8">#REF!</definedName>
    <definedName name="__Tab19">#REF!</definedName>
    <definedName name="__TAB2" localSheetId="12">#REF!</definedName>
    <definedName name="__TAB2" localSheetId="3">#REF!</definedName>
    <definedName name="__TAB2" localSheetId="8">#REF!</definedName>
    <definedName name="__TAB2">#REF!</definedName>
    <definedName name="__Tab20" localSheetId="12">#REF!</definedName>
    <definedName name="__Tab20" localSheetId="3">#REF!</definedName>
    <definedName name="__Tab20" localSheetId="8">#REF!</definedName>
    <definedName name="__Tab20">#REF!</definedName>
    <definedName name="__Tab21" localSheetId="12">#REF!</definedName>
    <definedName name="__Tab21" localSheetId="3">#REF!</definedName>
    <definedName name="__Tab21" localSheetId="8">#REF!</definedName>
    <definedName name="__Tab21">#REF!</definedName>
    <definedName name="__Tab22" localSheetId="12">#REF!</definedName>
    <definedName name="__Tab22" localSheetId="3">#REF!</definedName>
    <definedName name="__Tab22" localSheetId="8">#REF!</definedName>
    <definedName name="__Tab22">#REF!</definedName>
    <definedName name="__Tab23" localSheetId="12">#REF!</definedName>
    <definedName name="__Tab23" localSheetId="3">#REF!</definedName>
    <definedName name="__Tab23" localSheetId="8">#REF!</definedName>
    <definedName name="__Tab23">#REF!</definedName>
    <definedName name="__Tab24" localSheetId="12">#REF!</definedName>
    <definedName name="__Tab24" localSheetId="3">#REF!</definedName>
    <definedName name="__Tab24" localSheetId="8">#REF!</definedName>
    <definedName name="__Tab24">#REF!</definedName>
    <definedName name="__Tab26" localSheetId="12">#REF!</definedName>
    <definedName name="__Tab26" localSheetId="3">#REF!</definedName>
    <definedName name="__Tab26" localSheetId="8">#REF!</definedName>
    <definedName name="__Tab26">#REF!</definedName>
    <definedName name="__Tab27" localSheetId="12">#REF!</definedName>
    <definedName name="__Tab27" localSheetId="3">#REF!</definedName>
    <definedName name="__Tab27" localSheetId="8">#REF!</definedName>
    <definedName name="__Tab27">#REF!</definedName>
    <definedName name="__Tab28" localSheetId="12">#REF!</definedName>
    <definedName name="__Tab28" localSheetId="3">#REF!</definedName>
    <definedName name="__Tab28" localSheetId="8">#REF!</definedName>
    <definedName name="__Tab28">#REF!</definedName>
    <definedName name="__Tab29" localSheetId="12">#REF!</definedName>
    <definedName name="__Tab29" localSheetId="3">#REF!</definedName>
    <definedName name="__Tab29" localSheetId="8">#REF!</definedName>
    <definedName name="__Tab29">#REF!</definedName>
    <definedName name="__TAB3" localSheetId="12">#REF!</definedName>
    <definedName name="__TAB3" localSheetId="3">#REF!</definedName>
    <definedName name="__TAB3" localSheetId="8">#REF!</definedName>
    <definedName name="__TAB3">#REF!</definedName>
    <definedName name="__Tab30" localSheetId="12">#REF!</definedName>
    <definedName name="__Tab30" localSheetId="3">#REF!</definedName>
    <definedName name="__Tab30" localSheetId="8">#REF!</definedName>
    <definedName name="__Tab30">#REF!</definedName>
    <definedName name="__Tab31" localSheetId="12">#REF!</definedName>
    <definedName name="__Tab31" localSheetId="3">#REF!</definedName>
    <definedName name="__Tab31" localSheetId="8">#REF!</definedName>
    <definedName name="__Tab31">#REF!</definedName>
    <definedName name="__Tab32" localSheetId="12">#REF!</definedName>
    <definedName name="__Tab32" localSheetId="3">#REF!</definedName>
    <definedName name="__Tab32" localSheetId="8">#REF!</definedName>
    <definedName name="__Tab32">#REF!</definedName>
    <definedName name="__Tab33" localSheetId="12">#REF!</definedName>
    <definedName name="__Tab33" localSheetId="3">#REF!</definedName>
    <definedName name="__Tab33" localSheetId="8">#REF!</definedName>
    <definedName name="__Tab33">#REF!</definedName>
    <definedName name="__Tab34" localSheetId="12">#REF!</definedName>
    <definedName name="__Tab34" localSheetId="3">#REF!</definedName>
    <definedName name="__Tab34" localSheetId="8">#REF!</definedName>
    <definedName name="__Tab34">#REF!</definedName>
    <definedName name="__Tab35" localSheetId="12">#REF!</definedName>
    <definedName name="__Tab35" localSheetId="3">#REF!</definedName>
    <definedName name="__Tab35" localSheetId="8">#REF!</definedName>
    <definedName name="__Tab35">#REF!</definedName>
    <definedName name="__TAB4" localSheetId="12">#REF!</definedName>
    <definedName name="__TAB4" localSheetId="3">#REF!</definedName>
    <definedName name="__TAB4" localSheetId="8">#REF!</definedName>
    <definedName name="__TAB4">#REF!</definedName>
    <definedName name="__TAB5" localSheetId="12">#REF!</definedName>
    <definedName name="__TAB5" localSheetId="3">#REF!</definedName>
    <definedName name="__TAB5" localSheetId="8">#REF!</definedName>
    <definedName name="__TAB5">#REF!</definedName>
    <definedName name="__tab6" localSheetId="12">#REF!</definedName>
    <definedName name="__tab6" localSheetId="3">#REF!</definedName>
    <definedName name="__tab6" localSheetId="8">#REF!</definedName>
    <definedName name="__tab6">#REF!</definedName>
    <definedName name="__TAB7" localSheetId="12">#REF!</definedName>
    <definedName name="__TAB7" localSheetId="3">#REF!</definedName>
    <definedName name="__TAB7" localSheetId="8">#REF!</definedName>
    <definedName name="__TAB7">#REF!</definedName>
    <definedName name="__TAB8" localSheetId="12">#REF!</definedName>
    <definedName name="__TAB8" localSheetId="3">#REF!</definedName>
    <definedName name="__TAB8" localSheetId="8">#REF!</definedName>
    <definedName name="__TAB8">#REF!</definedName>
    <definedName name="__tab9" localSheetId="12">#REF!</definedName>
    <definedName name="__tab9" localSheetId="3">#REF!</definedName>
    <definedName name="__tab9" localSheetId="8">#REF!</definedName>
    <definedName name="__tab9">#REF!</definedName>
    <definedName name="__TB41" localSheetId="12">#REF!</definedName>
    <definedName name="__TB41" localSheetId="3">#REF!</definedName>
    <definedName name="__TB41" localSheetId="8">#REF!</definedName>
    <definedName name="__TB41">#REF!</definedName>
    <definedName name="__WEO1" localSheetId="12">#REF!</definedName>
    <definedName name="__WEO1" localSheetId="3">#REF!</definedName>
    <definedName name="__WEO1" localSheetId="8">#REF!</definedName>
    <definedName name="__WEO1">#REF!</definedName>
    <definedName name="__WEO2" localSheetId="12">#REF!</definedName>
    <definedName name="__WEO2" localSheetId="3">#REF!</definedName>
    <definedName name="__WEO2" localSheetId="8">#REF!</definedName>
    <definedName name="__WEO2">#REF!</definedName>
    <definedName name="_1_123Graph_A" localSheetId="12" hidden="1">#REF!</definedName>
    <definedName name="_1_123Graph_A" localSheetId="3" hidden="1">#REF!</definedName>
    <definedName name="_1_123Graph_A" localSheetId="8" hidden="1">#REF!</definedName>
    <definedName name="_1_123Graph_A" hidden="1">#REF!</definedName>
    <definedName name="_10__123Graph_ACHART_1" hidden="1">'[14]Employment Data Sectors (wages)'!$A$8173:$A$8184</definedName>
    <definedName name="_10__123Graph_ACHART_8" localSheetId="12" hidden="1">'[15]Employment Data Sectors (wages)'!$W$8175:$W$8186</definedName>
    <definedName name="_10__123Graph_ACHART_8" localSheetId="8" hidden="1">'[15]Employment Data Sectors (wages)'!$W$8175:$W$8186</definedName>
    <definedName name="_10__123Graph_ACHART_8" hidden="1">'[16]Employment Data Sectors (wages)'!$W$8175:$W$8186</definedName>
    <definedName name="_10__123Graph_BCHART_1" localSheetId="8" hidden="1">'[17]Employment Data Sectors (wages)'!$B$8173:$B$8184</definedName>
    <definedName name="_10__123Graph_BCHART_1" hidden="1">'[17]Employment Data Sectors (wages)'!$B$8173:$B$8184</definedName>
    <definedName name="_100__123Graph_BCHART_8" hidden="1">'[14]Employment Data Sectors (wages)'!$W$13:$W$8187</definedName>
    <definedName name="_103__123Graph_CCHART_3" localSheetId="12" hidden="1">'[18]Employment Data Sectors (wages)'!$C$11:$C$8185</definedName>
    <definedName name="_103__123Graph_CCHART_3" localSheetId="8" hidden="1">'[18]Employment Data Sectors (wages)'!$C$11:$C$8185</definedName>
    <definedName name="_103__123Graph_CCHART_3" hidden="1">'[14]Employment Data Sectors (wages)'!$C$11:$C$8185</definedName>
    <definedName name="_105__123Graph_CCHART_1" hidden="1">'[14]Employment Data Sectors (wages)'!$C$8173:$C$8184</definedName>
    <definedName name="_108__123Graph_CCHART_4" localSheetId="12" hidden="1">'[18]Employment Data Sectors (wages)'!$C$12:$C$23</definedName>
    <definedName name="_108__123Graph_CCHART_4" localSheetId="8" hidden="1">'[18]Employment Data Sectors (wages)'!$C$12:$C$23</definedName>
    <definedName name="_108__123Graph_CCHART_4" hidden="1">'[14]Employment Data Sectors (wages)'!$C$12:$C$23</definedName>
    <definedName name="_11__123Graph_BCHART_1" localSheetId="12" hidden="1">'[15]Employment Data Sectors (wages)'!$B$8173:$B$8184</definedName>
    <definedName name="_11__123Graph_BCHART_1" localSheetId="8" hidden="1">'[15]Employment Data Sectors (wages)'!$B$8173:$B$8184</definedName>
    <definedName name="_11__123Graph_BCHART_1" hidden="1">'[16]Employment Data Sectors (wages)'!$B$8173:$B$8184</definedName>
    <definedName name="_11__123Graph_BCHART_2" localSheetId="8" hidden="1">'[17]Employment Data Sectors (wages)'!$B$8173:$B$8184</definedName>
    <definedName name="_11__123Graph_BCHART_2" hidden="1">'[17]Employment Data Sectors (wages)'!$B$8173:$B$8184</definedName>
    <definedName name="_110__123Graph_CCHART_2" hidden="1">'[14]Employment Data Sectors (wages)'!$C$8173:$C$8184</definedName>
    <definedName name="_113__123Graph_CCHART_5" localSheetId="12" hidden="1">'[18]Employment Data Sectors (wages)'!$C$24:$C$35</definedName>
    <definedName name="_113__123Graph_CCHART_5" localSheetId="8" hidden="1">'[18]Employment Data Sectors (wages)'!$C$24:$C$35</definedName>
    <definedName name="_113__123Graph_CCHART_5" hidden="1">'[14]Employment Data Sectors (wages)'!$C$24:$C$35</definedName>
    <definedName name="_115__123Graph_CCHART_3" hidden="1">'[14]Employment Data Sectors (wages)'!$C$11:$C$8185</definedName>
    <definedName name="_118__123Graph_CCHART_6" localSheetId="12" hidden="1">'[18]Employment Data Sectors (wages)'!$U$49:$U$8103</definedName>
    <definedName name="_118__123Graph_CCHART_6" localSheetId="8" hidden="1">'[18]Employment Data Sectors (wages)'!$U$49:$U$8103</definedName>
    <definedName name="_118__123Graph_CCHART_6" hidden="1">'[14]Employment Data Sectors (wages)'!$U$49:$U$8103</definedName>
    <definedName name="_12__123Graph_ACHART_2" localSheetId="12" hidden="1">'[14]Employment Data Sectors (wages)'!$A$8173:$A$8184</definedName>
    <definedName name="_12__123Graph_ACHART_2" localSheetId="8" hidden="1">'[14]Employment Data Sectors (wages)'!$A$8173:$A$8184</definedName>
    <definedName name="_12__123Graph_ACHART_2" hidden="1">'[14]Employment Data Sectors (wages)'!$A$8173:$A$8184</definedName>
    <definedName name="_12__123Graph_BCHART_2" localSheetId="12" hidden="1">'[15]Employment Data Sectors (wages)'!$B$8173:$B$8184</definedName>
    <definedName name="_12__123Graph_BCHART_2" localSheetId="8" hidden="1">'[15]Employment Data Sectors (wages)'!$B$8173:$B$8184</definedName>
    <definedName name="_12__123Graph_BCHART_2" hidden="1">'[16]Employment Data Sectors (wages)'!$B$8173:$B$8184</definedName>
    <definedName name="_12__123Graph_BCHART_3" localSheetId="8" hidden="1">'[17]Employment Data Sectors (wages)'!$B$11:$B$8185</definedName>
    <definedName name="_12__123Graph_BCHART_3" hidden="1">'[17]Employment Data Sectors (wages)'!$B$11:$B$8185</definedName>
    <definedName name="_120__123Graph_CCHART_4" hidden="1">'[14]Employment Data Sectors (wages)'!$C$12:$C$23</definedName>
    <definedName name="_123__123Graph_CCHART_7" localSheetId="12" hidden="1">'[18]Employment Data Sectors (wages)'!$Y$14:$Y$25</definedName>
    <definedName name="_123__123Graph_CCHART_7" localSheetId="8" hidden="1">'[18]Employment Data Sectors (wages)'!$Y$14:$Y$25</definedName>
    <definedName name="_123__123Graph_CCHART_7" hidden="1">'[14]Employment Data Sectors (wages)'!$Y$14:$Y$25</definedName>
    <definedName name="_123Graph_AB" localSheetId="12" hidden="1">#REF!</definedName>
    <definedName name="_123Graph_AB" localSheetId="3" hidden="1">#REF!</definedName>
    <definedName name="_123Graph_AB" localSheetId="8" hidden="1">#REF!</definedName>
    <definedName name="_123Graph_AB" hidden="1">#REF!</definedName>
    <definedName name="_123Graph_B" localSheetId="12" hidden="1">#REF!</definedName>
    <definedName name="_123Graph_B" localSheetId="3" hidden="1">#REF!</definedName>
    <definedName name="_123Graph_B" localSheetId="8" hidden="1">#REF!</definedName>
    <definedName name="_123Graph_B" hidden="1">#REF!</definedName>
    <definedName name="_123Graph_DB" localSheetId="12" hidden="1">#REF!</definedName>
    <definedName name="_123Graph_DB" localSheetId="3" hidden="1">#REF!</definedName>
    <definedName name="_123Graph_DB" localSheetId="8" hidden="1">#REF!</definedName>
    <definedName name="_123Graph_DB" hidden="1">#REF!</definedName>
    <definedName name="_123Graph_EB" localSheetId="12" hidden="1">#REF!</definedName>
    <definedName name="_123Graph_EB" localSheetId="3" hidden="1">#REF!</definedName>
    <definedName name="_123Graph_EB" localSheetId="8" hidden="1">#REF!</definedName>
    <definedName name="_123Graph_EB" hidden="1">#REF!</definedName>
    <definedName name="_123Graph_FB" localSheetId="12" hidden="1">#REF!</definedName>
    <definedName name="_123Graph_FB" localSheetId="3" hidden="1">#REF!</definedName>
    <definedName name="_123Graph_FB" localSheetId="8" hidden="1">#REF!</definedName>
    <definedName name="_123Graph_FB" hidden="1">#REF!</definedName>
    <definedName name="_125__123Graph_CCHART_5" hidden="1">'[14]Employment Data Sectors (wages)'!$C$24:$C$35</definedName>
    <definedName name="_128__123Graph_CCHART_8" localSheetId="12" hidden="1">'[18]Employment Data Sectors (wages)'!$W$14:$W$25</definedName>
    <definedName name="_128__123Graph_CCHART_8" localSheetId="8" hidden="1">'[18]Employment Data Sectors (wages)'!$W$14:$W$25</definedName>
    <definedName name="_128__123Graph_CCHART_8" hidden="1">'[14]Employment Data Sectors (wages)'!$W$14:$W$25</definedName>
    <definedName name="_13__123Graph_ACHART_1" localSheetId="12" hidden="1">'[18]Employment Data Sectors (wages)'!$A$8173:$A$8184</definedName>
    <definedName name="_13__123Graph_ACHART_1" localSheetId="8" hidden="1">'[18]Employment Data Sectors (wages)'!$A$8173:$A$8184</definedName>
    <definedName name="_13__123Graph_ACHART_1" hidden="1">'[14]Employment Data Sectors (wages)'!$A$8173:$A$8184</definedName>
    <definedName name="_13__123Graph_ACHART_2" hidden="1">'[14]Employment Data Sectors (wages)'!$A$8173:$A$8184</definedName>
    <definedName name="_13__123Graph_BCHART_3" localSheetId="12" hidden="1">'[15]Employment Data Sectors (wages)'!$B$11:$B$8185</definedName>
    <definedName name="_13__123Graph_BCHART_3" localSheetId="8" hidden="1">'[15]Employment Data Sectors (wages)'!$B$11:$B$8185</definedName>
    <definedName name="_13__123Graph_BCHART_3" hidden="1">'[16]Employment Data Sectors (wages)'!$B$11:$B$8185</definedName>
    <definedName name="_13__123Graph_BCHART_4" localSheetId="8" hidden="1">'[17]Employment Data Sectors (wages)'!$B$12:$B$23</definedName>
    <definedName name="_13__123Graph_BCHART_4" hidden="1">'[17]Employment Data Sectors (wages)'!$B$12:$B$23</definedName>
    <definedName name="_130__123Graph_CCHART_6" hidden="1">'[14]Employment Data Sectors (wages)'!$U$49:$U$8103</definedName>
    <definedName name="_132Graph_CB" localSheetId="12" hidden="1">#REF!</definedName>
    <definedName name="_132Graph_CB" localSheetId="3" hidden="1">#REF!</definedName>
    <definedName name="_132Graph_CB" localSheetId="8" hidden="1">#REF!</definedName>
    <definedName name="_132Graph_CB" hidden="1">#REF!</definedName>
    <definedName name="_133__123Graph_DCHART_7" localSheetId="12" hidden="1">'[18]Employment Data Sectors (wages)'!$Y$26:$Y$37</definedName>
    <definedName name="_133__123Graph_DCHART_7" localSheetId="8" hidden="1">'[18]Employment Data Sectors (wages)'!$Y$26:$Y$37</definedName>
    <definedName name="_133__123Graph_DCHART_7" hidden="1">'[14]Employment Data Sectors (wages)'!$Y$26:$Y$37</definedName>
    <definedName name="_135__123Graph_CCHART_7" hidden="1">'[14]Employment Data Sectors (wages)'!$Y$14:$Y$25</definedName>
    <definedName name="_138__123Graph_DCHART_8" localSheetId="12" hidden="1">'[18]Employment Data Sectors (wages)'!$W$26:$W$37</definedName>
    <definedName name="_138__123Graph_DCHART_8" localSheetId="8" hidden="1">'[18]Employment Data Sectors (wages)'!$W$26:$W$37</definedName>
    <definedName name="_138__123Graph_DCHART_8" hidden="1">'[14]Employment Data Sectors (wages)'!$W$26:$W$37</definedName>
    <definedName name="_14__123Graph_BCHART_4" localSheetId="12" hidden="1">'[15]Employment Data Sectors (wages)'!$B$12:$B$23</definedName>
    <definedName name="_14__123Graph_BCHART_4" localSheetId="8" hidden="1">'[15]Employment Data Sectors (wages)'!$B$12:$B$23</definedName>
    <definedName name="_14__123Graph_BCHART_4" hidden="1">'[16]Employment Data Sectors (wages)'!$B$12:$B$23</definedName>
    <definedName name="_14__123Graph_BCHART_5" localSheetId="8" hidden="1">'[17]Employment Data Sectors (wages)'!$B$24:$B$35</definedName>
    <definedName name="_14__123Graph_BCHART_5" hidden="1">'[17]Employment Data Sectors (wages)'!$B$24:$B$35</definedName>
    <definedName name="_140__123Graph_CCHART_8" hidden="1">'[14]Employment Data Sectors (wages)'!$W$14:$W$25</definedName>
    <definedName name="_143__123Graph_ECHART_7" localSheetId="12" hidden="1">'[18]Employment Data Sectors (wages)'!$Y$38:$Y$49</definedName>
    <definedName name="_143__123Graph_ECHART_7" localSheetId="8" hidden="1">'[18]Employment Data Sectors (wages)'!$Y$38:$Y$49</definedName>
    <definedName name="_143__123Graph_ECHART_7" hidden="1">'[14]Employment Data Sectors (wages)'!$Y$38:$Y$49</definedName>
    <definedName name="_145__123Graph_DCHART_7" hidden="1">'[14]Employment Data Sectors (wages)'!$Y$26:$Y$37</definedName>
    <definedName name="_148__123Graph_ECHART_8" localSheetId="12" hidden="1">'[18]Employment Data Sectors (wages)'!$H$86:$H$99</definedName>
    <definedName name="_148__123Graph_ECHART_8" localSheetId="8" hidden="1">'[18]Employment Data Sectors (wages)'!$H$86:$H$99</definedName>
    <definedName name="_148__123Graph_ECHART_8" hidden="1">'[14]Employment Data Sectors (wages)'!$H$86:$H$99</definedName>
    <definedName name="_15__123Graph_ACHART_3" localSheetId="12" hidden="1">'[14]Employment Data Sectors (wages)'!$A$11:$A$8185</definedName>
    <definedName name="_15__123Graph_ACHART_3" localSheetId="8" hidden="1">'[14]Employment Data Sectors (wages)'!$A$11:$A$8185</definedName>
    <definedName name="_15__123Graph_ACHART_3" hidden="1">'[14]Employment Data Sectors (wages)'!$A$11:$A$8185</definedName>
    <definedName name="_15__123Graph_BCHART_5" localSheetId="12" hidden="1">'[15]Employment Data Sectors (wages)'!$B$24:$B$35</definedName>
    <definedName name="_15__123Graph_BCHART_5" localSheetId="8" hidden="1">'[15]Employment Data Sectors (wages)'!$B$24:$B$35</definedName>
    <definedName name="_15__123Graph_BCHART_5" hidden="1">'[16]Employment Data Sectors (wages)'!$B$24:$B$35</definedName>
    <definedName name="_15__123Graph_BCHART_6" localSheetId="8" hidden="1">'[17]Employment Data Sectors (wages)'!$AS$49:$AS$8103</definedName>
    <definedName name="_15__123Graph_BCHART_6" hidden="1">'[17]Employment Data Sectors (wages)'!$AS$49:$AS$8103</definedName>
    <definedName name="_150__123Graph_DCHART_8" hidden="1">'[14]Employment Data Sectors (wages)'!$W$26:$W$37</definedName>
    <definedName name="_153__123Graph_FCHART_8" localSheetId="12" hidden="1">'[18]Employment Data Sectors (wages)'!$H$6:$H$17</definedName>
    <definedName name="_153__123Graph_FCHART_8" localSheetId="8" hidden="1">'[18]Employment Data Sectors (wages)'!$H$6:$H$17</definedName>
    <definedName name="_153__123Graph_FCHART_8" hidden="1">'[14]Employment Data Sectors (wages)'!$H$6:$H$17</definedName>
    <definedName name="_155__123Graph_ECHART_7" hidden="1">'[14]Employment Data Sectors (wages)'!$Y$38:$Y$49</definedName>
    <definedName name="_16__123Graph_ACHART_3" hidden="1">'[14]Employment Data Sectors (wages)'!$A$11:$A$8185</definedName>
    <definedName name="_16__123Graph_BCHART_6" localSheetId="12" hidden="1">'[15]Employment Data Sectors (wages)'!$AS$49:$AS$8103</definedName>
    <definedName name="_16__123Graph_BCHART_6" localSheetId="8" hidden="1">'[15]Employment Data Sectors (wages)'!$AS$49:$AS$8103</definedName>
    <definedName name="_16__123Graph_BCHART_6" hidden="1">'[16]Employment Data Sectors (wages)'!$AS$49:$AS$8103</definedName>
    <definedName name="_16__123Graph_BCHART_7" localSheetId="8" hidden="1">'[17]Employment Data Sectors (wages)'!$Y$13:$Y$8187</definedName>
    <definedName name="_16__123Graph_BCHART_7" hidden="1">'[17]Employment Data Sectors (wages)'!$Y$13:$Y$8187</definedName>
    <definedName name="_160__123Graph_ECHART_8" hidden="1">'[14]Employment Data Sectors (wages)'!$H$86:$H$99</definedName>
    <definedName name="_165__123Graph_FCHART_8" hidden="1">'[14]Employment Data Sectors (wages)'!$H$6:$H$17</definedName>
    <definedName name="_17__123Graph_BCHART_7" localSheetId="12" hidden="1">'[15]Employment Data Sectors (wages)'!$Y$13:$Y$8187</definedName>
    <definedName name="_17__123Graph_BCHART_7" localSheetId="8" hidden="1">'[15]Employment Data Sectors (wages)'!$Y$13:$Y$8187</definedName>
    <definedName name="_17__123Graph_BCHART_7" hidden="1">'[16]Employment Data Sectors (wages)'!$Y$13:$Y$8187</definedName>
    <definedName name="_17__123Graph_BCHART_8" localSheetId="8" hidden="1">'[17]Employment Data Sectors (wages)'!$W$13:$W$8187</definedName>
    <definedName name="_17__123Graph_BCHART_8" hidden="1">'[17]Employment Data Sectors (wages)'!$W$13:$W$8187</definedName>
    <definedName name="_18__123Graph_ACHART_2" localSheetId="12" hidden="1">'[18]Employment Data Sectors (wages)'!$A$8173:$A$8184</definedName>
    <definedName name="_18__123Graph_ACHART_2" localSheetId="8" hidden="1">'[18]Employment Data Sectors (wages)'!$A$8173:$A$8184</definedName>
    <definedName name="_18__123Graph_ACHART_2" hidden="1">'[14]Employment Data Sectors (wages)'!$A$8173:$A$8184</definedName>
    <definedName name="_18__123Graph_ACHART_4" localSheetId="12" hidden="1">'[14]Employment Data Sectors (wages)'!$A$12:$A$23</definedName>
    <definedName name="_18__123Graph_ACHART_4" localSheetId="8" hidden="1">'[14]Employment Data Sectors (wages)'!$A$12:$A$23</definedName>
    <definedName name="_18__123Graph_ACHART_4" hidden="1">'[14]Employment Data Sectors (wages)'!$A$12:$A$23</definedName>
    <definedName name="_18__123Graph_BCHART_8" localSheetId="12" hidden="1">'[15]Employment Data Sectors (wages)'!$W$13:$W$8187</definedName>
    <definedName name="_18__123Graph_BCHART_8" localSheetId="8" hidden="1">'[15]Employment Data Sectors (wages)'!$W$13:$W$8187</definedName>
    <definedName name="_18__123Graph_BCHART_8" hidden="1">'[16]Employment Data Sectors (wages)'!$W$13:$W$8187</definedName>
    <definedName name="_18__123Graph_CCHART_1" localSheetId="8" hidden="1">'[17]Employment Data Sectors (wages)'!$C$8173:$C$8184</definedName>
    <definedName name="_18__123Graph_CCHART_1" hidden="1">'[17]Employment Data Sectors (wages)'!$C$8173:$C$8184</definedName>
    <definedName name="_19__123Graph_ACHART_4" hidden="1">'[14]Employment Data Sectors (wages)'!$A$12:$A$23</definedName>
    <definedName name="_19__123Graph_CCHART_1" localSheetId="12" hidden="1">'[15]Employment Data Sectors (wages)'!$C$8173:$C$8184</definedName>
    <definedName name="_19__123Graph_CCHART_1" localSheetId="8" hidden="1">'[15]Employment Data Sectors (wages)'!$C$8173:$C$8184</definedName>
    <definedName name="_19__123Graph_CCHART_1" hidden="1">'[16]Employment Data Sectors (wages)'!$C$8173:$C$8184</definedName>
    <definedName name="_19__123Graph_CCHART_2" localSheetId="8" hidden="1">'[17]Employment Data Sectors (wages)'!$C$8173:$C$8184</definedName>
    <definedName name="_19__123Graph_CCHART_2" hidden="1">'[17]Employment Data Sectors (wages)'!$C$8173:$C$8184</definedName>
    <definedName name="_1992BOPB" localSheetId="12">#REF!</definedName>
    <definedName name="_1992BOPB" localSheetId="3">#REF!</definedName>
    <definedName name="_1992BOPB" localSheetId="8">#REF!</definedName>
    <definedName name="_1992BOPB">#REF!</definedName>
    <definedName name="_1Macros_Import_.qbop">[19]!'[Macros Import].qbop'</definedName>
    <definedName name="_2__123Graph_ACHART_1" localSheetId="8" hidden="1">'[17]Employment Data Sectors (wages)'!$A$8173:$A$8184</definedName>
    <definedName name="_2__123Graph_ACHART_1" hidden="1">'[17]Employment Data Sectors (wages)'!$A$8173:$A$8184</definedName>
    <definedName name="_20__123Graph_CCHART_2" localSheetId="12" hidden="1">'[15]Employment Data Sectors (wages)'!$C$8173:$C$8184</definedName>
    <definedName name="_20__123Graph_CCHART_2" localSheetId="8" hidden="1">'[15]Employment Data Sectors (wages)'!$C$8173:$C$8184</definedName>
    <definedName name="_20__123Graph_CCHART_2" hidden="1">'[16]Employment Data Sectors (wages)'!$C$8173:$C$8184</definedName>
    <definedName name="_20__123Graph_CCHART_3" localSheetId="8" hidden="1">'[17]Employment Data Sectors (wages)'!$C$11:$C$8185</definedName>
    <definedName name="_20__123Graph_CCHART_3" hidden="1">'[17]Employment Data Sectors (wages)'!$C$11:$C$8185</definedName>
    <definedName name="_20Macros_Import_.qbop">[19]!'[Macros Import].qbop'</definedName>
    <definedName name="_21__123Graph_ACHART_5" localSheetId="12" hidden="1">'[14]Employment Data Sectors (wages)'!$A$24:$A$35</definedName>
    <definedName name="_21__123Graph_ACHART_5" localSheetId="8" hidden="1">'[14]Employment Data Sectors (wages)'!$A$24:$A$35</definedName>
    <definedName name="_21__123Graph_ACHART_5" hidden="1">'[14]Employment Data Sectors (wages)'!$A$24:$A$35</definedName>
    <definedName name="_21__123Graph_CCHART_3" localSheetId="12" hidden="1">'[15]Employment Data Sectors (wages)'!$C$11:$C$8185</definedName>
    <definedName name="_21__123Graph_CCHART_3" localSheetId="8" hidden="1">'[15]Employment Data Sectors (wages)'!$C$11:$C$8185</definedName>
    <definedName name="_21__123Graph_CCHART_3" hidden="1">'[16]Employment Data Sectors (wages)'!$C$11:$C$8185</definedName>
    <definedName name="_21__123Graph_CCHART_4" localSheetId="8" hidden="1">'[17]Employment Data Sectors (wages)'!$C$12:$C$23</definedName>
    <definedName name="_21__123Graph_CCHART_4" hidden="1">'[17]Employment Data Sectors (wages)'!$C$12:$C$23</definedName>
    <definedName name="_22__123Graph_ACHART_5" hidden="1">'[14]Employment Data Sectors (wages)'!$A$24:$A$35</definedName>
    <definedName name="_22__123Graph_CCHART_4" localSheetId="12" hidden="1">'[15]Employment Data Sectors (wages)'!$C$12:$C$23</definedName>
    <definedName name="_22__123Graph_CCHART_4" localSheetId="8" hidden="1">'[15]Employment Data Sectors (wages)'!$C$12:$C$23</definedName>
    <definedName name="_22__123Graph_CCHART_4" hidden="1">'[16]Employment Data Sectors (wages)'!$C$12:$C$23</definedName>
    <definedName name="_22__123Graph_CCHART_5" localSheetId="8" hidden="1">'[17]Employment Data Sectors (wages)'!$C$24:$C$35</definedName>
    <definedName name="_22__123Graph_CCHART_5" hidden="1">'[17]Employment Data Sectors (wages)'!$C$24:$C$35</definedName>
    <definedName name="_23__123Graph_ACHART_3" localSheetId="12" hidden="1">'[18]Employment Data Sectors (wages)'!$A$11:$A$8185</definedName>
    <definedName name="_23__123Graph_ACHART_3" localSheetId="8" hidden="1">'[18]Employment Data Sectors (wages)'!$A$11:$A$8185</definedName>
    <definedName name="_23__123Graph_ACHART_3" hidden="1">'[14]Employment Data Sectors (wages)'!$A$11:$A$8185</definedName>
    <definedName name="_23__123Graph_CCHART_5" localSheetId="12" hidden="1">'[15]Employment Data Sectors (wages)'!$C$24:$C$35</definedName>
    <definedName name="_23__123Graph_CCHART_5" localSheetId="8" hidden="1">'[15]Employment Data Sectors (wages)'!$C$24:$C$35</definedName>
    <definedName name="_23__123Graph_CCHART_5" hidden="1">'[16]Employment Data Sectors (wages)'!$C$24:$C$35</definedName>
    <definedName name="_23__123Graph_CCHART_6" localSheetId="8" hidden="1">'[17]Employment Data Sectors (wages)'!$U$49:$U$8103</definedName>
    <definedName name="_23__123Graph_CCHART_6" hidden="1">'[17]Employment Data Sectors (wages)'!$U$49:$U$8103</definedName>
    <definedName name="_24__123Graph_ACHART_6" localSheetId="12" hidden="1">'[14]Employment Data Sectors (wages)'!$Y$49:$Y$8103</definedName>
    <definedName name="_24__123Graph_ACHART_6" localSheetId="8" hidden="1">'[14]Employment Data Sectors (wages)'!$Y$49:$Y$8103</definedName>
    <definedName name="_24__123Graph_ACHART_6" hidden="1">'[14]Employment Data Sectors (wages)'!$Y$49:$Y$8103</definedName>
    <definedName name="_24__123Graph_CCHART_6" localSheetId="12" hidden="1">'[15]Employment Data Sectors (wages)'!$U$49:$U$8103</definedName>
    <definedName name="_24__123Graph_CCHART_6" localSheetId="8" hidden="1">'[15]Employment Data Sectors (wages)'!$U$49:$U$8103</definedName>
    <definedName name="_24__123Graph_CCHART_6" hidden="1">'[16]Employment Data Sectors (wages)'!$U$49:$U$8103</definedName>
    <definedName name="_24__123Graph_CCHART_7" localSheetId="8" hidden="1">'[17]Employment Data Sectors (wages)'!$Y$14:$Y$25</definedName>
    <definedName name="_24__123Graph_CCHART_7" hidden="1">'[17]Employment Data Sectors (wages)'!$Y$14:$Y$25</definedName>
    <definedName name="_25__123Graph_ACHART_1" hidden="1">'[14]Employment Data Sectors (wages)'!$A$8173:$A$8184</definedName>
    <definedName name="_25__123Graph_ACHART_6" hidden="1">'[14]Employment Data Sectors (wages)'!$Y$49:$Y$8103</definedName>
    <definedName name="_25__123Graph_CCHART_7" localSheetId="12" hidden="1">'[15]Employment Data Sectors (wages)'!$Y$14:$Y$25</definedName>
    <definedName name="_25__123Graph_CCHART_7" localSheetId="8" hidden="1">'[15]Employment Data Sectors (wages)'!$Y$14:$Y$25</definedName>
    <definedName name="_25__123Graph_CCHART_7" hidden="1">'[16]Employment Data Sectors (wages)'!$Y$14:$Y$25</definedName>
    <definedName name="_25__123Graph_CCHART_8" localSheetId="8" hidden="1">'[17]Employment Data Sectors (wages)'!$W$14:$W$25</definedName>
    <definedName name="_25__123Graph_CCHART_8" hidden="1">'[17]Employment Data Sectors (wages)'!$W$14:$W$25</definedName>
    <definedName name="_26__123Graph_CCHART_8" localSheetId="12" hidden="1">'[15]Employment Data Sectors (wages)'!$W$14:$W$25</definedName>
    <definedName name="_26__123Graph_CCHART_8" localSheetId="8" hidden="1">'[15]Employment Data Sectors (wages)'!$W$14:$W$25</definedName>
    <definedName name="_26__123Graph_CCHART_8" hidden="1">'[16]Employment Data Sectors (wages)'!$W$14:$W$25</definedName>
    <definedName name="_26__123Graph_DCHART_7" localSheetId="8" hidden="1">'[17]Employment Data Sectors (wages)'!$Y$26:$Y$37</definedName>
    <definedName name="_26__123Graph_DCHART_7" hidden="1">'[17]Employment Data Sectors (wages)'!$Y$26:$Y$37</definedName>
    <definedName name="_27__123Graph_ACHART_7" localSheetId="12" hidden="1">'[14]Employment Data Sectors (wages)'!$Y$8175:$Y$8186</definedName>
    <definedName name="_27__123Graph_ACHART_7" localSheetId="8" hidden="1">'[14]Employment Data Sectors (wages)'!$Y$8175:$Y$8186</definedName>
    <definedName name="_27__123Graph_ACHART_7" hidden="1">'[14]Employment Data Sectors (wages)'!$Y$8175:$Y$8186</definedName>
    <definedName name="_27__123Graph_DCHART_7" localSheetId="12" hidden="1">'[15]Employment Data Sectors (wages)'!$Y$26:$Y$37</definedName>
    <definedName name="_27__123Graph_DCHART_7" localSheetId="8" hidden="1">'[15]Employment Data Sectors (wages)'!$Y$26:$Y$37</definedName>
    <definedName name="_27__123Graph_DCHART_7" hidden="1">'[16]Employment Data Sectors (wages)'!$Y$26:$Y$37</definedName>
    <definedName name="_27__123Graph_DCHART_8" localSheetId="8" hidden="1">'[17]Employment Data Sectors (wages)'!$W$26:$W$37</definedName>
    <definedName name="_27__123Graph_DCHART_8" hidden="1">'[17]Employment Data Sectors (wages)'!$W$26:$W$37</definedName>
    <definedName name="_28__123Graph_ACHART_4" localSheetId="12" hidden="1">'[18]Employment Data Sectors (wages)'!$A$12:$A$23</definedName>
    <definedName name="_28__123Graph_ACHART_4" localSheetId="8" hidden="1">'[18]Employment Data Sectors (wages)'!$A$12:$A$23</definedName>
    <definedName name="_28__123Graph_ACHART_4" hidden="1">'[14]Employment Data Sectors (wages)'!$A$12:$A$23</definedName>
    <definedName name="_28__123Graph_ACHART_7" hidden="1">'[14]Employment Data Sectors (wages)'!$Y$8175:$Y$8186</definedName>
    <definedName name="_28__123Graph_DCHART_8" localSheetId="12" hidden="1">'[15]Employment Data Sectors (wages)'!$W$26:$W$37</definedName>
    <definedName name="_28__123Graph_DCHART_8" localSheetId="8" hidden="1">'[15]Employment Data Sectors (wages)'!$W$26:$W$37</definedName>
    <definedName name="_28__123Graph_DCHART_8" hidden="1">'[16]Employment Data Sectors (wages)'!$W$26:$W$37</definedName>
    <definedName name="_28__123Graph_ECHART_7" localSheetId="8" hidden="1">'[17]Employment Data Sectors (wages)'!$Y$38:$Y$49</definedName>
    <definedName name="_28__123Graph_ECHART_7" hidden="1">'[17]Employment Data Sectors (wages)'!$Y$38:$Y$49</definedName>
    <definedName name="_29__123Graph_ECHART_7" localSheetId="12" hidden="1">'[15]Employment Data Sectors (wages)'!$Y$38:$Y$49</definedName>
    <definedName name="_29__123Graph_ECHART_7" localSheetId="8" hidden="1">'[15]Employment Data Sectors (wages)'!$Y$38:$Y$49</definedName>
    <definedName name="_29__123Graph_ECHART_7" hidden="1">'[16]Employment Data Sectors (wages)'!$Y$38:$Y$49</definedName>
    <definedName name="_29__123Graph_ECHART_8" localSheetId="8" hidden="1">'[17]Employment Data Sectors (wages)'!$H$86:$H$99</definedName>
    <definedName name="_29__123Graph_ECHART_8" hidden="1">'[17]Employment Data Sectors (wages)'!$H$86:$H$99</definedName>
    <definedName name="_2Macros_Import_.qbop">[19]!'[Macros Import].qbop'</definedName>
    <definedName name="_3__123Graph_ACHART_1" localSheetId="12" hidden="1">'[15]Employment Data Sectors (wages)'!$A$8173:$A$8184</definedName>
    <definedName name="_3__123Graph_ACHART_1" localSheetId="8" hidden="1">'[15]Employment Data Sectors (wages)'!$A$8173:$A$8184</definedName>
    <definedName name="_3__123Graph_ACHART_1" hidden="1">'[16]Employment Data Sectors (wages)'!$A$8173:$A$8184</definedName>
    <definedName name="_3__123Graph_ACHART_2" localSheetId="8" hidden="1">'[17]Employment Data Sectors (wages)'!$A$8173:$A$8184</definedName>
    <definedName name="_3__123Graph_ACHART_2" hidden="1">'[17]Employment Data Sectors (wages)'!$A$8173:$A$8184</definedName>
    <definedName name="_30__123Graph_ACHART_2" hidden="1">'[14]Employment Data Sectors (wages)'!$A$8173:$A$8184</definedName>
    <definedName name="_30__123Graph_ACHART_8" localSheetId="12" hidden="1">'[14]Employment Data Sectors (wages)'!$W$8175:$W$8186</definedName>
    <definedName name="_30__123Graph_ACHART_8" localSheetId="8" hidden="1">'[14]Employment Data Sectors (wages)'!$W$8175:$W$8186</definedName>
    <definedName name="_30__123Graph_ACHART_8" hidden="1">'[14]Employment Data Sectors (wages)'!$W$8175:$W$8186</definedName>
    <definedName name="_30__123Graph_ECHART_8" localSheetId="12" hidden="1">'[15]Employment Data Sectors (wages)'!$H$86:$H$99</definedName>
    <definedName name="_30__123Graph_ECHART_8" localSheetId="8" hidden="1">'[15]Employment Data Sectors (wages)'!$H$86:$H$99</definedName>
    <definedName name="_30__123Graph_ECHART_8" hidden="1">'[16]Employment Data Sectors (wages)'!$H$86:$H$99</definedName>
    <definedName name="_30__123Graph_FCHART_8" localSheetId="8" hidden="1">'[17]Employment Data Sectors (wages)'!$H$6:$H$17</definedName>
    <definedName name="_30__123Graph_FCHART_8" hidden="1">'[17]Employment Data Sectors (wages)'!$H$6:$H$17</definedName>
    <definedName name="_31__123Graph_ACHART_8" hidden="1">'[14]Employment Data Sectors (wages)'!$W$8175:$W$8186</definedName>
    <definedName name="_31__123Graph_FCHART_8" localSheetId="12" hidden="1">'[15]Employment Data Sectors (wages)'!$H$6:$H$17</definedName>
    <definedName name="_31__123Graph_FCHART_8" localSheetId="8" hidden="1">'[15]Employment Data Sectors (wages)'!$H$6:$H$17</definedName>
    <definedName name="_31__123Graph_FCHART_8" hidden="1">'[16]Employment Data Sectors (wages)'!$H$6:$H$17</definedName>
    <definedName name="_33__123Graph_ACHART_5" localSheetId="12" hidden="1">'[18]Employment Data Sectors (wages)'!$A$24:$A$35</definedName>
    <definedName name="_33__123Graph_ACHART_5" localSheetId="8" hidden="1">'[18]Employment Data Sectors (wages)'!$A$24:$A$35</definedName>
    <definedName name="_33__123Graph_ACHART_5" hidden="1">'[14]Employment Data Sectors (wages)'!$A$24:$A$35</definedName>
    <definedName name="_33__123Graph_BCHART_1" localSheetId="12" hidden="1">'[14]Employment Data Sectors (wages)'!$B$8173:$B$8184</definedName>
    <definedName name="_33__123Graph_BCHART_1" localSheetId="8" hidden="1">'[14]Employment Data Sectors (wages)'!$B$8173:$B$8184</definedName>
    <definedName name="_33__123Graph_BCHART_1" hidden="1">'[14]Employment Data Sectors (wages)'!$B$8173:$B$8184</definedName>
    <definedName name="_34__123Graph_BCHART_1" hidden="1">'[14]Employment Data Sectors (wages)'!$B$8173:$B$8184</definedName>
    <definedName name="_35__123Graph_ACHART_3" hidden="1">'[14]Employment Data Sectors (wages)'!$A$11:$A$8185</definedName>
    <definedName name="_36__123Graph_BCHART_2" localSheetId="12" hidden="1">'[14]Employment Data Sectors (wages)'!$B$8173:$B$8184</definedName>
    <definedName name="_36__123Graph_BCHART_2" localSheetId="8" hidden="1">'[14]Employment Data Sectors (wages)'!$B$8173:$B$8184</definedName>
    <definedName name="_36__123Graph_BCHART_2" hidden="1">'[14]Employment Data Sectors (wages)'!$B$8173:$B$8184</definedName>
    <definedName name="_37__123Graph_BCHART_2" hidden="1">'[14]Employment Data Sectors (wages)'!$B$8173:$B$8184</definedName>
    <definedName name="_38__123Graph_ACHART_6" localSheetId="12" hidden="1">'[18]Employment Data Sectors (wages)'!$Y$49:$Y$8103</definedName>
    <definedName name="_38__123Graph_ACHART_6" localSheetId="8" hidden="1">'[18]Employment Data Sectors (wages)'!$Y$49:$Y$8103</definedName>
    <definedName name="_38__123Graph_ACHART_6" hidden="1">'[14]Employment Data Sectors (wages)'!$Y$49:$Y$8103</definedName>
    <definedName name="_39__123Graph_BCHART_3" localSheetId="12" hidden="1">'[14]Employment Data Sectors (wages)'!$B$11:$B$8185</definedName>
    <definedName name="_39__123Graph_BCHART_3" localSheetId="8" hidden="1">'[14]Employment Data Sectors (wages)'!$B$11:$B$8185</definedName>
    <definedName name="_39__123Graph_BCHART_3" hidden="1">'[14]Employment Data Sectors (wages)'!$B$11:$B$8185</definedName>
    <definedName name="_4__123Graph_ACHART_2" localSheetId="12" hidden="1">'[15]Employment Data Sectors (wages)'!$A$8173:$A$8184</definedName>
    <definedName name="_4__123Graph_ACHART_2" localSheetId="8" hidden="1">'[15]Employment Data Sectors (wages)'!$A$8173:$A$8184</definedName>
    <definedName name="_4__123Graph_ACHART_2" hidden="1">'[16]Employment Data Sectors (wages)'!$A$8173:$A$8184</definedName>
    <definedName name="_4__123Graph_ACHART_3" localSheetId="8" hidden="1">'[17]Employment Data Sectors (wages)'!$A$11:$A$8185</definedName>
    <definedName name="_4__123Graph_ACHART_3" hidden="1">'[17]Employment Data Sectors (wages)'!$A$11:$A$8185</definedName>
    <definedName name="_40__123Graph_ACHART_4" hidden="1">'[14]Employment Data Sectors (wages)'!$A$12:$A$23</definedName>
    <definedName name="_40__123Graph_BCHART_3" hidden="1">'[14]Employment Data Sectors (wages)'!$B$11:$B$8185</definedName>
    <definedName name="_42__123Graph_BCHART_4" localSheetId="12" hidden="1">'[14]Employment Data Sectors (wages)'!$B$12:$B$23</definedName>
    <definedName name="_42__123Graph_BCHART_4" localSheetId="8" hidden="1">'[14]Employment Data Sectors (wages)'!$B$12:$B$23</definedName>
    <definedName name="_42__123Graph_BCHART_4" hidden="1">'[14]Employment Data Sectors (wages)'!$B$12:$B$23</definedName>
    <definedName name="_43__123Graph_ACHART_7" localSheetId="12" hidden="1">'[18]Employment Data Sectors (wages)'!$Y$8175:$Y$8186</definedName>
    <definedName name="_43__123Graph_ACHART_7" localSheetId="8" hidden="1">'[18]Employment Data Sectors (wages)'!$Y$8175:$Y$8186</definedName>
    <definedName name="_43__123Graph_ACHART_7" hidden="1">'[14]Employment Data Sectors (wages)'!$Y$8175:$Y$8186</definedName>
    <definedName name="_43__123Graph_BCHART_4" hidden="1">'[14]Employment Data Sectors (wages)'!$B$12:$B$23</definedName>
    <definedName name="_45__123Graph_ACHART_5" hidden="1">'[14]Employment Data Sectors (wages)'!$A$24:$A$35</definedName>
    <definedName name="_45__123Graph_BCHART_5" localSheetId="12" hidden="1">'[14]Employment Data Sectors (wages)'!$B$24:$B$35</definedName>
    <definedName name="_45__123Graph_BCHART_5" localSheetId="8" hidden="1">'[14]Employment Data Sectors (wages)'!$B$24:$B$35</definedName>
    <definedName name="_45__123Graph_BCHART_5" hidden="1">'[14]Employment Data Sectors (wages)'!$B$24:$B$35</definedName>
    <definedName name="_46__123Graph_BCHART_5" hidden="1">'[14]Employment Data Sectors (wages)'!$B$24:$B$35</definedName>
    <definedName name="_48__123Graph_ACHART_8" localSheetId="12" hidden="1">'[18]Employment Data Sectors (wages)'!$W$8175:$W$8186</definedName>
    <definedName name="_48__123Graph_ACHART_8" localSheetId="8" hidden="1">'[18]Employment Data Sectors (wages)'!$W$8175:$W$8186</definedName>
    <definedName name="_48__123Graph_ACHART_8" hidden="1">'[14]Employment Data Sectors (wages)'!$W$8175:$W$8186</definedName>
    <definedName name="_48__123Graph_BCHART_6" localSheetId="12" hidden="1">'[14]Employment Data Sectors (wages)'!$AS$49:$AS$8103</definedName>
    <definedName name="_48__123Graph_BCHART_6" localSheetId="8" hidden="1">'[14]Employment Data Sectors (wages)'!$AS$49:$AS$8103</definedName>
    <definedName name="_48__123Graph_BCHART_6" hidden="1">'[14]Employment Data Sectors (wages)'!$AS$49:$AS$8103</definedName>
    <definedName name="_49__123Graph_BCHART_6" hidden="1">'[14]Employment Data Sectors (wages)'!$AS$49:$AS$8103</definedName>
    <definedName name="_5__123Graph_ACHART_3" localSheetId="12" hidden="1">'[15]Employment Data Sectors (wages)'!$A$11:$A$8185</definedName>
    <definedName name="_5__123Graph_ACHART_3" localSheetId="8" hidden="1">'[15]Employment Data Sectors (wages)'!$A$11:$A$8185</definedName>
    <definedName name="_5__123Graph_ACHART_3" hidden="1">'[16]Employment Data Sectors (wages)'!$A$11:$A$8185</definedName>
    <definedName name="_5__123Graph_ACHART_4" localSheetId="8" hidden="1">'[17]Employment Data Sectors (wages)'!$A$12:$A$23</definedName>
    <definedName name="_5__123Graph_ACHART_4" hidden="1">'[17]Employment Data Sectors (wages)'!$A$12:$A$23</definedName>
    <definedName name="_50__123Graph_ACHART_6" hidden="1">'[14]Employment Data Sectors (wages)'!$Y$49:$Y$8103</definedName>
    <definedName name="_51__123Graph_BCHART_7" localSheetId="12" hidden="1">'[14]Employment Data Sectors (wages)'!$Y$13:$Y$8187</definedName>
    <definedName name="_51__123Graph_BCHART_7" localSheetId="8" hidden="1">'[14]Employment Data Sectors (wages)'!$Y$13:$Y$8187</definedName>
    <definedName name="_51__123Graph_BCHART_7" hidden="1">'[14]Employment Data Sectors (wages)'!$Y$13:$Y$8187</definedName>
    <definedName name="_52__123Graph_BCHART_7" hidden="1">'[14]Employment Data Sectors (wages)'!$Y$13:$Y$8187</definedName>
    <definedName name="_53__123Graph_BCHART_1" localSheetId="12" hidden="1">'[18]Employment Data Sectors (wages)'!$B$8173:$B$8184</definedName>
    <definedName name="_53__123Graph_BCHART_1" localSheetId="8" hidden="1">'[18]Employment Data Sectors (wages)'!$B$8173:$B$8184</definedName>
    <definedName name="_53__123Graph_BCHART_1" hidden="1">'[14]Employment Data Sectors (wages)'!$B$8173:$B$8184</definedName>
    <definedName name="_54__123Graph_BCHART_8" localSheetId="12" hidden="1">'[14]Employment Data Sectors (wages)'!$W$13:$W$8187</definedName>
    <definedName name="_54__123Graph_BCHART_8" localSheetId="8" hidden="1">'[14]Employment Data Sectors (wages)'!$W$13:$W$8187</definedName>
    <definedName name="_54__123Graph_BCHART_8" hidden="1">'[14]Employment Data Sectors (wages)'!$W$13:$W$8187</definedName>
    <definedName name="_55__123Graph_ACHART_7" hidden="1">'[14]Employment Data Sectors (wages)'!$Y$8175:$Y$8186</definedName>
    <definedName name="_55__123Graph_BCHART_8" hidden="1">'[14]Employment Data Sectors (wages)'!$W$13:$W$8187</definedName>
    <definedName name="_57__123Graph_CCHART_1" localSheetId="12" hidden="1">'[14]Employment Data Sectors (wages)'!$C$8173:$C$8184</definedName>
    <definedName name="_57__123Graph_CCHART_1" localSheetId="8" hidden="1">'[14]Employment Data Sectors (wages)'!$C$8173:$C$8184</definedName>
    <definedName name="_57__123Graph_CCHART_1" hidden="1">'[14]Employment Data Sectors (wages)'!$C$8173:$C$8184</definedName>
    <definedName name="_58__123Graph_BCHART_2" localSheetId="12" hidden="1">'[18]Employment Data Sectors (wages)'!$B$8173:$B$8184</definedName>
    <definedName name="_58__123Graph_BCHART_2" localSheetId="8" hidden="1">'[18]Employment Data Sectors (wages)'!$B$8173:$B$8184</definedName>
    <definedName name="_58__123Graph_BCHART_2" hidden="1">'[14]Employment Data Sectors (wages)'!$B$8173:$B$8184</definedName>
    <definedName name="_58__123Graph_CCHART_1" hidden="1">'[14]Employment Data Sectors (wages)'!$C$8173:$C$8184</definedName>
    <definedName name="_6__123Graph_ACHART_4" localSheetId="12" hidden="1">'[15]Employment Data Sectors (wages)'!$A$12:$A$23</definedName>
    <definedName name="_6__123Graph_ACHART_4" localSheetId="8" hidden="1">'[15]Employment Data Sectors (wages)'!$A$12:$A$23</definedName>
    <definedName name="_6__123Graph_ACHART_4" hidden="1">'[16]Employment Data Sectors (wages)'!$A$12:$A$23</definedName>
    <definedName name="_6__123Graph_ACHART_5" localSheetId="8" hidden="1">'[17]Employment Data Sectors (wages)'!$A$24:$A$35</definedName>
    <definedName name="_6__123Graph_ACHART_5" hidden="1">'[17]Employment Data Sectors (wages)'!$A$24:$A$35</definedName>
    <definedName name="_60__123Graph_ACHART_8" hidden="1">'[14]Employment Data Sectors (wages)'!$W$8175:$W$8186</definedName>
    <definedName name="_60__123Graph_CCHART_2" localSheetId="12" hidden="1">'[14]Employment Data Sectors (wages)'!$C$8173:$C$8184</definedName>
    <definedName name="_60__123Graph_CCHART_2" localSheetId="8" hidden="1">'[14]Employment Data Sectors (wages)'!$C$8173:$C$8184</definedName>
    <definedName name="_60__123Graph_CCHART_2" hidden="1">'[14]Employment Data Sectors (wages)'!$C$8173:$C$8184</definedName>
    <definedName name="_61__123Graph_CCHART_2" hidden="1">'[14]Employment Data Sectors (wages)'!$C$8173:$C$8184</definedName>
    <definedName name="_63__123Graph_BCHART_3" localSheetId="12" hidden="1">'[18]Employment Data Sectors (wages)'!$B$11:$B$8185</definedName>
    <definedName name="_63__123Graph_BCHART_3" localSheetId="8" hidden="1">'[18]Employment Data Sectors (wages)'!$B$11:$B$8185</definedName>
    <definedName name="_63__123Graph_BCHART_3" hidden="1">'[14]Employment Data Sectors (wages)'!$B$11:$B$8185</definedName>
    <definedName name="_63__123Graph_CCHART_3" localSheetId="12" hidden="1">'[14]Employment Data Sectors (wages)'!$C$11:$C$8185</definedName>
    <definedName name="_63__123Graph_CCHART_3" localSheetId="8" hidden="1">'[14]Employment Data Sectors (wages)'!$C$11:$C$8185</definedName>
    <definedName name="_63__123Graph_CCHART_3" hidden="1">'[14]Employment Data Sectors (wages)'!$C$11:$C$8185</definedName>
    <definedName name="_64__123Graph_CCHART_3" hidden="1">'[14]Employment Data Sectors (wages)'!$C$11:$C$8185</definedName>
    <definedName name="_65__123Graph_BCHART_1" hidden="1">'[14]Employment Data Sectors (wages)'!$B$8173:$B$8184</definedName>
    <definedName name="_66__123Graph_CCHART_4" localSheetId="12" hidden="1">'[14]Employment Data Sectors (wages)'!$C$12:$C$23</definedName>
    <definedName name="_66__123Graph_CCHART_4" localSheetId="8" hidden="1">'[14]Employment Data Sectors (wages)'!$C$12:$C$23</definedName>
    <definedName name="_66__123Graph_CCHART_4" hidden="1">'[14]Employment Data Sectors (wages)'!$C$12:$C$23</definedName>
    <definedName name="_67__123Graph_CCHART_4" hidden="1">'[14]Employment Data Sectors (wages)'!$C$12:$C$23</definedName>
    <definedName name="_68__123Graph_BCHART_4" localSheetId="12" hidden="1">'[18]Employment Data Sectors (wages)'!$B$12:$B$23</definedName>
    <definedName name="_68__123Graph_BCHART_4" localSheetId="8" hidden="1">'[18]Employment Data Sectors (wages)'!$B$12:$B$23</definedName>
    <definedName name="_68__123Graph_BCHART_4" hidden="1">'[14]Employment Data Sectors (wages)'!$B$12:$B$23</definedName>
    <definedName name="_69__123Graph_CCHART_5" localSheetId="12" hidden="1">'[14]Employment Data Sectors (wages)'!$C$24:$C$35</definedName>
    <definedName name="_69__123Graph_CCHART_5" localSheetId="8" hidden="1">'[14]Employment Data Sectors (wages)'!$C$24:$C$35</definedName>
    <definedName name="_69__123Graph_CCHART_5" hidden="1">'[14]Employment Data Sectors (wages)'!$C$24:$C$35</definedName>
    <definedName name="_6Macros_Import_.qbop">[19]!'[Macros Import].qbop'</definedName>
    <definedName name="_7__123Graph_ACHART_5" localSheetId="12" hidden="1">'[15]Employment Data Sectors (wages)'!$A$24:$A$35</definedName>
    <definedName name="_7__123Graph_ACHART_5" localSheetId="8" hidden="1">'[15]Employment Data Sectors (wages)'!$A$24:$A$35</definedName>
    <definedName name="_7__123Graph_ACHART_5" hidden="1">'[16]Employment Data Sectors (wages)'!$A$24:$A$35</definedName>
    <definedName name="_7__123Graph_ACHART_6" localSheetId="8" hidden="1">'[17]Employment Data Sectors (wages)'!$Y$49:$Y$8103</definedName>
    <definedName name="_7__123Graph_ACHART_6" hidden="1">'[17]Employment Data Sectors (wages)'!$Y$49:$Y$8103</definedName>
    <definedName name="_70__123Graph_BCHART_2" hidden="1">'[14]Employment Data Sectors (wages)'!$B$8173:$B$8184</definedName>
    <definedName name="_70__123Graph_CCHART_5" hidden="1">'[14]Employment Data Sectors (wages)'!$C$24:$C$35</definedName>
    <definedName name="_72__123Graph_CCHART_6" localSheetId="12" hidden="1">'[14]Employment Data Sectors (wages)'!$U$49:$U$8103</definedName>
    <definedName name="_72__123Graph_CCHART_6" localSheetId="8" hidden="1">'[14]Employment Data Sectors (wages)'!$U$49:$U$8103</definedName>
    <definedName name="_72__123Graph_CCHART_6" hidden="1">'[14]Employment Data Sectors (wages)'!$U$49:$U$8103</definedName>
    <definedName name="_73__123Graph_BCHART_5" localSheetId="12" hidden="1">'[18]Employment Data Sectors (wages)'!$B$24:$B$35</definedName>
    <definedName name="_73__123Graph_BCHART_5" localSheetId="8" hidden="1">'[18]Employment Data Sectors (wages)'!$B$24:$B$35</definedName>
    <definedName name="_73__123Graph_BCHART_5" hidden="1">'[14]Employment Data Sectors (wages)'!$B$24:$B$35</definedName>
    <definedName name="_73__123Graph_CCHART_6" hidden="1">'[14]Employment Data Sectors (wages)'!$U$49:$U$8103</definedName>
    <definedName name="_75__123Graph_BCHART_3" hidden="1">'[14]Employment Data Sectors (wages)'!$B$11:$B$8185</definedName>
    <definedName name="_75__123Graph_CCHART_7" localSheetId="12" hidden="1">'[14]Employment Data Sectors (wages)'!$Y$14:$Y$25</definedName>
    <definedName name="_75__123Graph_CCHART_7" localSheetId="8" hidden="1">'[14]Employment Data Sectors (wages)'!$Y$14:$Y$25</definedName>
    <definedName name="_75__123Graph_CCHART_7" hidden="1">'[14]Employment Data Sectors (wages)'!$Y$14:$Y$25</definedName>
    <definedName name="_76__123Graph_CCHART_7" hidden="1">'[14]Employment Data Sectors (wages)'!$Y$14:$Y$25</definedName>
    <definedName name="_78__123Graph_BCHART_6" localSheetId="12" hidden="1">'[18]Employment Data Sectors (wages)'!$AS$49:$AS$8103</definedName>
    <definedName name="_78__123Graph_BCHART_6" localSheetId="8" hidden="1">'[18]Employment Data Sectors (wages)'!$AS$49:$AS$8103</definedName>
    <definedName name="_78__123Graph_BCHART_6" hidden="1">'[14]Employment Data Sectors (wages)'!$AS$49:$AS$8103</definedName>
    <definedName name="_78__123Graph_CCHART_8" localSheetId="12" hidden="1">'[14]Employment Data Sectors (wages)'!$W$14:$W$25</definedName>
    <definedName name="_78__123Graph_CCHART_8" localSheetId="8" hidden="1">'[14]Employment Data Sectors (wages)'!$W$14:$W$25</definedName>
    <definedName name="_78__123Graph_CCHART_8" hidden="1">'[14]Employment Data Sectors (wages)'!$W$14:$W$25</definedName>
    <definedName name="_79__123Graph_CCHART_8" hidden="1">'[14]Employment Data Sectors (wages)'!$W$14:$W$25</definedName>
    <definedName name="_7Macros_Import_.qbop">[19]!'[Macros Import].qbop'</definedName>
    <definedName name="_8__123Graph_ACHART_6" localSheetId="12" hidden="1">'[15]Employment Data Sectors (wages)'!$Y$49:$Y$8103</definedName>
    <definedName name="_8__123Graph_ACHART_6" localSheetId="8" hidden="1">'[15]Employment Data Sectors (wages)'!$Y$49:$Y$8103</definedName>
    <definedName name="_8__123Graph_ACHART_6" hidden="1">'[16]Employment Data Sectors (wages)'!$Y$49:$Y$8103</definedName>
    <definedName name="_8__123Graph_ACHART_7" localSheetId="8" hidden="1">'[17]Employment Data Sectors (wages)'!$Y$8175:$Y$8186</definedName>
    <definedName name="_8__123Graph_ACHART_7" hidden="1">'[17]Employment Data Sectors (wages)'!$Y$8175:$Y$8186</definedName>
    <definedName name="_80__123Graph_BCHART_4" hidden="1">'[14]Employment Data Sectors (wages)'!$B$12:$B$23</definedName>
    <definedName name="_81__123Graph_DCHART_7" localSheetId="12" hidden="1">'[14]Employment Data Sectors (wages)'!$Y$26:$Y$37</definedName>
    <definedName name="_81__123Graph_DCHART_7" localSheetId="8" hidden="1">'[14]Employment Data Sectors (wages)'!$Y$26:$Y$37</definedName>
    <definedName name="_81__123Graph_DCHART_7" hidden="1">'[14]Employment Data Sectors (wages)'!$Y$26:$Y$37</definedName>
    <definedName name="_82__123Graph_DCHART_7" hidden="1">'[14]Employment Data Sectors (wages)'!$Y$26:$Y$37</definedName>
    <definedName name="_83__123Graph_BCHART_7" localSheetId="12" hidden="1">'[18]Employment Data Sectors (wages)'!$Y$13:$Y$8187</definedName>
    <definedName name="_83__123Graph_BCHART_7" localSheetId="8" hidden="1">'[18]Employment Data Sectors (wages)'!$Y$13:$Y$8187</definedName>
    <definedName name="_83__123Graph_BCHART_7" hidden="1">'[14]Employment Data Sectors (wages)'!$Y$13:$Y$8187</definedName>
    <definedName name="_84__123Graph_DCHART_8" localSheetId="12" hidden="1">'[14]Employment Data Sectors (wages)'!$W$26:$W$37</definedName>
    <definedName name="_84__123Graph_DCHART_8" localSheetId="8" hidden="1">'[14]Employment Data Sectors (wages)'!$W$26:$W$37</definedName>
    <definedName name="_84__123Graph_DCHART_8" hidden="1">'[14]Employment Data Sectors (wages)'!$W$26:$W$37</definedName>
    <definedName name="_85__123Graph_BCHART_5" hidden="1">'[14]Employment Data Sectors (wages)'!$B$24:$B$35</definedName>
    <definedName name="_85__123Graph_DCHART_8" hidden="1">'[14]Employment Data Sectors (wages)'!$W$26:$W$37</definedName>
    <definedName name="_87__123Graph_ECHART_7" localSheetId="12" hidden="1">'[14]Employment Data Sectors (wages)'!$Y$38:$Y$49</definedName>
    <definedName name="_87__123Graph_ECHART_7" localSheetId="8" hidden="1">'[14]Employment Data Sectors (wages)'!$Y$38:$Y$49</definedName>
    <definedName name="_87__123Graph_ECHART_7" hidden="1">'[14]Employment Data Sectors (wages)'!$Y$38:$Y$49</definedName>
    <definedName name="_88__123Graph_BCHART_8" localSheetId="12" hidden="1">'[18]Employment Data Sectors (wages)'!$W$13:$W$8187</definedName>
    <definedName name="_88__123Graph_BCHART_8" localSheetId="8" hidden="1">'[18]Employment Data Sectors (wages)'!$W$13:$W$8187</definedName>
    <definedName name="_88__123Graph_BCHART_8" hidden="1">'[14]Employment Data Sectors (wages)'!$W$13:$W$8187</definedName>
    <definedName name="_88__123Graph_ECHART_7" hidden="1">'[14]Employment Data Sectors (wages)'!$Y$38:$Y$49</definedName>
    <definedName name="_8Macros_Import_.qbop">[19]!'[Macros Import].qbop'</definedName>
    <definedName name="_9__123Graph_ACHART_1" localSheetId="12" hidden="1">'[14]Employment Data Sectors (wages)'!$A$8173:$A$8184</definedName>
    <definedName name="_9__123Graph_ACHART_1" localSheetId="8" hidden="1">'[14]Employment Data Sectors (wages)'!$A$8173:$A$8184</definedName>
    <definedName name="_9__123Graph_ACHART_1" hidden="1">'[14]Employment Data Sectors (wages)'!$A$8173:$A$8184</definedName>
    <definedName name="_9__123Graph_ACHART_7" localSheetId="12" hidden="1">'[15]Employment Data Sectors (wages)'!$Y$8175:$Y$8186</definedName>
    <definedName name="_9__123Graph_ACHART_7" localSheetId="8" hidden="1">'[15]Employment Data Sectors (wages)'!$Y$8175:$Y$8186</definedName>
    <definedName name="_9__123Graph_ACHART_7" hidden="1">'[16]Employment Data Sectors (wages)'!$Y$8175:$Y$8186</definedName>
    <definedName name="_9__123Graph_ACHART_8" localSheetId="8" hidden="1">'[17]Employment Data Sectors (wages)'!$W$8175:$W$8186</definedName>
    <definedName name="_9__123Graph_ACHART_8" hidden="1">'[17]Employment Data Sectors (wages)'!$W$8175:$W$8186</definedName>
    <definedName name="_90__123Graph_BCHART_6" hidden="1">'[14]Employment Data Sectors (wages)'!$AS$49:$AS$8103</definedName>
    <definedName name="_90__123Graph_ECHART_8" localSheetId="12" hidden="1">'[14]Employment Data Sectors (wages)'!$H$86:$H$99</definedName>
    <definedName name="_90__123Graph_ECHART_8" localSheetId="8" hidden="1">'[14]Employment Data Sectors (wages)'!$H$86:$H$99</definedName>
    <definedName name="_90__123Graph_ECHART_8" hidden="1">'[14]Employment Data Sectors (wages)'!$H$86:$H$99</definedName>
    <definedName name="_91__123Graph_ECHART_8" hidden="1">'[14]Employment Data Sectors (wages)'!$H$86:$H$99</definedName>
    <definedName name="_93__123Graph_CCHART_1" localSheetId="12" hidden="1">'[18]Employment Data Sectors (wages)'!$C$8173:$C$8184</definedName>
    <definedName name="_93__123Graph_CCHART_1" localSheetId="8" hidden="1">'[18]Employment Data Sectors (wages)'!$C$8173:$C$8184</definedName>
    <definedName name="_93__123Graph_CCHART_1" hidden="1">'[14]Employment Data Sectors (wages)'!$C$8173:$C$8184</definedName>
    <definedName name="_93__123Graph_FCHART_8" localSheetId="12" hidden="1">'[14]Employment Data Sectors (wages)'!$H$6:$H$17</definedName>
    <definedName name="_93__123Graph_FCHART_8" localSheetId="8" hidden="1">'[14]Employment Data Sectors (wages)'!$H$6:$H$17</definedName>
    <definedName name="_93__123Graph_FCHART_8" hidden="1">'[14]Employment Data Sectors (wages)'!$H$6:$H$17</definedName>
    <definedName name="_94__123Graph_FCHART_8" hidden="1">'[14]Employment Data Sectors (wages)'!$H$6:$H$17</definedName>
    <definedName name="_95__123Graph_BCHART_7" hidden="1">'[14]Employment Data Sectors (wages)'!$Y$13:$Y$8187</definedName>
    <definedName name="_98__123Graph_CCHART_2" localSheetId="12" hidden="1">'[18]Employment Data Sectors (wages)'!$C$8173:$C$8184</definedName>
    <definedName name="_98__123Graph_CCHART_2" localSheetId="8" hidden="1">'[18]Employment Data Sectors (wages)'!$C$8173:$C$8184</definedName>
    <definedName name="_98__123Graph_CCHART_2" hidden="1">'[14]Employment Data Sectors (wages)'!$C$8173:$C$8184</definedName>
    <definedName name="_BOP1" localSheetId="12">#REF!</definedName>
    <definedName name="_BOP1" localSheetId="3">#REF!</definedName>
    <definedName name="_BOP1" localSheetId="8">#REF!</definedName>
    <definedName name="_BOP1">#REF!</definedName>
    <definedName name="_BOP2" localSheetId="12">[9]BoP!#REF!</definedName>
    <definedName name="_BOP2" localSheetId="3">[9]BoP!#REF!</definedName>
    <definedName name="_BOP2" localSheetId="8">[9]BoP!#REF!</definedName>
    <definedName name="_BOP2">[9]BoP!#REF!</definedName>
    <definedName name="_cp10" localSheetId="12" hidden="1">{"'előző év december'!$A$2:$CP$214"}</definedName>
    <definedName name="_cp10" localSheetId="3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12" hidden="1">{"'előző év december'!$A$2:$CP$214"}</definedName>
    <definedName name="_cp11" localSheetId="3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12" hidden="1">{"'előző év december'!$A$2:$CP$214"}</definedName>
    <definedName name="_cp2" localSheetId="3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12" hidden="1">{"'előző év december'!$A$2:$CP$214"}</definedName>
    <definedName name="_cp3" localSheetId="3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12" hidden="1">{"'előző év december'!$A$2:$CP$214"}</definedName>
    <definedName name="_cp4" localSheetId="3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12" hidden="1">{"'előző év december'!$A$2:$CP$214"}</definedName>
    <definedName name="_cp5" localSheetId="3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7" localSheetId="12" hidden="1">{"'előző év december'!$A$2:$CP$214"}</definedName>
    <definedName name="_cp7" localSheetId="3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12" hidden="1">{"'előző év december'!$A$2:$CP$214"}</definedName>
    <definedName name="_cp8" localSheetId="3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12" hidden="1">{"'előző év december'!$A$2:$CP$214"}</definedName>
    <definedName name="_cp9" localSheetId="3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12" hidden="1">{"'előző év december'!$A$2:$CP$214"}</definedName>
    <definedName name="_cpr2" localSheetId="3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4" localSheetId="12" hidden="1">{"'előző év december'!$A$2:$CP$214"}</definedName>
    <definedName name="_cpr4" localSheetId="3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dat1" localSheetId="12">'[10]work Q real'!#REF!</definedName>
    <definedName name="_dat1" localSheetId="3">'[10]work Q real'!#REF!</definedName>
    <definedName name="_dat1" localSheetId="8">'[10]work Q real'!#REF!</definedName>
    <definedName name="_dat1">'[10]work Q real'!#REF!</definedName>
    <definedName name="_dat2" localSheetId="12">#REF!</definedName>
    <definedName name="_dat2" localSheetId="3">#REF!</definedName>
    <definedName name="_dat2" localSheetId="8">#REF!</definedName>
    <definedName name="_dat2">#REF!</definedName>
    <definedName name="_EXP5" localSheetId="12">#REF!</definedName>
    <definedName name="_EXP5" localSheetId="3">#REF!</definedName>
    <definedName name="_EXP5" localSheetId="8">#REF!</definedName>
    <definedName name="_EXP5">#REF!</definedName>
    <definedName name="_EXP6" localSheetId="12">#REF!</definedName>
    <definedName name="_EXP6" localSheetId="3">#REF!</definedName>
    <definedName name="_EXP6" localSheetId="8">#REF!</definedName>
    <definedName name="_EXP6">#REF!</definedName>
    <definedName name="_EXP7" localSheetId="12">#REF!</definedName>
    <definedName name="_EXP7" localSheetId="3">#REF!</definedName>
    <definedName name="_EXP7" localSheetId="8">#REF!</definedName>
    <definedName name="_EXP7">#REF!</definedName>
    <definedName name="_EXP9" localSheetId="12">#REF!</definedName>
    <definedName name="_EXP9" localSheetId="3">#REF!</definedName>
    <definedName name="_EXP9" localSheetId="8">#REF!</definedName>
    <definedName name="_EXP9">#REF!</definedName>
    <definedName name="_Fill" localSheetId="12" hidden="1">#REF!</definedName>
    <definedName name="_Fill" localSheetId="3" hidden="1">#REF!</definedName>
    <definedName name="_Fill" localSheetId="8" hidden="1">#REF!</definedName>
    <definedName name="_Fill" hidden="1">#REF!</definedName>
    <definedName name="_IMP10" localSheetId="12">#REF!</definedName>
    <definedName name="_IMP10" localSheetId="3">#REF!</definedName>
    <definedName name="_IMP10" localSheetId="8">#REF!</definedName>
    <definedName name="_IMP10">#REF!</definedName>
    <definedName name="_IMP2" localSheetId="12">#REF!</definedName>
    <definedName name="_IMP2" localSheetId="3">#REF!</definedName>
    <definedName name="_IMP2" localSheetId="8">#REF!</definedName>
    <definedName name="_IMP2">#REF!</definedName>
    <definedName name="_IMP4" localSheetId="12">#REF!</definedName>
    <definedName name="_IMP4" localSheetId="3">#REF!</definedName>
    <definedName name="_IMP4" localSheetId="8">#REF!</definedName>
    <definedName name="_IMP4">#REF!</definedName>
    <definedName name="_IMP6" localSheetId="12">#REF!</definedName>
    <definedName name="_IMP6" localSheetId="3">#REF!</definedName>
    <definedName name="_IMP6" localSheetId="8">#REF!</definedName>
    <definedName name="_IMP6">#REF!</definedName>
    <definedName name="_IMP7" localSheetId="12">#REF!</definedName>
    <definedName name="_IMP7" localSheetId="3">#REF!</definedName>
    <definedName name="_IMP7" localSheetId="8">#REF!</definedName>
    <definedName name="_IMP7">#REF!</definedName>
    <definedName name="_IMP8" localSheetId="12">#REF!</definedName>
    <definedName name="_IMP8" localSheetId="3">#REF!</definedName>
    <definedName name="_IMP8" localSheetId="8">#REF!</definedName>
    <definedName name="_IMP8">#REF!</definedName>
    <definedName name="_MTS2" localSheetId="12">'[11]Annual Tables'!#REF!</definedName>
    <definedName name="_MTS2" localSheetId="3">'[11]Annual Tables'!#REF!</definedName>
    <definedName name="_MTS2" localSheetId="8">'[11]Annual Tables'!#REF!</definedName>
    <definedName name="_MTS2">'[11]Annual Tables'!#REF!</definedName>
    <definedName name="_Order1" hidden="1">255</definedName>
    <definedName name="_Order2" hidden="1">255</definedName>
    <definedName name="_OUT1" localSheetId="12">#REF!</definedName>
    <definedName name="_OUT1" localSheetId="3">#REF!</definedName>
    <definedName name="_OUT1" localSheetId="8">#REF!</definedName>
    <definedName name="_OUT1">#REF!</definedName>
    <definedName name="_OUT2" localSheetId="12">#REF!</definedName>
    <definedName name="_OUT2" localSheetId="3">#REF!</definedName>
    <definedName name="_OUT2" localSheetId="8">#REF!</definedName>
    <definedName name="_OUT2">#REF!</definedName>
    <definedName name="_PAG2" localSheetId="12">[11]Index!#REF!</definedName>
    <definedName name="_PAG2" localSheetId="3">[11]Index!#REF!</definedName>
    <definedName name="_PAG2" localSheetId="8">[11]Index!#REF!</definedName>
    <definedName name="_PAG2">[11]Index!#REF!</definedName>
    <definedName name="_PAG3" localSheetId="12">[11]Index!#REF!</definedName>
    <definedName name="_PAG3" localSheetId="3">[11]Index!#REF!</definedName>
    <definedName name="_PAG3" localSheetId="8">[11]Index!#REF!</definedName>
    <definedName name="_PAG3">[11]Index!#REF!</definedName>
    <definedName name="_PAG4" localSheetId="12">[11]Index!#REF!</definedName>
    <definedName name="_PAG4" localSheetId="3">[11]Index!#REF!</definedName>
    <definedName name="_PAG4" localSheetId="8">[11]Index!#REF!</definedName>
    <definedName name="_PAG4">[11]Index!#REF!</definedName>
    <definedName name="_PAG5" localSheetId="12">[11]Index!#REF!</definedName>
    <definedName name="_PAG5" localSheetId="3">[11]Index!#REF!</definedName>
    <definedName name="_PAG5" localSheetId="8">[11]Index!#REF!</definedName>
    <definedName name="_PAG5">[11]Index!#REF!</definedName>
    <definedName name="_PAG6" localSheetId="12">[11]Index!#REF!</definedName>
    <definedName name="_PAG6" localSheetId="3">[11]Index!#REF!</definedName>
    <definedName name="_PAG6" localSheetId="8">[11]Index!#REF!</definedName>
    <definedName name="_PAG6">[11]Index!#REF!</definedName>
    <definedName name="_PAG7" localSheetId="12">#REF!</definedName>
    <definedName name="_PAG7" localSheetId="3">#REF!</definedName>
    <definedName name="_PAG7" localSheetId="8">#REF!</definedName>
    <definedName name="_PAG7">#REF!</definedName>
    <definedName name="_pro2001" localSheetId="12">[12]pro2001!$A$1:$B$72</definedName>
    <definedName name="_pro2001" localSheetId="8">[12]pro2001!$A$1:$B$72</definedName>
    <definedName name="_pro2001">[13]pro2001!$A$1:$B$72</definedName>
    <definedName name="_Regression_X" localSheetId="12" hidden="1">#REF!</definedName>
    <definedName name="_Regression_X" localSheetId="3" hidden="1">#REF!</definedName>
    <definedName name="_Regression_X" localSheetId="8" hidden="1">#REF!</definedName>
    <definedName name="_Regression_X" hidden="1">#REF!</definedName>
    <definedName name="_Regression_Y" localSheetId="12" hidden="1">#REF!</definedName>
    <definedName name="_Regression_Y" localSheetId="3" hidden="1">#REF!</definedName>
    <definedName name="_Regression_Y" localSheetId="8" hidden="1">#REF!</definedName>
    <definedName name="_Regression_Y" hidden="1">#REF!</definedName>
    <definedName name="_RES2" localSheetId="12">[9]RES!#REF!</definedName>
    <definedName name="_RES2" localSheetId="3">[9]RES!#REF!</definedName>
    <definedName name="_RES2" localSheetId="8">[9]RES!#REF!</definedName>
    <definedName name="_RES2">[9]RES!#REF!</definedName>
    <definedName name="_RULC" localSheetId="12">[1]REER!$BA$144:$BA$206</definedName>
    <definedName name="_RULC" localSheetId="8">[1]REER!$BA$144:$BA$206</definedName>
    <definedName name="_RULC">[2]REER!$BA$144:$BA$206</definedName>
    <definedName name="_TAB1" localSheetId="12">#REF!</definedName>
    <definedName name="_TAB1" localSheetId="3">#REF!</definedName>
    <definedName name="_TAB1" localSheetId="8">#REF!</definedName>
    <definedName name="_TAB1">#REF!</definedName>
    <definedName name="_TAB10" localSheetId="12">#REF!</definedName>
    <definedName name="_TAB10" localSheetId="3">#REF!</definedName>
    <definedName name="_TAB10" localSheetId="8">#REF!</definedName>
    <definedName name="_TAB10">#REF!</definedName>
    <definedName name="_TAB12" localSheetId="12">#REF!</definedName>
    <definedName name="_TAB12" localSheetId="3">#REF!</definedName>
    <definedName name="_TAB12" localSheetId="8">#REF!</definedName>
    <definedName name="_TAB12">#REF!</definedName>
    <definedName name="_Tab19" localSheetId="12">#REF!</definedName>
    <definedName name="_Tab19" localSheetId="3">#REF!</definedName>
    <definedName name="_Tab19" localSheetId="8">#REF!</definedName>
    <definedName name="_Tab19">#REF!</definedName>
    <definedName name="_TAB2" localSheetId="12">#REF!</definedName>
    <definedName name="_TAB2" localSheetId="3">#REF!</definedName>
    <definedName name="_TAB2" localSheetId="8">#REF!</definedName>
    <definedName name="_TAB2">#REF!</definedName>
    <definedName name="_Tab20" localSheetId="12">#REF!</definedName>
    <definedName name="_Tab20" localSheetId="3">#REF!</definedName>
    <definedName name="_Tab20" localSheetId="8">#REF!</definedName>
    <definedName name="_Tab20">#REF!</definedName>
    <definedName name="_Tab21" localSheetId="12">#REF!</definedName>
    <definedName name="_Tab21" localSheetId="3">#REF!</definedName>
    <definedName name="_Tab21" localSheetId="8">#REF!</definedName>
    <definedName name="_Tab21">#REF!</definedName>
    <definedName name="_Tab22" localSheetId="12">#REF!</definedName>
    <definedName name="_Tab22" localSheetId="3">#REF!</definedName>
    <definedName name="_Tab22" localSheetId="8">#REF!</definedName>
    <definedName name="_Tab22">#REF!</definedName>
    <definedName name="_Tab23" localSheetId="12">#REF!</definedName>
    <definedName name="_Tab23" localSheetId="3">#REF!</definedName>
    <definedName name="_Tab23" localSheetId="8">#REF!</definedName>
    <definedName name="_Tab23">#REF!</definedName>
    <definedName name="_Tab24" localSheetId="12">#REF!</definedName>
    <definedName name="_Tab24" localSheetId="3">#REF!</definedName>
    <definedName name="_Tab24" localSheetId="8">#REF!</definedName>
    <definedName name="_Tab24">#REF!</definedName>
    <definedName name="_Tab26" localSheetId="12">#REF!</definedName>
    <definedName name="_Tab26" localSheetId="3">#REF!</definedName>
    <definedName name="_Tab26" localSheetId="8">#REF!</definedName>
    <definedName name="_Tab26">#REF!</definedName>
    <definedName name="_Tab27" localSheetId="12">#REF!</definedName>
    <definedName name="_Tab27" localSheetId="3">#REF!</definedName>
    <definedName name="_Tab27" localSheetId="8">#REF!</definedName>
    <definedName name="_Tab27">#REF!</definedName>
    <definedName name="_Tab28" localSheetId="12">#REF!</definedName>
    <definedName name="_Tab28" localSheetId="3">#REF!</definedName>
    <definedName name="_Tab28" localSheetId="8">#REF!</definedName>
    <definedName name="_Tab28">#REF!</definedName>
    <definedName name="_Tab29" localSheetId="12">#REF!</definedName>
    <definedName name="_Tab29" localSheetId="3">#REF!</definedName>
    <definedName name="_Tab29" localSheetId="8">#REF!</definedName>
    <definedName name="_Tab29">#REF!</definedName>
    <definedName name="_TAB3" localSheetId="12">#REF!</definedName>
    <definedName name="_TAB3" localSheetId="3">#REF!</definedName>
    <definedName name="_TAB3" localSheetId="8">#REF!</definedName>
    <definedName name="_TAB3">#REF!</definedName>
    <definedName name="_Tab30" localSheetId="12">#REF!</definedName>
    <definedName name="_Tab30" localSheetId="3">#REF!</definedName>
    <definedName name="_Tab30" localSheetId="8">#REF!</definedName>
    <definedName name="_Tab30">#REF!</definedName>
    <definedName name="_Tab31" localSheetId="12">#REF!</definedName>
    <definedName name="_Tab31" localSheetId="3">#REF!</definedName>
    <definedName name="_Tab31" localSheetId="8">#REF!</definedName>
    <definedName name="_Tab31">#REF!</definedName>
    <definedName name="_Tab32" localSheetId="12">#REF!</definedName>
    <definedName name="_Tab32" localSheetId="3">#REF!</definedName>
    <definedName name="_Tab32" localSheetId="8">#REF!</definedName>
    <definedName name="_Tab32">#REF!</definedName>
    <definedName name="_Tab33" localSheetId="12">#REF!</definedName>
    <definedName name="_Tab33" localSheetId="3">#REF!</definedName>
    <definedName name="_Tab33" localSheetId="8">#REF!</definedName>
    <definedName name="_Tab33">#REF!</definedName>
    <definedName name="_Tab34" localSheetId="12">#REF!</definedName>
    <definedName name="_Tab34" localSheetId="3">#REF!</definedName>
    <definedName name="_Tab34" localSheetId="8">#REF!</definedName>
    <definedName name="_Tab34">#REF!</definedName>
    <definedName name="_Tab35" localSheetId="12">#REF!</definedName>
    <definedName name="_Tab35" localSheetId="3">#REF!</definedName>
    <definedName name="_Tab35" localSheetId="8">#REF!</definedName>
    <definedName name="_Tab35">#REF!</definedName>
    <definedName name="_TAB4" localSheetId="12">#REF!</definedName>
    <definedName name="_TAB4" localSheetId="3">#REF!</definedName>
    <definedName name="_TAB4" localSheetId="8">#REF!</definedName>
    <definedName name="_TAB4">#REF!</definedName>
    <definedName name="_TAB5" localSheetId="12">#REF!</definedName>
    <definedName name="_TAB5" localSheetId="3">#REF!</definedName>
    <definedName name="_TAB5" localSheetId="8">#REF!</definedName>
    <definedName name="_TAB5">#REF!</definedName>
    <definedName name="_tab6" localSheetId="12">#REF!</definedName>
    <definedName name="_tab6" localSheetId="3">#REF!</definedName>
    <definedName name="_tab6" localSheetId="8">#REF!</definedName>
    <definedName name="_tab6">#REF!</definedName>
    <definedName name="_TAB7" localSheetId="12">#REF!</definedName>
    <definedName name="_TAB7" localSheetId="3">#REF!</definedName>
    <definedName name="_TAB7" localSheetId="8">#REF!</definedName>
    <definedName name="_TAB7">#REF!</definedName>
    <definedName name="_TAB8" localSheetId="12">#REF!</definedName>
    <definedName name="_TAB8" localSheetId="3">#REF!</definedName>
    <definedName name="_TAB8" localSheetId="8">#REF!</definedName>
    <definedName name="_TAB8">#REF!</definedName>
    <definedName name="_tab9" localSheetId="12">#REF!</definedName>
    <definedName name="_tab9" localSheetId="3">#REF!</definedName>
    <definedName name="_tab9" localSheetId="8">#REF!</definedName>
    <definedName name="_tab9">#REF!</definedName>
    <definedName name="_TB41" localSheetId="12">#REF!</definedName>
    <definedName name="_TB41" localSheetId="3">#REF!</definedName>
    <definedName name="_TB41" localSheetId="8">#REF!</definedName>
    <definedName name="_TB41">#REF!</definedName>
    <definedName name="_Toc387855534" localSheetId="3">rizika_2015!$A$1</definedName>
    <definedName name="_WEO1" localSheetId="12">#REF!</definedName>
    <definedName name="_WEO1" localSheetId="3">#REF!</definedName>
    <definedName name="_WEO1" localSheetId="8">#REF!</definedName>
    <definedName name="_WEO1">#REF!</definedName>
    <definedName name="_WEO2" localSheetId="12">#REF!</definedName>
    <definedName name="_WEO2" localSheetId="3">#REF!</definedName>
    <definedName name="_WEO2" localSheetId="8">#REF!</definedName>
    <definedName name="_WEO2">#REF!</definedName>
    <definedName name="a" localSheetId="12">#REF!</definedName>
    <definedName name="a" localSheetId="3">#REF!</definedName>
    <definedName name="a" localSheetId="8">#REF!</definedName>
    <definedName name="a">#REF!</definedName>
    <definedName name="aaaaaaaaaaaaaa" localSheetId="12">[20]!aaaaaaaaaaaaaa</definedName>
    <definedName name="aaaaaaaaaaaaaa" localSheetId="8">[20]!aaaaaaaaaaaaaa</definedName>
    <definedName name="aaaaaaaaaaaaaa">[21]!aaaaaaaaaaaaaa</definedName>
    <definedName name="aas" localSheetId="12">[22]Contents!$A$1:$C$25</definedName>
    <definedName name="aas" localSheetId="8">[22]Contents!$A$1:$C$25</definedName>
    <definedName name="aas">[23]Contents!$A$1:$C$25</definedName>
    <definedName name="aloha" localSheetId="12" hidden="1">'[24]i2-KA'!#REF!</definedName>
    <definedName name="aloha" localSheetId="3" hidden="1">'[24]i2-KA'!#REF!</definedName>
    <definedName name="aloha" localSheetId="8" hidden="1">'[24]i2-KA'!#REF!</definedName>
    <definedName name="aloha" hidden="1">'[24]i2-KA'!#REF!</definedName>
    <definedName name="ANNUALNOM" localSheetId="12">#REF!</definedName>
    <definedName name="ANNUALNOM" localSheetId="3">#REF!</definedName>
    <definedName name="ANNUALNOM" localSheetId="8">#REF!</definedName>
    <definedName name="ANNUALNOM">#REF!</definedName>
    <definedName name="as" localSheetId="12">'[22]i-REER'!$A$2:$F$104</definedName>
    <definedName name="as" localSheetId="8">'[22]i-REER'!$A$2:$F$104</definedName>
    <definedName name="as">'[23]i-REER'!$A$2:$F$104</definedName>
    <definedName name="asdfasd" localSheetId="12" hidden="1">{"'előző év december'!$A$2:$CP$214"}</definedName>
    <definedName name="asdfasd" localSheetId="3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ASSUM" localSheetId="12">#REF!</definedName>
    <definedName name="ASSUM" localSheetId="3">#REF!</definedName>
    <definedName name="ASSUM" localSheetId="8">#REF!</definedName>
    <definedName name="ASSUM">#REF!</definedName>
    <definedName name="ASSUMB" localSheetId="12">#REF!</definedName>
    <definedName name="ASSUMB" localSheetId="3">#REF!</definedName>
    <definedName name="ASSUMB" localSheetId="8">#REF!</definedName>
    <definedName name="ASSUMB">#REF!</definedName>
    <definedName name="atrade">[19]!atrade</definedName>
    <definedName name="b" localSheetId="12">#REF!</definedName>
    <definedName name="b" localSheetId="3">#REF!</definedName>
    <definedName name="b" localSheetId="8">#REF!</definedName>
    <definedName name="b">#REF!</definedName>
    <definedName name="BAKLANBOPB" localSheetId="12">#REF!</definedName>
    <definedName name="BAKLANBOPB" localSheetId="3">#REF!</definedName>
    <definedName name="BAKLANBOPB" localSheetId="8">#REF!</definedName>
    <definedName name="BAKLANBOPB">#REF!</definedName>
    <definedName name="BAKLANDEBT2B" localSheetId="12">#REF!</definedName>
    <definedName name="BAKLANDEBT2B" localSheetId="3">#REF!</definedName>
    <definedName name="BAKLANDEBT2B" localSheetId="8">#REF!</definedName>
    <definedName name="BAKLANDEBT2B">#REF!</definedName>
    <definedName name="BAKLDEBT1B" localSheetId="12">#REF!</definedName>
    <definedName name="BAKLDEBT1B" localSheetId="3">#REF!</definedName>
    <definedName name="BAKLDEBT1B" localSheetId="8">#REF!</definedName>
    <definedName name="BAKLDEBT1B">#REF!</definedName>
    <definedName name="BASDAT" localSheetId="12">'[11]Annual Tables'!#REF!</definedName>
    <definedName name="BASDAT" localSheetId="3">'[11]Annual Tables'!#REF!</definedName>
    <definedName name="BASDAT" localSheetId="8">'[11]Annual Tables'!#REF!</definedName>
    <definedName name="BASDAT">'[11]Annual Tables'!#REF!</definedName>
    <definedName name="bb" localSheetId="12" hidden="1">{"Riqfin97",#N/A,FALSE,"Tran";"Riqfinpro",#N/A,FALSE,"Tran"}</definedName>
    <definedName name="bb" localSheetId="3" hidden="1">{"Riqfin97",#N/A,FALSE,"Tran";"Riqfinpro",#N/A,FALSE,"Tran"}</definedName>
    <definedName name="bb" localSheetId="8" hidden="1">{"Riqfin97",#N/A,FALSE,"Tran";"Riqfinpro",#N/A,FALSE,"Tran"}</definedName>
    <definedName name="bb" hidden="1">{"Riqfin97",#N/A,FALSE,"Tran";"Riqfinpro",#N/A,FALSE,"Tran"}</definedName>
    <definedName name="bbb" localSheetId="12" hidden="1">{"Riqfin97",#N/A,FALSE,"Tran";"Riqfinpro",#N/A,FALSE,"Tran"}</definedName>
    <definedName name="bbb" localSheetId="3" hidden="1">{"Riqfin97",#N/A,FALSE,"Tran";"Riqfinpro",#N/A,FALSE,"Tran"}</definedName>
    <definedName name="bbb" localSheetId="8" hidden="1">{"Riqfin97",#N/A,FALSE,"Tran";"Riqfinpro",#N/A,FALSE,"Tran"}</definedName>
    <definedName name="bbb" hidden="1">{"Riqfin97",#N/A,FALSE,"Tran";"Riqfinpro",#N/A,FALSE,"Tran"}</definedName>
    <definedName name="bbbbbbbbbbbbbb" localSheetId="12">[20]!bbbbbbbbbbbbbb</definedName>
    <definedName name="bbbbbbbbbbbbbb" localSheetId="8">[20]!bbbbbbbbbbbbbb</definedName>
    <definedName name="bbbbbbbbbbbbbb">[21]!bbbbbbbbbbbbbb</definedName>
    <definedName name="BCA">#N/A</definedName>
    <definedName name="BCA_GDP">#N/A</definedName>
    <definedName name="BE">#N/A</definedName>
    <definedName name="BEA" localSheetId="12">'[25]WEO-BOP'!#REF!</definedName>
    <definedName name="BEA" localSheetId="3">'[25]WEO-BOP'!#REF!</definedName>
    <definedName name="BEA" localSheetId="8">'[25]WEO-BOP'!#REF!</definedName>
    <definedName name="BEA">'[25]WEO-BOP'!#REF!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12">#REF!</definedName>
    <definedName name="BEDE" localSheetId="3">#REF!</definedName>
    <definedName name="BEDE" localSheetId="8">#REF!</definedName>
    <definedName name="BEDE">#REF!</definedName>
    <definedName name="BER" localSheetId="12">'[25]WEO-BOP'!#REF!</definedName>
    <definedName name="BER" localSheetId="3">'[25]WEO-BOP'!#REF!</definedName>
    <definedName name="BER" localSheetId="8">'[25]WEO-BOP'!#REF!</definedName>
    <definedName name="BER">'[25]WEO-BOP'!#REF!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12">'[25]WEO-BOP'!#REF!</definedName>
    <definedName name="BFD" localSheetId="3">'[25]WEO-BOP'!#REF!</definedName>
    <definedName name="BFD" localSheetId="8">'[25]WEO-BOP'!#REF!</definedName>
    <definedName name="BFD">'[25]WEO-BOP'!#REF!</definedName>
    <definedName name="BFDI" localSheetId="12">'[25]WEO-BOP'!#REF!</definedName>
    <definedName name="BFDI" localSheetId="3">'[25]WEO-BOP'!#REF!</definedName>
    <definedName name="BFDI" localSheetId="8">'[25]WEO-BOP'!#REF!</definedName>
    <definedName name="BFDI">'[25]WEO-BOP'!#REF!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2">[20]!BFLD_DF</definedName>
    <definedName name="BFLD_DF" localSheetId="8">[20]!BFLD_DF</definedName>
    <definedName name="BFLD_DF">[21]!BFLD_DF</definedName>
    <definedName name="BFLG">#N/A</definedName>
    <definedName name="BFLG_D">#N/A</definedName>
    <definedName name="BFLG_DF">#N/A</definedName>
    <definedName name="BFO" localSheetId="12">'[25]WEO-BOP'!#REF!</definedName>
    <definedName name="BFO" localSheetId="3">'[25]WEO-BOP'!#REF!</definedName>
    <definedName name="BFO" localSheetId="8">'[25]WEO-BOP'!#REF!</definedName>
    <definedName name="BFO">'[25]WEO-BOP'!#REF!</definedName>
    <definedName name="BFOA" localSheetId="12">'[25]WEO-BOP'!#REF!</definedName>
    <definedName name="BFOA" localSheetId="3">'[25]WEO-BOP'!#REF!</definedName>
    <definedName name="BFOA" localSheetId="8">'[25]WEO-BOP'!#REF!</definedName>
    <definedName name="BFOA">'[25]WEO-BOP'!#REF!</definedName>
    <definedName name="BFOAG" localSheetId="12">'[25]WEO-BOP'!#REF!</definedName>
    <definedName name="BFOAG" localSheetId="3">'[25]WEO-BOP'!#REF!</definedName>
    <definedName name="BFOAG" localSheetId="8">'[25]WEO-BOP'!#REF!</definedName>
    <definedName name="BFOAG">'[25]WEO-BOP'!#REF!</definedName>
    <definedName name="BFOG" localSheetId="12">'[25]WEO-BOP'!#REF!</definedName>
    <definedName name="BFOG" localSheetId="3">'[25]WEO-BOP'!#REF!</definedName>
    <definedName name="BFOG" localSheetId="8">'[25]WEO-BOP'!#REF!</definedName>
    <definedName name="BFOG">'[25]WEO-BOP'!#REF!</definedName>
    <definedName name="BFOL" localSheetId="12">'[25]WEO-BOP'!#REF!</definedName>
    <definedName name="BFOL" localSheetId="3">'[25]WEO-BOP'!#REF!</definedName>
    <definedName name="BFOL" localSheetId="8">'[25]WEO-BOP'!#REF!</definedName>
    <definedName name="BFOL">'[25]WEO-BOP'!#REF!</definedName>
    <definedName name="BFOL_B" localSheetId="12">'[25]WEO-BOP'!#REF!</definedName>
    <definedName name="BFOL_B" localSheetId="3">'[25]WEO-BOP'!#REF!</definedName>
    <definedName name="BFOL_B" localSheetId="8">'[25]WEO-BOP'!#REF!</definedName>
    <definedName name="BFOL_B">'[25]WEO-BOP'!#REF!</definedName>
    <definedName name="BFOL_G" localSheetId="12">'[25]WEO-BOP'!#REF!</definedName>
    <definedName name="BFOL_G" localSheetId="3">'[25]WEO-BOP'!#REF!</definedName>
    <definedName name="BFOL_G" localSheetId="8">'[25]WEO-BOP'!#REF!</definedName>
    <definedName name="BFOL_G">'[25]WEO-BOP'!#REF!</definedName>
    <definedName name="BFOLG" localSheetId="12">'[25]WEO-BOP'!#REF!</definedName>
    <definedName name="BFOLG" localSheetId="3">'[25]WEO-BOP'!#REF!</definedName>
    <definedName name="BFOLG" localSheetId="8">'[25]WEO-BOP'!#REF!</definedName>
    <definedName name="BFOLG">'[25]WEO-BOP'!#REF!</definedName>
    <definedName name="BFP" localSheetId="12">'[25]WEO-BOP'!#REF!</definedName>
    <definedName name="BFP" localSheetId="3">'[25]WEO-BOP'!#REF!</definedName>
    <definedName name="BFP" localSheetId="8">'[25]WEO-BOP'!#REF!</definedName>
    <definedName name="BFP">'[25]WEO-BOP'!#REF!</definedName>
    <definedName name="BFPA" localSheetId="12">'[25]WEO-BOP'!#REF!</definedName>
    <definedName name="BFPA" localSheetId="3">'[25]WEO-BOP'!#REF!</definedName>
    <definedName name="BFPA" localSheetId="8">'[25]WEO-BOP'!#REF!</definedName>
    <definedName name="BFPA">'[25]WEO-BOP'!#REF!</definedName>
    <definedName name="BFPAG" localSheetId="12">'[25]WEO-BOP'!#REF!</definedName>
    <definedName name="BFPAG" localSheetId="3">'[25]WEO-BOP'!#REF!</definedName>
    <definedName name="BFPAG" localSheetId="8">'[25]WEO-BOP'!#REF!</definedName>
    <definedName name="BFPAG">'[25]WEO-BOP'!#REF!</definedName>
    <definedName name="BFPG" localSheetId="12">'[25]WEO-BOP'!#REF!</definedName>
    <definedName name="BFPG" localSheetId="3">'[25]WEO-BOP'!#REF!</definedName>
    <definedName name="BFPG" localSheetId="8">'[25]WEO-BOP'!#REF!</definedName>
    <definedName name="BFPG">'[25]WEO-BOP'!#REF!</definedName>
    <definedName name="BFPL" localSheetId="12">'[25]WEO-BOP'!#REF!</definedName>
    <definedName name="BFPL" localSheetId="3">'[25]WEO-BOP'!#REF!</definedName>
    <definedName name="BFPL" localSheetId="8">'[25]WEO-BOP'!#REF!</definedName>
    <definedName name="BFPL">'[25]WEO-BOP'!#REF!</definedName>
    <definedName name="BFPLD" localSheetId="12">'[25]WEO-BOP'!#REF!</definedName>
    <definedName name="BFPLD" localSheetId="3">'[25]WEO-BOP'!#REF!</definedName>
    <definedName name="BFPLD" localSheetId="8">'[25]WEO-BOP'!#REF!</definedName>
    <definedName name="BFPLD">'[25]WEO-BOP'!#REF!</definedName>
    <definedName name="BFPLDG" localSheetId="12">'[25]WEO-BOP'!#REF!</definedName>
    <definedName name="BFPLDG" localSheetId="3">'[25]WEO-BOP'!#REF!</definedName>
    <definedName name="BFPLDG" localSheetId="8">'[25]WEO-BOP'!#REF!</definedName>
    <definedName name="BFPLDG">'[25]WEO-BOP'!#REF!</definedName>
    <definedName name="BFPLE" localSheetId="12">'[25]WEO-BOP'!#REF!</definedName>
    <definedName name="BFPLE" localSheetId="3">'[25]WEO-BOP'!#REF!</definedName>
    <definedName name="BFPLE" localSheetId="8">'[25]WEO-BOP'!#REF!</definedName>
    <definedName name="BFPLE">'[25]WEO-BOP'!#REF!</definedName>
    <definedName name="BFRA">#N/A</definedName>
    <definedName name="BGS" localSheetId="12">'[25]WEO-BOP'!#REF!</definedName>
    <definedName name="BGS" localSheetId="3">'[25]WEO-BOP'!#REF!</definedName>
    <definedName name="BGS" localSheetId="8">'[25]WEO-BOP'!#REF!</definedName>
    <definedName name="BGS">'[25]WEO-BOP'!#REF!</definedName>
    <definedName name="BI">#N/A</definedName>
    <definedName name="BID" localSheetId="12">'[25]WEO-BOP'!#REF!</definedName>
    <definedName name="BID" localSheetId="3">'[25]WEO-BOP'!#REF!</definedName>
    <definedName name="BID" localSheetId="8">'[25]WEO-BOP'!#REF!</definedName>
    <definedName name="BID">'[25]WEO-BOP'!#REF!</definedName>
    <definedName name="BK">#N/A</definedName>
    <definedName name="BKF">#N/A</definedName>
    <definedName name="BMG">[26]Q6!$E$28:$AH$28</definedName>
    <definedName name="BMII">#N/A</definedName>
    <definedName name="BMIIB">#N/A</definedName>
    <definedName name="BMIIG">#N/A</definedName>
    <definedName name="BMS" localSheetId="12">'[25]WEO-BOP'!#REF!</definedName>
    <definedName name="BMS" localSheetId="3">'[25]WEO-BOP'!#REF!</definedName>
    <definedName name="BMS" localSheetId="8">'[25]WEO-BOP'!#REF!</definedName>
    <definedName name="BMS">'[25]WEO-BOP'!#REF!</definedName>
    <definedName name="bn" localSheetId="12" hidden="1">{"'előző év december'!$A$2:$CP$214"}</definedName>
    <definedName name="bn" localSheetId="3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olivia" localSheetId="12">#REF!</definedName>
    <definedName name="Bolivia" localSheetId="3">#REF!</definedName>
    <definedName name="Bolivia" localSheetId="8">#REF!</definedName>
    <definedName name="Bolivia">#REF!</definedName>
    <definedName name="BOP">#N/A</definedName>
    <definedName name="BOPB" localSheetId="12">#REF!</definedName>
    <definedName name="BOPB" localSheetId="3">#REF!</definedName>
    <definedName name="BOPB" localSheetId="8">#REF!</definedName>
    <definedName name="BOPB">#REF!</definedName>
    <definedName name="BOPMEMOB" localSheetId="12">#REF!</definedName>
    <definedName name="BOPMEMOB" localSheetId="3">#REF!</definedName>
    <definedName name="BOPMEMOB" localSheetId="8">#REF!</definedName>
    <definedName name="BOPMEMOB">#REF!</definedName>
    <definedName name="bracket_2" localSheetId="12">#REF!</definedName>
    <definedName name="bracket_2" localSheetId="3">#REF!</definedName>
    <definedName name="bracket_2" localSheetId="8">#REF!</definedName>
    <definedName name="bracket_2">#REF!</definedName>
    <definedName name="BRASS" localSheetId="12">'[25]WEO-BOP'!#REF!</definedName>
    <definedName name="BRASS" localSheetId="3">'[25]WEO-BOP'!#REF!</definedName>
    <definedName name="BRASS" localSheetId="8">'[25]WEO-BOP'!#REF!</definedName>
    <definedName name="BRASS">'[25]WEO-BOP'!#REF!</definedName>
    <definedName name="Brazil" localSheetId="12">#REF!</definedName>
    <definedName name="Brazil" localSheetId="3">#REF!</definedName>
    <definedName name="Brazil" localSheetId="8">#REF!</definedName>
    <definedName name="Brazil">#REF!</definedName>
    <definedName name="BTR" localSheetId="12">'[25]WEO-BOP'!#REF!</definedName>
    <definedName name="BTR" localSheetId="3">'[25]WEO-BOP'!#REF!</definedName>
    <definedName name="BTR" localSheetId="8">'[25]WEO-BOP'!#REF!</definedName>
    <definedName name="BTR">'[25]WEO-BOP'!#REF!</definedName>
    <definedName name="BTRG" localSheetId="12">'[25]WEO-BOP'!#REF!</definedName>
    <definedName name="BTRG" localSheetId="3">'[25]WEO-BOP'!#REF!</definedName>
    <definedName name="BTRG" localSheetId="8">'[25]WEO-BOP'!#REF!</definedName>
    <definedName name="BTRG">'[25]WEO-BOP'!#REF!</definedName>
    <definedName name="BUDGET" localSheetId="12">#REF!</definedName>
    <definedName name="BUDGET" localSheetId="3">#REF!</definedName>
    <definedName name="BUDGET" localSheetId="8">#REF!</definedName>
    <definedName name="BUDGET">#REF!</definedName>
    <definedName name="Budget_expenditure" localSheetId="12">#REF!</definedName>
    <definedName name="Budget_expenditure" localSheetId="3">#REF!</definedName>
    <definedName name="Budget_expenditure" localSheetId="8">#REF!</definedName>
    <definedName name="Budget_expenditure">#REF!</definedName>
    <definedName name="Budget_revenue" localSheetId="12">#REF!</definedName>
    <definedName name="Budget_revenue" localSheetId="3">#REF!</definedName>
    <definedName name="Budget_revenue" localSheetId="8">#REF!</definedName>
    <definedName name="Budget_revenue">#REF!</definedName>
    <definedName name="BXG">[26]Q6!$E$26:$AH$26</definedName>
    <definedName name="BXS" localSheetId="12">'[25]WEO-BOP'!#REF!</definedName>
    <definedName name="BXS" localSheetId="3">'[25]WEO-BOP'!#REF!</definedName>
    <definedName name="BXS" localSheetId="8">'[25]WEO-BOP'!#REF!</definedName>
    <definedName name="BXS">'[25]WEO-BOP'!#REF!</definedName>
    <definedName name="BXTSAq" localSheetId="12">#REF!</definedName>
    <definedName name="BXTSAq" localSheetId="3">#REF!</definedName>
    <definedName name="BXTSAq" localSheetId="8">#REF!</definedName>
    <definedName name="BXTSAq">#REF!</definedName>
    <definedName name="CalcMCV_4" localSheetId="12">#REF!</definedName>
    <definedName name="CalcMCV_4" localSheetId="3">#REF!</definedName>
    <definedName name="CalcMCV_4" localSheetId="8">#REF!</definedName>
    <definedName name="CalcMCV_4">#REF!</definedName>
    <definedName name="calcNGS_NGDP">#N/A</definedName>
    <definedName name="CAPACCB" localSheetId="12">#REF!</definedName>
    <definedName name="CAPACCB" localSheetId="3">#REF!</definedName>
    <definedName name="CAPACCB" localSheetId="8">#REF!</definedName>
    <definedName name="CAPACCB">#REF!</definedName>
    <definedName name="cc" localSheetId="12" hidden="1">{"Riqfin97",#N/A,FALSE,"Tran";"Riqfinpro",#N/A,FALSE,"Tran"}</definedName>
    <definedName name="cc" localSheetId="3" hidden="1">{"Riqfin97",#N/A,FALSE,"Tran";"Riqfinpro",#N/A,FALSE,"Tran"}</definedName>
    <definedName name="cc" localSheetId="8" hidden="1">{"Riqfin97",#N/A,FALSE,"Tran";"Riqfinpro",#N/A,FALSE,"Tran"}</definedName>
    <definedName name="cc" hidden="1">{"Riqfin97",#N/A,FALSE,"Tran";"Riqfinpro",#N/A,FALSE,"Tran"}</definedName>
    <definedName name="ccc" localSheetId="12" hidden="1">{"Riqfin97",#N/A,FALSE,"Tran";"Riqfinpro",#N/A,FALSE,"Tran"}</definedName>
    <definedName name="ccc" localSheetId="3" hidden="1">{"Riqfin97",#N/A,FALSE,"Tran";"Riqfinpro",#N/A,FALSE,"Tran"}</definedName>
    <definedName name="ccc" localSheetId="8" hidden="1">{"Riqfin97",#N/A,FALSE,"Tran";"Riqfinpro",#N/A,FALSE,"Tran"}</definedName>
    <definedName name="ccc" hidden="1">{"Riqfin97",#N/A,FALSE,"Tran";"Riqfinpro",#N/A,FALSE,"Tran"}</definedName>
    <definedName name="CCODE" localSheetId="12">#REF!</definedName>
    <definedName name="CCODE" localSheetId="3">#REF!</definedName>
    <definedName name="CCODE" localSheetId="8">#REF!</definedName>
    <definedName name="CCODE">#REF!</definedName>
    <definedName name="cgb" localSheetId="12">#REF!</definedName>
    <definedName name="cgb" localSheetId="3">#REF!</definedName>
    <definedName name="cgb" localSheetId="8">#REF!</definedName>
    <definedName name="cgb">#REF!</definedName>
    <definedName name="cge" localSheetId="12">#REF!</definedName>
    <definedName name="cge" localSheetId="3">#REF!</definedName>
    <definedName name="cge" localSheetId="8">#REF!</definedName>
    <definedName name="cge">#REF!</definedName>
    <definedName name="cgr" localSheetId="12">#REF!</definedName>
    <definedName name="cgr" localSheetId="3">#REF!</definedName>
    <definedName name="cgr" localSheetId="8">#REF!</definedName>
    <definedName name="cgr">#REF!</definedName>
    <definedName name="CONCK" localSheetId="12">#REF!</definedName>
    <definedName name="CONCK" localSheetId="3">#REF!</definedName>
    <definedName name="CONCK" localSheetId="8">#REF!</definedName>
    <definedName name="CONCK">#REF!</definedName>
    <definedName name="Cons" localSheetId="12">#REF!</definedName>
    <definedName name="Cons" localSheetId="3">#REF!</definedName>
    <definedName name="Cons" localSheetId="8">#REF!</definedName>
    <definedName name="Cons">#REF!</definedName>
    <definedName name="CORULCSA" localSheetId="12">[27]E!$V$15:$V$98</definedName>
    <definedName name="CORULCSA" localSheetId="8">[27]E!$V$15:$V$98</definedName>
    <definedName name="CORULCSA">[28]E!$V$15:$V$98</definedName>
    <definedName name="cp" localSheetId="12" hidden="1">{"'előző év december'!$A$2:$CP$214"}</definedName>
    <definedName name="cp" localSheetId="3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r" localSheetId="12" hidden="1">{"'előző év december'!$A$2:$CP$214"}</definedName>
    <definedName name="cpr" localSheetId="3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12" hidden="1">{"'előző év december'!$A$2:$CP$214"}</definedName>
    <definedName name="cprsa" localSheetId="3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urrVintage">[29]Current!$D$66</definedName>
    <definedName name="cx" localSheetId="12" hidden="1">{"'előző év december'!$A$2:$CP$214"}</definedName>
    <definedName name="cx" localSheetId="3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>"Graf 5"</definedName>
    <definedName name="DABproj">#N/A</definedName>
    <definedName name="DAGproj">#N/A</definedName>
    <definedName name="daily_interest_rates" localSheetId="12">'[30]daily calculations'!#REF!</definedName>
    <definedName name="daily_interest_rates" localSheetId="3">'[31]daily calculations'!#REF!</definedName>
    <definedName name="daily_interest_rates" localSheetId="8">'[30]daily calculations'!#REF!</definedName>
    <definedName name="daily_interest_rates">'[31]daily calculations'!#REF!</definedName>
    <definedName name="DAproj">#N/A</definedName>
    <definedName name="DASD">#N/A</definedName>
    <definedName name="DASDB">#N/A</definedName>
    <definedName name="DASDG">#N/A</definedName>
    <definedName name="data_area" localSheetId="12">#REF!</definedName>
    <definedName name="data_area" localSheetId="3">#REF!</definedName>
    <definedName name="data_area" localSheetId="8">#REF!</definedName>
    <definedName name="data_area">#REF!</definedName>
    <definedName name="_xlnm.Database" localSheetId="12">#REF!</definedName>
    <definedName name="_xlnm.Database" localSheetId="3">#REF!</definedName>
    <definedName name="_xlnm.Database" localSheetId="8">#REF!</definedName>
    <definedName name="_xlnm.Database">#REF!</definedName>
    <definedName name="DATB" localSheetId="12">[1]REER!$B$144:$B$240</definedName>
    <definedName name="DATB" localSheetId="8">[1]REER!$B$144:$B$240</definedName>
    <definedName name="DATB">[2]REER!$B$144:$B$240</definedName>
    <definedName name="datcr" localSheetId="12">'[10]Tab ann curr'!#REF!</definedName>
    <definedName name="datcr" localSheetId="3">'[10]Tab ann curr'!#REF!</definedName>
    <definedName name="datcr" localSheetId="8">'[10]Tab ann curr'!#REF!</definedName>
    <definedName name="datcr">'[10]Tab ann curr'!#REF!</definedName>
    <definedName name="date" localSheetId="12">#REF!</definedName>
    <definedName name="date" localSheetId="3">#REF!</definedName>
    <definedName name="date" localSheetId="8">#REF!</definedName>
    <definedName name="date">#REF!</definedName>
    <definedName name="date_EXP">[32]Sheet1!$B$1:$G$1</definedName>
    <definedName name="date_FISC" localSheetId="12">#REF!</definedName>
    <definedName name="date_FISC" localSheetId="3">#REF!</definedName>
    <definedName name="date_FISC" localSheetId="8">#REF!</definedName>
    <definedName name="date_FISC">#REF!</definedName>
    <definedName name="dateIntLiq" localSheetId="12">#REF!</definedName>
    <definedName name="dateIntLiq" localSheetId="3">#REF!</definedName>
    <definedName name="dateIntLiq" localSheetId="8">#REF!</definedName>
    <definedName name="dateIntLiq">#REF!</definedName>
    <definedName name="dateMoney" localSheetId="12">#REF!</definedName>
    <definedName name="dateMoney" localSheetId="3">#REF!</definedName>
    <definedName name="dateMoney" localSheetId="8">#REF!</definedName>
    <definedName name="dateMoney">#REF!</definedName>
    <definedName name="dateprofit" localSheetId="12">[1]C!$A$9:$A$125</definedName>
    <definedName name="dateprofit" localSheetId="8">[1]C!$A$9:$A$125</definedName>
    <definedName name="dateprofit">[2]C!$A$9:$A$125</definedName>
    <definedName name="dateRates" localSheetId="12">#REF!</definedName>
    <definedName name="dateRates" localSheetId="3">#REF!</definedName>
    <definedName name="dateRates" localSheetId="8">#REF!</definedName>
    <definedName name="dateRates">#REF!</definedName>
    <definedName name="dateRawQ" localSheetId="12">'[33]Raw Data'!#REF!</definedName>
    <definedName name="dateRawQ" localSheetId="3">'[33]Raw Data'!#REF!</definedName>
    <definedName name="dateRawQ" localSheetId="8">'[33]Raw Data'!#REF!</definedName>
    <definedName name="dateRawQ">'[33]Raw Data'!#REF!</definedName>
    <definedName name="dateReal" localSheetId="12">#REF!</definedName>
    <definedName name="dateReal" localSheetId="3">#REF!</definedName>
    <definedName name="dateReal" localSheetId="8">#REF!</definedName>
    <definedName name="dateReal">#REF!</definedName>
    <definedName name="dates" localSheetId="12">#REF!</definedName>
    <definedName name="dates" localSheetId="3">#REF!</definedName>
    <definedName name="dates" localSheetId="8">#REF!</definedName>
    <definedName name="dates">#REF!</definedName>
    <definedName name="dates_w" localSheetId="12">#REF!</definedName>
    <definedName name="dates_w" localSheetId="3">#REF!</definedName>
    <definedName name="dates_w" localSheetId="8">#REF!</definedName>
    <definedName name="dates_w">#REF!</definedName>
    <definedName name="dates1" localSheetId="12">#REF!</definedName>
    <definedName name="dates1" localSheetId="3">#REF!</definedName>
    <definedName name="dates1" localSheetId="8">#REF!</definedName>
    <definedName name="dates1">#REF!</definedName>
    <definedName name="dates2" localSheetId="12">#REF!</definedName>
    <definedName name="dates2" localSheetId="3">#REF!</definedName>
    <definedName name="dates2" localSheetId="8">#REF!</definedName>
    <definedName name="dates2">#REF!</definedName>
    <definedName name="datesb" localSheetId="12">[27]B!$B$20:$B$134</definedName>
    <definedName name="datesb" localSheetId="8">[27]B!$B$20:$B$134</definedName>
    <definedName name="datesb">[28]B!$B$20:$B$134</definedName>
    <definedName name="datesc" localSheetId="12">#REF!</definedName>
    <definedName name="datesc" localSheetId="3">#REF!</definedName>
    <definedName name="datesc" localSheetId="8">#REF!</definedName>
    <definedName name="datesc">#REF!</definedName>
    <definedName name="datesd" localSheetId="12">#REF!</definedName>
    <definedName name="datesd" localSheetId="3">#REF!</definedName>
    <definedName name="datesd" localSheetId="8">#REF!</definedName>
    <definedName name="datesd">#REF!</definedName>
    <definedName name="DATESG" localSheetId="12">#REF!</definedName>
    <definedName name="DATESG" localSheetId="3">#REF!</definedName>
    <definedName name="DATESG" localSheetId="8">#REF!</definedName>
    <definedName name="DATESG">#REF!</definedName>
    <definedName name="datesm" localSheetId="12">#REF!</definedName>
    <definedName name="datesm" localSheetId="3">#REF!</definedName>
    <definedName name="datesm" localSheetId="8">#REF!</definedName>
    <definedName name="datesm">#REF!</definedName>
    <definedName name="datesq" localSheetId="12">#REF!</definedName>
    <definedName name="datesq" localSheetId="3">#REF!</definedName>
    <definedName name="datesq" localSheetId="8">#REF!</definedName>
    <definedName name="datesq">#REF!</definedName>
    <definedName name="datesr" localSheetId="12">#REF!</definedName>
    <definedName name="datesr" localSheetId="3">#REF!</definedName>
    <definedName name="datesr" localSheetId="8">#REF!</definedName>
    <definedName name="datesr">#REF!</definedName>
    <definedName name="datestran" localSheetId="12">[27]transfer!$A$9:$A$116</definedName>
    <definedName name="datestran" localSheetId="8">[27]transfer!$A$9:$A$116</definedName>
    <definedName name="datestran">[28]transfer!$A$9:$A$116</definedName>
    <definedName name="datgdp" localSheetId="12">#REF!</definedName>
    <definedName name="datgdp" localSheetId="3">#REF!</definedName>
    <definedName name="datgdp" localSheetId="8">#REF!</definedName>
    <definedName name="datgdp">#REF!</definedName>
    <definedName name="datin1" localSheetId="12">[1]REER!$B$9:$B$119</definedName>
    <definedName name="datin1" localSheetId="8">[1]REER!$B$9:$B$119</definedName>
    <definedName name="datin1">[2]REER!$B$9:$B$119</definedName>
    <definedName name="datin2" localSheetId="12">[1]REER!$B$144:$B$253</definedName>
    <definedName name="datin2" localSheetId="8">[1]REER!$B$144:$B$253</definedName>
    <definedName name="datin2">[2]REER!$B$144:$B$253</definedName>
    <definedName name="datq" localSheetId="12">#REF!</definedName>
    <definedName name="datq" localSheetId="3">#REF!</definedName>
    <definedName name="datq" localSheetId="8">#REF!</definedName>
    <definedName name="datq">#REF!</definedName>
    <definedName name="datq1" localSheetId="12">#REF!</definedName>
    <definedName name="datq1" localSheetId="3">#REF!</definedName>
    <definedName name="datq1" localSheetId="8">#REF!</definedName>
    <definedName name="datq1">#REF!</definedName>
    <definedName name="datq2" localSheetId="12">#REF!</definedName>
    <definedName name="datq2" localSheetId="3">#REF!</definedName>
    <definedName name="datq2" localSheetId="8">#REF!</definedName>
    <definedName name="datq2">#REF!</definedName>
    <definedName name="datreer" localSheetId="12">[1]REER!$B$144:$B$258</definedName>
    <definedName name="datreer" localSheetId="8">[1]REER!$B$144:$B$258</definedName>
    <definedName name="datreer">[2]REER!$B$144:$B$258</definedName>
    <definedName name="datt" localSheetId="12">#REF!</definedName>
    <definedName name="datt" localSheetId="3">#REF!</definedName>
    <definedName name="datt" localSheetId="8">#REF!</definedName>
    <definedName name="datt">#REF!</definedName>
    <definedName name="DBproj">#N/A</definedName>
    <definedName name="dd" localSheetId="12" hidden="1">{"Riqfin97",#N/A,FALSE,"Tran";"Riqfinpro",#N/A,FALSE,"Tran"}</definedName>
    <definedName name="dd" localSheetId="3" hidden="1">{"Riqfin97",#N/A,FALSE,"Tran";"Riqfinpro",#N/A,FALSE,"Tran"}</definedName>
    <definedName name="dd" localSheetId="8" hidden="1">{"Riqfin97",#N/A,FALSE,"Tran";"Riqfinpro",#N/A,FALSE,"Tran"}</definedName>
    <definedName name="dd" hidden="1">{"Riqfin97",#N/A,FALSE,"Tran";"Riqfinpro",#N/A,FALSE,"Tran"}</definedName>
    <definedName name="ddd" localSheetId="12" hidden="1">{"Riqfin97",#N/A,FALSE,"Tran";"Riqfinpro",#N/A,FALSE,"Tran"}</definedName>
    <definedName name="ddd" localSheetId="3" hidden="1">{"Riqfin97",#N/A,FALSE,"Tran";"Riqfinpro",#N/A,FALSE,"Tran"}</definedName>
    <definedName name="ddd" localSheetId="8" hidden="1">{"Riqfin97",#N/A,FALSE,"Tran";"Riqfinpro",#N/A,FALSE,"Tran"}</definedName>
    <definedName name="ddd" hidden="1">{"Riqfin97",#N/A,FALSE,"Tran";"Riqfinpro",#N/A,FALSE,"Tran"}</definedName>
    <definedName name="debt" localSheetId="12">#REF!</definedName>
    <definedName name="debt" localSheetId="3">#REF!</definedName>
    <definedName name="debt" localSheetId="8">#REF!</definedName>
    <definedName name="debt">#REF!</definedName>
    <definedName name="DEBT1" localSheetId="12">#REF!</definedName>
    <definedName name="DEBT1" localSheetId="3">#REF!</definedName>
    <definedName name="DEBT1" localSheetId="8">#REF!</definedName>
    <definedName name="DEBT1">#REF!</definedName>
    <definedName name="DEBT10" localSheetId="12">#REF!</definedName>
    <definedName name="DEBT10" localSheetId="3">#REF!</definedName>
    <definedName name="DEBT10" localSheetId="8">#REF!</definedName>
    <definedName name="DEBT10">#REF!</definedName>
    <definedName name="DEBT11" localSheetId="12">#REF!</definedName>
    <definedName name="DEBT11" localSheetId="3">#REF!</definedName>
    <definedName name="DEBT11" localSheetId="8">#REF!</definedName>
    <definedName name="DEBT11">#REF!</definedName>
    <definedName name="DEBT12" localSheetId="12">#REF!</definedName>
    <definedName name="DEBT12" localSheetId="3">#REF!</definedName>
    <definedName name="DEBT12" localSheetId="8">#REF!</definedName>
    <definedName name="DEBT12">#REF!</definedName>
    <definedName name="DEBT13" localSheetId="12">#REF!</definedName>
    <definedName name="DEBT13" localSheetId="3">#REF!</definedName>
    <definedName name="DEBT13" localSheetId="8">#REF!</definedName>
    <definedName name="DEBT13">#REF!</definedName>
    <definedName name="DEBT14" localSheetId="12">#REF!</definedName>
    <definedName name="DEBT14" localSheetId="3">#REF!</definedName>
    <definedName name="DEBT14" localSheetId="8">#REF!</definedName>
    <definedName name="DEBT14">#REF!</definedName>
    <definedName name="DEBT15" localSheetId="12">#REF!</definedName>
    <definedName name="DEBT15" localSheetId="3">#REF!</definedName>
    <definedName name="DEBT15" localSheetId="8">#REF!</definedName>
    <definedName name="DEBT15">#REF!</definedName>
    <definedName name="DEBT16" localSheetId="12">#REF!</definedName>
    <definedName name="DEBT16" localSheetId="3">#REF!</definedName>
    <definedName name="DEBT16" localSheetId="8">#REF!</definedName>
    <definedName name="DEBT16">#REF!</definedName>
    <definedName name="DEBT1B" localSheetId="12">#REF!</definedName>
    <definedName name="DEBT1B" localSheetId="3">#REF!</definedName>
    <definedName name="DEBT1B" localSheetId="8">#REF!</definedName>
    <definedName name="DEBT1B">#REF!</definedName>
    <definedName name="DEBT2" localSheetId="12">#REF!</definedName>
    <definedName name="DEBT2" localSheetId="3">#REF!</definedName>
    <definedName name="DEBT2" localSheetId="8">#REF!</definedName>
    <definedName name="DEBT2">#REF!</definedName>
    <definedName name="DEBT2B" localSheetId="12">#REF!</definedName>
    <definedName name="DEBT2B" localSheetId="3">#REF!</definedName>
    <definedName name="DEBT2B" localSheetId="8">#REF!</definedName>
    <definedName name="DEBT2B">#REF!</definedName>
    <definedName name="DEBT3" localSheetId="12">#REF!</definedName>
    <definedName name="DEBT3" localSheetId="3">#REF!</definedName>
    <definedName name="DEBT3" localSheetId="8">#REF!</definedName>
    <definedName name="DEBT3">#REF!</definedName>
    <definedName name="DEBT4" localSheetId="12">#REF!</definedName>
    <definedName name="DEBT4" localSheetId="3">#REF!</definedName>
    <definedName name="DEBT4" localSheetId="8">#REF!</definedName>
    <definedName name="DEBT4">#REF!</definedName>
    <definedName name="DEBT5" localSheetId="12">#REF!</definedName>
    <definedName name="DEBT5" localSheetId="3">#REF!</definedName>
    <definedName name="DEBT5" localSheetId="8">#REF!</definedName>
    <definedName name="DEBT5">#REF!</definedName>
    <definedName name="DEBT6" localSheetId="12">#REF!</definedName>
    <definedName name="DEBT6" localSheetId="3">#REF!</definedName>
    <definedName name="DEBT6" localSheetId="8">#REF!</definedName>
    <definedName name="DEBT6">#REF!</definedName>
    <definedName name="DEBT7" localSheetId="12">#REF!</definedName>
    <definedName name="DEBT7" localSheetId="3">#REF!</definedName>
    <definedName name="DEBT7" localSheetId="8">#REF!</definedName>
    <definedName name="DEBT7">#REF!</definedName>
    <definedName name="DEBT8" localSheetId="12">#REF!</definedName>
    <definedName name="DEBT8" localSheetId="3">#REF!</definedName>
    <definedName name="DEBT8" localSheetId="8">#REF!</definedName>
    <definedName name="DEBT8">#REF!</definedName>
    <definedName name="DEBT9" localSheetId="12">#REF!</definedName>
    <definedName name="DEBT9" localSheetId="3">#REF!</definedName>
    <definedName name="DEBT9" localSheetId="8">#REF!</definedName>
    <definedName name="DEBT9">#REF!</definedName>
    <definedName name="debtproj" localSheetId="12">#REF!</definedName>
    <definedName name="debtproj" localSheetId="3">#REF!</definedName>
    <definedName name="debtproj" localSheetId="8">#REF!</definedName>
    <definedName name="debtproj">#REF!</definedName>
    <definedName name="DEFLATORS" localSheetId="12">#REF!</definedName>
    <definedName name="DEFLATORS" localSheetId="3">#REF!</definedName>
    <definedName name="DEFLATORS" localSheetId="8">#REF!</definedName>
    <definedName name="DEFLATORS">#REF!</definedName>
    <definedName name="degresivita" localSheetId="12">#REF!</definedName>
    <definedName name="degresivita" localSheetId="3">#REF!</definedName>
    <definedName name="degresivita" localSheetId="8">#REF!</definedName>
    <definedName name="degresivita">#REF!</definedName>
    <definedName name="degresivita_2" localSheetId="12">#REF!</definedName>
    <definedName name="degresivita_2" localSheetId="3">#REF!</definedName>
    <definedName name="degresivita_2" localSheetId="8">#REF!</definedName>
    <definedName name="degresivita_2">#REF!</definedName>
    <definedName name="deleteme1" localSheetId="12" hidden="1">#REF!</definedName>
    <definedName name="deleteme1" localSheetId="3" hidden="1">#REF!</definedName>
    <definedName name="deleteme1" localSheetId="8" hidden="1">#REF!</definedName>
    <definedName name="deleteme1" hidden="1">#REF!</definedName>
    <definedName name="deleteme3" localSheetId="12" hidden="1">#REF!</definedName>
    <definedName name="deleteme3" localSheetId="3" hidden="1">#REF!</definedName>
    <definedName name="deleteme3" localSheetId="8" hidden="1">#REF!</definedName>
    <definedName name="deleteme3" hidden="1">#REF!</definedName>
    <definedName name="Department" localSheetId="12">[34]REER!#REF!</definedName>
    <definedName name="Department" localSheetId="3">[35]REER!#REF!</definedName>
    <definedName name="Department" localSheetId="8">[34]REER!#REF!</definedName>
    <definedName name="Department">[35]REER!#REF!</definedName>
    <definedName name="DF_GRID_3" localSheetId="12">Počet [36]klientov!$B$19:$I$582</definedName>
    <definedName name="DF_GRID_3" localSheetId="3">Počet klientov-[37]PR!$B$17:$H$19</definedName>
    <definedName name="DF_GRID_3" localSheetId="8">Počet klientov-[37]PR!$B$17:$H$19</definedName>
    <definedName name="DF_GRID_3">Počet klientov-[37]PR!$B$17:$H$19</definedName>
    <definedName name="DF_GRID_4" localSheetId="12">#REF!</definedName>
    <definedName name="DF_GRID_4" localSheetId="3">#REF!</definedName>
    <definedName name="DF_GRID_4" localSheetId="8">#REF!</definedName>
    <definedName name="DF_GRID_4">#REF!</definedName>
    <definedName name="DF_GRID_5" localSheetId="12">#REF!</definedName>
    <definedName name="DF_GRID_5" localSheetId="3">#REF!</definedName>
    <definedName name="DF_GRID_5" localSheetId="8">#REF!</definedName>
    <definedName name="DF_GRID_5">#REF!</definedName>
    <definedName name="DF_GRID_6" localSheetId="12">#REF!</definedName>
    <definedName name="DF_GRID_6" localSheetId="3">#REF!</definedName>
    <definedName name="DF_GRID_6" localSheetId="8">#REF!</definedName>
    <definedName name="DF_GRID_6">#REF!</definedName>
    <definedName name="DF_GRID_7" localSheetId="12">#REF!</definedName>
    <definedName name="DF_GRID_7" localSheetId="3">Počet klientov-#REF!</definedName>
    <definedName name="DF_GRID_7" localSheetId="8">Počet klientov-#REF!</definedName>
    <definedName name="DF_GRID_7">Počet klientov-#REF!</definedName>
    <definedName name="DGproj">#N/A</definedName>
    <definedName name="DLX1.USE" localSheetId="12">[38]Haver!$A$2:$N$8</definedName>
    <definedName name="DLX1.USE" localSheetId="8">[38]Haver!$A$2:$N$8</definedName>
    <definedName name="DLX1.USE">[39]Haver!$A$2:$N$8</definedName>
    <definedName name="DOC" localSheetId="12">#REF!</definedName>
    <definedName name="DOC" localSheetId="3">#REF!</definedName>
    <definedName name="DOC" localSheetId="8">#REF!</definedName>
    <definedName name="DOC">#REF!</definedName>
    <definedName name="dp">[40]DP!$A$1:$E$65536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fsdds" localSheetId="12" hidden="1">{"Riqfin97",#N/A,FALSE,"Tran";"Riqfinpro",#N/A,FALSE,"Tran"}</definedName>
    <definedName name="dsfsdds" localSheetId="3" hidden="1">{"Riqfin97",#N/A,FALSE,"Tran";"Riqfinpro",#N/A,FALSE,"Tran"}</definedName>
    <definedName name="dsfsdds" localSheetId="8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12">#REF!</definedName>
    <definedName name="e12db" localSheetId="3">#REF!</definedName>
    <definedName name="e12db" localSheetId="8">#REF!</definedName>
    <definedName name="e12db">#REF!</definedName>
    <definedName name="e9db">[41]e9!$A$1:$V$49</definedName>
    <definedName name="EDNA">#N/A</definedName>
    <definedName name="edr" localSheetId="12" hidden="1">{"'előző év december'!$A$2:$CP$214"}</definedName>
    <definedName name="edr" localSheetId="3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DSSDESCRIPTOR" localSheetId="12">#REF!</definedName>
    <definedName name="EDSSDESCRIPTOR" localSheetId="3">#REF!</definedName>
    <definedName name="EDSSDESCRIPTOR" localSheetId="8">#REF!</definedName>
    <definedName name="EDSSDESCRIPTOR">#REF!</definedName>
    <definedName name="EDSSFILE" localSheetId="12">#REF!</definedName>
    <definedName name="EDSSFILE" localSheetId="3">#REF!</definedName>
    <definedName name="EDSSFILE" localSheetId="8">#REF!</definedName>
    <definedName name="EDSSFILE">#REF!</definedName>
    <definedName name="EDSSNAME" localSheetId="12">#REF!</definedName>
    <definedName name="EDSSNAME" localSheetId="3">#REF!</definedName>
    <definedName name="EDSSNAME" localSheetId="8">#REF!</definedName>
    <definedName name="EDSSNAME">#REF!</definedName>
    <definedName name="EDSSTIME" localSheetId="12">#REF!</definedName>
    <definedName name="EDSSTIME" localSheetId="3">#REF!</definedName>
    <definedName name="EDSSTIME" localSheetId="8">#REF!</definedName>
    <definedName name="EDSSTIME">#REF!</definedName>
    <definedName name="ee" localSheetId="12" hidden="1">{"Tab1",#N/A,FALSE,"P";"Tab2",#N/A,FALSE,"P"}</definedName>
    <definedName name="ee" localSheetId="3" hidden="1">{"Tab1",#N/A,FALSE,"P";"Tab2",#N/A,FALSE,"P"}</definedName>
    <definedName name="ee" localSheetId="8" hidden="1">{"Tab1",#N/A,FALSE,"P";"Tab2",#N/A,FALSE,"P"}</definedName>
    <definedName name="ee" hidden="1">{"Tab1",#N/A,FALSE,"P";"Tab2",#N/A,FALSE,"P"}</definedName>
    <definedName name="EECB" localSheetId="12">#REF!</definedName>
    <definedName name="EECB" localSheetId="3">#REF!</definedName>
    <definedName name="EECB" localSheetId="8">#REF!</definedName>
    <definedName name="EECB">#REF!</definedName>
    <definedName name="eedx" localSheetId="12" hidden="1">{"Tab1",#N/A,FALSE,"P";"Tab2",#N/A,FALSE,"P"}</definedName>
    <definedName name="eedx" localSheetId="3" hidden="1">{"Tab1",#N/A,FALSE,"P";"Tab2",#N/A,FALSE,"P"}</definedName>
    <definedName name="eedx" localSheetId="8" hidden="1">{"Tab1",#N/A,FALSE,"P";"Tab2",#N/A,FALSE,"P"}</definedName>
    <definedName name="eedx" hidden="1">{"Tab1",#N/A,FALSE,"P";"Tab2",#N/A,FALSE,"P"}</definedName>
    <definedName name="eee" localSheetId="12" hidden="1">{"Tab1",#N/A,FALSE,"P";"Tab2",#N/A,FALSE,"P"}</definedName>
    <definedName name="eee" localSheetId="3" hidden="1">{"Tab1",#N/A,FALSE,"P";"Tab2",#N/A,FALSE,"P"}</definedName>
    <definedName name="eee" localSheetId="8" hidden="1">{"Tab1",#N/A,FALSE,"P";"Tab2",#N/A,FALSE,"P"}</definedName>
    <definedName name="eee" hidden="1">{"Tab1",#N/A,FALSE,"P";"Tab2",#N/A,FALSE,"P"}</definedName>
    <definedName name="EISCODE" localSheetId="12">#REF!</definedName>
    <definedName name="EISCODE" localSheetId="3">#REF!</definedName>
    <definedName name="EISCODE" localSheetId="8">#REF!</definedName>
    <definedName name="EISCODE">#REF!</definedName>
    <definedName name="elect" localSheetId="12">#REF!</definedName>
    <definedName name="elect" localSheetId="3">#REF!</definedName>
    <definedName name="elect" localSheetId="8">#REF!</definedName>
    <definedName name="elect">#REF!</definedName>
    <definedName name="Emerging_HTML_AREA" localSheetId="12">#REF!</definedName>
    <definedName name="Emerging_HTML_AREA" localSheetId="3">#REF!</definedName>
    <definedName name="Emerging_HTML_AREA" localSheetId="8">#REF!</definedName>
    <definedName name="Emerging_HTML_AREA">#REF!</definedName>
    <definedName name="EMETEL" localSheetId="12">#REF!</definedName>
    <definedName name="EMETEL" localSheetId="3">#REF!</definedName>
    <definedName name="EMETEL" localSheetId="8">#REF!</definedName>
    <definedName name="EMETEL">#REF!</definedName>
    <definedName name="ENDA">#N/A</definedName>
    <definedName name="equal_TLC" localSheetId="12">#REF!</definedName>
    <definedName name="equal_TLC" localSheetId="3">#REF!</definedName>
    <definedName name="equal_TLC" localSheetId="8">#REF!</definedName>
    <definedName name="equal_TLC">#REF!</definedName>
    <definedName name="ert" localSheetId="12" hidden="1">{"'előző év december'!$A$2:$CP$214"}</definedName>
    <definedName name="ert" localSheetId="3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12" hidden="1">{"'előző év december'!$A$2:$CP$214"}</definedName>
    <definedName name="ertertwertwert" localSheetId="3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ESAsh">[42]IFRS!$L$4:$L$198</definedName>
    <definedName name="ExitWRS">[43]Main!$AB$25</definedName>
    <definedName name="f" localSheetId="12" hidden="1">{"'előző év december'!$A$2:$CP$214"}</definedName>
    <definedName name="f" localSheetId="3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d">#REF!</definedName>
    <definedName name="ff" localSheetId="12" hidden="1">{"Tab1",#N/A,FALSE,"P";"Tab2",#N/A,FALSE,"P"}</definedName>
    <definedName name="ff" localSheetId="3" hidden="1">{"Tab1",#N/A,FALSE,"P";"Tab2",#N/A,FALSE,"P"}</definedName>
    <definedName name="ff" localSheetId="8" hidden="1">{"Tab1",#N/A,FALSE,"P";"Tab2",#N/A,FALSE,"P"}</definedName>
    <definedName name="ff" hidden="1">{"Tab1",#N/A,FALSE,"P";"Tab2",#N/A,FALSE,"P"}</definedName>
    <definedName name="fff" localSheetId="12" hidden="1">{"Tab1",#N/A,FALSE,"P";"Tab2",#N/A,FALSE,"P"}</definedName>
    <definedName name="fff" localSheetId="3" hidden="1">{"Tab1",#N/A,FALSE,"P";"Tab2",#N/A,FALSE,"P"}</definedName>
    <definedName name="fff" localSheetId="8" hidden="1">{"Tab1",#N/A,FALSE,"P";"Tab2",#N/A,FALSE,"P"}</definedName>
    <definedName name="fff" hidden="1">{"Tab1",#N/A,FALSE,"P";"Tab2",#N/A,FALSE,"P"}</definedName>
    <definedName name="ffg" localSheetId="12" hidden="1">{"'előző év december'!$A$2:$CP$214"}</definedName>
    <definedName name="ffg" localSheetId="3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12" hidden="1">{"'előző év december'!$A$2:$CP$214"}</definedName>
    <definedName name="fg" localSheetId="3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ig8.2a" localSheetId="12">#REF!</definedName>
    <definedName name="Fig8.2a" localSheetId="3">#REF!</definedName>
    <definedName name="Fig8.2a" localSheetId="8">#REF!</definedName>
    <definedName name="Fig8.2a">#REF!</definedName>
    <definedName name="fill" localSheetId="12" hidden="1">'[44]Macroframework-Ver.1'!$A$1:$A$267</definedName>
    <definedName name="fill" localSheetId="8" hidden="1">'[44]Macroframework-Ver.1'!$A$1:$A$267</definedName>
    <definedName name="fill" hidden="1">'[45]Macroframework-Ver.1'!$A$1:$A$267</definedName>
    <definedName name="finan" localSheetId="12">#REF!</definedName>
    <definedName name="finan" localSheetId="3">#REF!</definedName>
    <definedName name="finan" localSheetId="8">#REF!</definedName>
    <definedName name="finan">#REF!</definedName>
    <definedName name="finan1" localSheetId="12">#REF!</definedName>
    <definedName name="finan1" localSheetId="3">#REF!</definedName>
    <definedName name="finan1" localSheetId="8">#REF!</definedName>
    <definedName name="finan1">#REF!</definedName>
    <definedName name="Financing" localSheetId="12" hidden="1">{"Tab1",#N/A,FALSE,"P";"Tab2",#N/A,FALSE,"P"}</definedName>
    <definedName name="Financing" localSheetId="3" hidden="1">{"Tab1",#N/A,FALSE,"P";"Tab2",#N/A,FALSE,"P"}</definedName>
    <definedName name="Financing" localSheetId="8" hidden="1">{"Tab1",#N/A,FALSE,"P";"Tab2",#N/A,FALSE,"P"}</definedName>
    <definedName name="Financing" hidden="1">{"Tab1",#N/A,FALSE,"P";"Tab2",#N/A,FALSE,"P"}</definedName>
    <definedName name="FISUM" localSheetId="12">#REF!</definedName>
    <definedName name="FISUM" localSheetId="3">#REF!</definedName>
    <definedName name="FISUM" localSheetId="8">#REF!</definedName>
    <definedName name="FISUM">#REF!</definedName>
    <definedName name="FLOPEC" localSheetId="12">#REF!</definedName>
    <definedName name="FLOPEC" localSheetId="3">#REF!</definedName>
    <definedName name="FLOPEC" localSheetId="8">#REF!</definedName>
    <definedName name="FLOPEC">#REF!</definedName>
    <definedName name="FMB" localSheetId="12">#REF!</definedName>
    <definedName name="FMB" localSheetId="3">#REF!</definedName>
    <definedName name="FMB" localSheetId="8">#REF!</definedName>
    <definedName name="FMB">#REF!</definedName>
    <definedName name="FODESEC" localSheetId="12">#REF!</definedName>
    <definedName name="FODESEC" localSheetId="3">#REF!</definedName>
    <definedName name="FODESEC" localSheetId="8">#REF!</definedName>
    <definedName name="FODESEC">#REF!</definedName>
    <definedName name="FOREXPORT" localSheetId="12">[1]H!$A$2:$F$86</definedName>
    <definedName name="FOREXPORT" localSheetId="8">[1]H!$A$2:$F$86</definedName>
    <definedName name="FOREXPORT">[2]H!$A$2:$F$86</definedName>
    <definedName name="frt" localSheetId="12" hidden="1">{"'előző év december'!$A$2:$CP$214"}</definedName>
    <definedName name="frt" localSheetId="3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UNDOBL" localSheetId="12">#REF!</definedName>
    <definedName name="FUNDOBL" localSheetId="3">#REF!</definedName>
    <definedName name="FUNDOBL" localSheetId="8">#REF!</definedName>
    <definedName name="FUNDOBL">#REF!</definedName>
    <definedName name="FUNDOBLB" localSheetId="12">#REF!</definedName>
    <definedName name="FUNDOBLB" localSheetId="3">#REF!</definedName>
    <definedName name="FUNDOBLB" localSheetId="8">#REF!</definedName>
    <definedName name="FUNDOBLB">#REF!</definedName>
    <definedName name="g" localSheetId="12">#REF!</definedName>
    <definedName name="g" localSheetId="3">#REF!</definedName>
    <definedName name="g" localSheetId="8">#REF!</definedName>
    <definedName name="g">#REF!</definedName>
    <definedName name="GCB" localSheetId="12">#REF!</definedName>
    <definedName name="GCB" localSheetId="3">#REF!</definedName>
    <definedName name="GCB" localSheetId="8">#REF!</definedName>
    <definedName name="GCB">#REF!</definedName>
    <definedName name="GCB_NGDP">#N/A</definedName>
    <definedName name="GCEI" localSheetId="12">#REF!</definedName>
    <definedName name="GCEI" localSheetId="3">#REF!</definedName>
    <definedName name="GCEI" localSheetId="8">#REF!</definedName>
    <definedName name="GCEI">#REF!</definedName>
    <definedName name="GCENL" localSheetId="12">#REF!</definedName>
    <definedName name="GCENL" localSheetId="3">#REF!</definedName>
    <definedName name="GCENL" localSheetId="8">#REF!</definedName>
    <definedName name="GCENL">#REF!</definedName>
    <definedName name="GCND" localSheetId="12">#REF!</definedName>
    <definedName name="GCND" localSheetId="3">#REF!</definedName>
    <definedName name="GCND" localSheetId="8">#REF!</definedName>
    <definedName name="GCND">#REF!</definedName>
    <definedName name="GCND_NGDP" localSheetId="12">#REF!</definedName>
    <definedName name="GCND_NGDP" localSheetId="3">#REF!</definedName>
    <definedName name="GCND_NGDP" localSheetId="8">#REF!</definedName>
    <definedName name="GCND_NGDP">#REF!</definedName>
    <definedName name="GCRG" localSheetId="12">#REF!</definedName>
    <definedName name="GCRG" localSheetId="3">#REF!</definedName>
    <definedName name="GCRG" localSheetId="8">#REF!</definedName>
    <definedName name="GCRG">#REF!</definedName>
    <definedName name="ggb" localSheetId="12">'[46]budget-G'!$A$1:$W$109</definedName>
    <definedName name="ggb" localSheetId="8">'[46]budget-G'!$A$1:$W$109</definedName>
    <definedName name="ggb">'[47]budget-G'!$A$1:$W$109</definedName>
    <definedName name="GGB_NGDP">#N/A</definedName>
    <definedName name="ggbeu" localSheetId="12">#REF!</definedName>
    <definedName name="ggbeu" localSheetId="3">#REF!</definedName>
    <definedName name="ggbeu" localSheetId="8">#REF!</definedName>
    <definedName name="ggbeu">#REF!</definedName>
    <definedName name="ggblg" localSheetId="12">#REF!</definedName>
    <definedName name="ggblg" localSheetId="3">#REF!</definedName>
    <definedName name="ggblg" localSheetId="8">#REF!</definedName>
    <definedName name="ggblg">#REF!</definedName>
    <definedName name="ggbls" localSheetId="12">#REF!</definedName>
    <definedName name="ggbls" localSheetId="3">#REF!</definedName>
    <definedName name="ggbls" localSheetId="8">#REF!</definedName>
    <definedName name="ggbls">#REF!</definedName>
    <definedName name="ggbss" localSheetId="12">#REF!</definedName>
    <definedName name="ggbss" localSheetId="3">#REF!</definedName>
    <definedName name="ggbss" localSheetId="8">#REF!</definedName>
    <definedName name="ggbss">#REF!</definedName>
    <definedName name="gge" localSheetId="12">[46]Expenditures!$A$1:$AC$62</definedName>
    <definedName name="gge" localSheetId="8">[46]Expenditures!$A$1:$AC$62</definedName>
    <definedName name="gge">[47]Expenditures!$A$1:$AC$62</definedName>
    <definedName name="GGED" localSheetId="12">#REF!</definedName>
    <definedName name="GGED" localSheetId="3">#REF!</definedName>
    <definedName name="GGED" localSheetId="8">#REF!</definedName>
    <definedName name="GGED">#REF!</definedName>
    <definedName name="GGEI" localSheetId="12">#REF!</definedName>
    <definedName name="GGEI" localSheetId="3">#REF!</definedName>
    <definedName name="GGEI" localSheetId="8">#REF!</definedName>
    <definedName name="GGEI">#REF!</definedName>
    <definedName name="GGENL" localSheetId="12">#REF!</definedName>
    <definedName name="GGENL" localSheetId="3">#REF!</definedName>
    <definedName name="GGENL" localSheetId="8">#REF!</definedName>
    <definedName name="GGENL">#REF!</definedName>
    <definedName name="ggg" localSheetId="12" hidden="1">{"Riqfin97",#N/A,FALSE,"Tran";"Riqfinpro",#N/A,FALSE,"Tran"}</definedName>
    <definedName name="ggg" localSheetId="3" hidden="1">{"Riqfin97",#N/A,FALSE,"Tran";"Riqfinpro",#N/A,FALSE,"Tran"}</definedName>
    <definedName name="ggg" localSheetId="8" hidden="1">{"Riqfin97",#N/A,FALSE,"Tran";"Riqfinpro",#N/A,FALSE,"Tran"}</definedName>
    <definedName name="ggg" hidden="1">{"Riqfin97",#N/A,FALSE,"Tran";"Riqfinpro",#N/A,FALSE,"Tran"}</definedName>
    <definedName name="ggggg" localSheetId="12" hidden="1">'[48]J(Priv.Cap)'!#REF!</definedName>
    <definedName name="ggggg" localSheetId="3" hidden="1">'[48]J(Priv.Cap)'!#REF!</definedName>
    <definedName name="ggggg" localSheetId="8" hidden="1">'[48]J(Priv.Cap)'!#REF!</definedName>
    <definedName name="ggggg" hidden="1">'[48]J(Priv.Cap)'!#REF!</definedName>
    <definedName name="ggggggg" localSheetId="12">[20]!ggggggg</definedName>
    <definedName name="ggggggg" localSheetId="8">[20]!ggggggg</definedName>
    <definedName name="ggggggg">[21]!ggggggg</definedName>
    <definedName name="GGND" localSheetId="12">#REF!</definedName>
    <definedName name="GGND" localSheetId="3">#REF!</definedName>
    <definedName name="GGND" localSheetId="8">#REF!</definedName>
    <definedName name="GGND">#REF!</definedName>
    <definedName name="ggr" localSheetId="12">[46]Revenues!$A$1:$AD$58</definedName>
    <definedName name="ggr" localSheetId="8">[46]Revenues!$A$1:$AD$58</definedName>
    <definedName name="ggr">[47]Revenues!$A$1:$AD$58</definedName>
    <definedName name="GGRG" localSheetId="12">#REF!</definedName>
    <definedName name="GGRG" localSheetId="3">#REF!</definedName>
    <definedName name="GGRG" localSheetId="8">#REF!</definedName>
    <definedName name="GGRG">#REF!</definedName>
    <definedName name="gh" localSheetId="12" hidden="1">{"'előző év december'!$A$2:$CP$214"}</definedName>
    <definedName name="gh" localSheetId="3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12" hidden="1">{"'előző év december'!$A$2:$CP$214"}</definedName>
    <definedName name="ghj" localSheetId="3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Pee_2" localSheetId="12">#REF!</definedName>
    <definedName name="GPee_2" localSheetId="3">#REF!</definedName>
    <definedName name="GPee_2" localSheetId="8">#REF!</definedName>
    <definedName name="GPee_2">#REF!</definedName>
    <definedName name="GPer_2" localSheetId="12">#REF!</definedName>
    <definedName name="GPer_2" localSheetId="3">#REF!</definedName>
    <definedName name="GPer_2" localSheetId="8">#REF!</definedName>
    <definedName name="GPer_2">#REF!</definedName>
    <definedName name="graf_deficit" localSheetId="12">#REF!</definedName>
    <definedName name="graf_deficit" localSheetId="3">#REF!</definedName>
    <definedName name="graf_deficit" localSheetId="8">#REF!</definedName>
    <definedName name="graf_deficit">#REF!</definedName>
    <definedName name="graf_dlh" localSheetId="12">#REF!</definedName>
    <definedName name="graf_dlh" localSheetId="3">#REF!</definedName>
    <definedName name="graf_dlh" localSheetId="8">#REF!</definedName>
    <definedName name="graf_dlh">#REF!</definedName>
    <definedName name="hgf" localSheetId="12" hidden="1">{"'előző év december'!$A$2:$CP$214"}</definedName>
    <definedName name="hgf" localSheetId="3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gfd" localSheetId="12" hidden="1">{#N/A,#N/A,FALSE,"I";#N/A,#N/A,FALSE,"J";#N/A,#N/A,FALSE,"K";#N/A,#N/A,FALSE,"L";#N/A,#N/A,FALSE,"M";#N/A,#N/A,FALSE,"N";#N/A,#N/A,FALSE,"O"}</definedName>
    <definedName name="hgfd" localSheetId="3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12" hidden="1">'[49]J(Priv.Cap)'!#REF!</definedName>
    <definedName name="hhh" localSheetId="3" hidden="1">'[49]J(Priv.Cap)'!#REF!</definedName>
    <definedName name="hhh" localSheetId="8" hidden="1">'[49]J(Priv.Cap)'!#REF!</definedName>
    <definedName name="hhh" hidden="1">'[49]J(Priv.Cap)'!#REF!</definedName>
    <definedName name="hhhhhhh" localSheetId="12">[20]!hhhhhhh</definedName>
    <definedName name="hhhhhhh" localSheetId="8">[20]!hhhhhhh</definedName>
    <definedName name="hhhhhhh">[21]!hhhhhhh</definedName>
    <definedName name="hovno">#REF!</definedName>
    <definedName name="HTML_CodePage" hidden="1">1252</definedName>
    <definedName name="HTML_Control" localSheetId="12" hidden="1">{"'Resources'!$A$1:$W$34","'Balance Sheet'!$A$1:$W$58","'SFD'!$A$1:$J$52"}</definedName>
    <definedName name="HTML_Control" localSheetId="3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12" hidden="1">{"'előző év december'!$A$2:$CP$214"}</definedName>
    <definedName name="HTML_Controll2" localSheetId="3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2" hidden="1">{"'előző év december'!$A$2:$CP$214"}</definedName>
    <definedName name="html_f" localSheetId="3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12">#REF!</definedName>
    <definedName name="CHART" localSheetId="3">#REF!</definedName>
    <definedName name="CHART" localSheetId="8">#REF!</definedName>
    <definedName name="CHART">#REF!</definedName>
    <definedName name="chart4" localSheetId="1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8" hidden="1">{#N/A,#N/A,FALSE,"CB";#N/A,#N/A,FALSE,"CMB";#N/A,#N/A,FALSE,"NBFI"}</definedName>
    <definedName name="chart4" hidden="1">{#N/A,#N/A,FALSE,"CB";#N/A,#N/A,FALSE,"CMB";#N/A,#N/A,FALSE,"NBFI"}</definedName>
    <definedName name="CHILE" localSheetId="12">#REF!</definedName>
    <definedName name="CHILE" localSheetId="3">#REF!</definedName>
    <definedName name="CHILE" localSheetId="8">#REF!</definedName>
    <definedName name="CHILE">#REF!</definedName>
    <definedName name="CHK" localSheetId="12">#REF!</definedName>
    <definedName name="CHK" localSheetId="3">#REF!</definedName>
    <definedName name="CHK" localSheetId="8">#REF!</definedName>
    <definedName name="CHK">#REF!</definedName>
    <definedName name="i" localSheetId="12">#REF!</definedName>
    <definedName name="i" localSheetId="3">#REF!</definedName>
    <definedName name="i" localSheetId="8">#REF!</definedName>
    <definedName name="i">#REF!</definedName>
    <definedName name="IESS" localSheetId="12">#REF!</definedName>
    <definedName name="IESS" localSheetId="3">#REF!</definedName>
    <definedName name="IESS" localSheetId="8">#REF!</definedName>
    <definedName name="IESS">#REF!</definedName>
    <definedName name="ii" localSheetId="12" hidden="1">{"Tab1",#N/A,FALSE,"P";"Tab2",#N/A,FALSE,"P"}</definedName>
    <definedName name="ii" localSheetId="3" hidden="1">{"Tab1",#N/A,FALSE,"P";"Tab2",#N/A,FALSE,"P"}</definedName>
    <definedName name="ii" localSheetId="8" hidden="1">{"Tab1",#N/A,FALSE,"P";"Tab2",#N/A,FALSE,"P"}</definedName>
    <definedName name="ii" hidden="1">{"Tab1",#N/A,FALSE,"P";"Tab2",#N/A,FALSE,"P"}</definedName>
    <definedName name="II_pilier_2" localSheetId="12">#REF!</definedName>
    <definedName name="II_pilier_2" localSheetId="3">#REF!</definedName>
    <definedName name="II_pilier_2" localSheetId="8">#REF!</definedName>
    <definedName name="II_pilier_2">#REF!</definedName>
    <definedName name="II_pillar_figure" localSheetId="12">#REF!</definedName>
    <definedName name="II_pillar_figure" localSheetId="3">#REF!</definedName>
    <definedName name="II_pillar_figure" localSheetId="8">#REF!</definedName>
    <definedName name="II_pillar_figure">#REF!</definedName>
    <definedName name="ima" localSheetId="12">#REF!</definedName>
    <definedName name="ima" localSheetId="3">#REF!</definedName>
    <definedName name="ima" localSheetId="8">#REF!</definedName>
    <definedName name="ima">#REF!</definedName>
    <definedName name="IN1_" localSheetId="12">#REF!</definedName>
    <definedName name="IN1_" localSheetId="3">#REF!</definedName>
    <definedName name="IN1_" localSheetId="8">#REF!</definedName>
    <definedName name="IN1_">#REF!</definedName>
    <definedName name="IN2_" localSheetId="12">#REF!</definedName>
    <definedName name="IN2_" localSheetId="3">#REF!</definedName>
    <definedName name="IN2_" localSheetId="8">#REF!</definedName>
    <definedName name="IN2_">#REF!</definedName>
    <definedName name="INB" localSheetId="12">[27]B!$K$6:$T$6</definedName>
    <definedName name="INB" localSheetId="8">[27]B!$K$6:$T$6</definedName>
    <definedName name="INB">[28]B!$K$6:$T$6</definedName>
    <definedName name="INC" localSheetId="12">[27]C!$H$6:$I$6</definedName>
    <definedName name="INC" localSheetId="8">[27]C!$H$6:$I$6</definedName>
    <definedName name="INC">[28]C!$H$6:$I$6</definedName>
    <definedName name="ind" localSheetId="12">#REF!</definedName>
    <definedName name="ind" localSheetId="3">#REF!</definedName>
    <definedName name="ind" localSheetId="8">#REF!</definedName>
    <definedName name="ind">#REF!</definedName>
    <definedName name="INECEL" localSheetId="12">#REF!</definedName>
    <definedName name="INECEL" localSheetId="3">#REF!</definedName>
    <definedName name="INECEL" localSheetId="8">#REF!</definedName>
    <definedName name="INECEL">#REF!</definedName>
    <definedName name="inflation" localSheetId="12" hidden="1">[50]TAB34!#REF!</definedName>
    <definedName name="inflation" localSheetId="3" hidden="1">[51]TAB34!#REF!</definedName>
    <definedName name="inflation" localSheetId="8" hidden="1">[50]TAB34!#REF!</definedName>
    <definedName name="inflation" hidden="1">[51]TAB34!#REF!</definedName>
    <definedName name="INPUT_2" localSheetId="12">[9]Input!#REF!</definedName>
    <definedName name="INPUT_2" localSheetId="3">[9]Input!#REF!</definedName>
    <definedName name="INPUT_2" localSheetId="8">[9]Input!#REF!</definedName>
    <definedName name="INPUT_2">[9]Input!#REF!</definedName>
    <definedName name="INPUT_4" localSheetId="12">[9]Input!#REF!</definedName>
    <definedName name="INPUT_4" localSheetId="3">[9]Input!#REF!</definedName>
    <definedName name="INPUT_4" localSheetId="8">[9]Input!#REF!</definedName>
    <definedName name="INPUT_4">[9]Input!#REF!</definedName>
    <definedName name="IPee_2" localSheetId="12">#REF!</definedName>
    <definedName name="IPee_2" localSheetId="3">#REF!</definedName>
    <definedName name="IPee_2" localSheetId="8">#REF!</definedName>
    <definedName name="IPee_2">#REF!</definedName>
    <definedName name="IPer_2" localSheetId="12">#REF!</definedName>
    <definedName name="IPer_2" localSheetId="3">#REF!</definedName>
    <definedName name="IPer_2" localSheetId="8">#REF!</definedName>
    <definedName name="IPer_2">#REF!</definedName>
    <definedName name="IT" localSheetId="12">#REF!</definedName>
    <definedName name="IT" localSheetId="3">#REF!</definedName>
    <definedName name="IT" localSheetId="8">#REF!</definedName>
    <definedName name="IT">#REF!</definedName>
    <definedName name="IT_2" localSheetId="12">#REF!</definedName>
    <definedName name="IT_2" localSheetId="3">#REF!</definedName>
    <definedName name="IT_2" localSheetId="8">#REF!</definedName>
    <definedName name="IT_2">#REF!</definedName>
    <definedName name="IT_2_bracket_2" localSheetId="12">#REF!</definedName>
    <definedName name="IT_2_bracket_2" localSheetId="3">#REF!</definedName>
    <definedName name="IT_2_bracket_2" localSheetId="8">#REF!</definedName>
    <definedName name="IT_2_bracket_2">#REF!</definedName>
    <definedName name="jhgf" localSheetId="12" hidden="1">{"MONA",#N/A,FALSE,"S"}</definedName>
    <definedName name="jhgf" localSheetId="3" hidden="1">{"MONA",#N/A,FALSE,"S"}</definedName>
    <definedName name="jhgf" localSheetId="8" hidden="1">{"MONA",#N/A,FALSE,"S"}</definedName>
    <definedName name="jhgf" hidden="1">{"MONA",#N/A,FALSE,"S"}</definedName>
    <definedName name="jj" localSheetId="12" hidden="1">{"Riqfin97",#N/A,FALSE,"Tran";"Riqfinpro",#N/A,FALSE,"Tran"}</definedName>
    <definedName name="jj" localSheetId="3" hidden="1">{"Riqfin97",#N/A,FALSE,"Tran";"Riqfinpro",#N/A,FALSE,"Tran"}</definedName>
    <definedName name="jj" localSheetId="8" hidden="1">{"Riqfin97",#N/A,FALSE,"Tran";"Riqfinpro",#N/A,FALSE,"Tran"}</definedName>
    <definedName name="jj" hidden="1">{"Riqfin97",#N/A,FALSE,"Tran";"Riqfinpro",#N/A,FALSE,"Tran"}</definedName>
    <definedName name="jjj" localSheetId="12" hidden="1">[52]M!#REF!</definedName>
    <definedName name="jjj" localSheetId="3" hidden="1">[52]M!#REF!</definedName>
    <definedName name="jjj" localSheetId="8" hidden="1">[52]M!#REF!</definedName>
    <definedName name="jjj" hidden="1">[52]M!#REF!</definedName>
    <definedName name="jjjjjj" localSheetId="12" hidden="1">'[48]J(Priv.Cap)'!#REF!</definedName>
    <definedName name="jjjjjj" localSheetId="3" hidden="1">'[48]J(Priv.Cap)'!#REF!</definedName>
    <definedName name="jjjjjj" localSheetId="8" hidden="1">'[48]J(Priv.Cap)'!#REF!</definedName>
    <definedName name="jjjjjj" hidden="1">'[48]J(Priv.Cap)'!#REF!</definedName>
    <definedName name="juňä">#REF!</definedName>
    <definedName name="kjg" localSheetId="12" hidden="1">{#N/A,#N/A,FALSE,"SimInp1";#N/A,#N/A,FALSE,"SimInp2";#N/A,#N/A,FALSE,"SimOut1";#N/A,#N/A,FALSE,"SimOut2";#N/A,#N/A,FALSE,"SimOut3";#N/A,#N/A,FALSE,"SimOut4";#N/A,#N/A,FALSE,"SimOut5"}</definedName>
    <definedName name="kjg" localSheetId="3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2" hidden="1">{"Tab1",#N/A,FALSE,"P";"Tab2",#N/A,FALSE,"P"}</definedName>
    <definedName name="kk" localSheetId="3" hidden="1">{"Tab1",#N/A,FALSE,"P";"Tab2",#N/A,FALSE,"P"}</definedName>
    <definedName name="kk" localSheetId="8" hidden="1">{"Tab1",#N/A,FALSE,"P";"Tab2",#N/A,FALSE,"P"}</definedName>
    <definedName name="kk" hidden="1">{"Tab1",#N/A,FALSE,"P";"Tab2",#N/A,FALSE,"P"}</definedName>
    <definedName name="kkk" localSheetId="12" hidden="1">{"Tab1",#N/A,FALSE,"P";"Tab2",#N/A,FALSE,"P"}</definedName>
    <definedName name="kkk" localSheetId="3" hidden="1">{"Tab1",#N/A,FALSE,"P";"Tab2",#N/A,FALSE,"P"}</definedName>
    <definedName name="kkk" localSheetId="8" hidden="1">{"Tab1",#N/A,FALSE,"P";"Tab2",#N/A,FALSE,"P"}</definedName>
    <definedName name="kkk" hidden="1">{"Tab1",#N/A,FALSE,"P";"Tab2",#N/A,FALSE,"P"}</definedName>
    <definedName name="kkkk" localSheetId="12" hidden="1">[53]M!#REF!</definedName>
    <definedName name="kkkk" localSheetId="3" hidden="1">[53]M!#REF!</definedName>
    <definedName name="kkkk" localSheetId="8" hidden="1">[53]M!#REF!</definedName>
    <definedName name="kkkk" hidden="1">[53]M!#REF!</definedName>
    <definedName name="Konto" localSheetId="12">#REF!</definedName>
    <definedName name="Konto" localSheetId="3">#REF!</definedName>
    <definedName name="Konto" localSheetId="8">#REF!</definedName>
    <definedName name="Konto">#REF!</definedName>
    <definedName name="kumul1" localSheetId="12">#REF!</definedName>
    <definedName name="kumul1" localSheetId="3">#REF!</definedName>
    <definedName name="kumul1" localSheetId="8">#REF!</definedName>
    <definedName name="kumul1">#REF!</definedName>
    <definedName name="kumul2" localSheetId="12">#REF!</definedName>
    <definedName name="kumul2" localSheetId="3">#REF!</definedName>
    <definedName name="kumul2" localSheetId="8">#REF!</definedName>
    <definedName name="kumul2">#REF!</definedName>
    <definedName name="kvart1" localSheetId="12">#REF!</definedName>
    <definedName name="kvart1" localSheetId="3">#REF!</definedName>
    <definedName name="kvart1" localSheetId="8">#REF!</definedName>
    <definedName name="kvart1">#REF!</definedName>
    <definedName name="kvart2" localSheetId="12">#REF!</definedName>
    <definedName name="kvart2" localSheetId="3">#REF!</definedName>
    <definedName name="kvart2" localSheetId="8">#REF!</definedName>
    <definedName name="kvart2">#REF!</definedName>
    <definedName name="kvart3" localSheetId="12">#REF!</definedName>
    <definedName name="kvart3" localSheetId="3">#REF!</definedName>
    <definedName name="kvart3" localSheetId="8">#REF!</definedName>
    <definedName name="kvart3">#REF!</definedName>
    <definedName name="kvart4" localSheetId="12">#REF!</definedName>
    <definedName name="kvart4" localSheetId="3">#REF!</definedName>
    <definedName name="kvart4" localSheetId="8">#REF!</definedName>
    <definedName name="kvart4">#REF!</definedName>
    <definedName name="ll" localSheetId="12" hidden="1">{"Tab1",#N/A,FALSE,"P";"Tab2",#N/A,FALSE,"P"}</definedName>
    <definedName name="ll" localSheetId="3" hidden="1">{"Tab1",#N/A,FALSE,"P";"Tab2",#N/A,FALSE,"P"}</definedName>
    <definedName name="ll" localSheetId="8" hidden="1">{"Tab1",#N/A,FALSE,"P";"Tab2",#N/A,FALSE,"P"}</definedName>
    <definedName name="ll" hidden="1">{"Tab1",#N/A,FALSE,"P";"Tab2",#N/A,FALSE,"P"}</definedName>
    <definedName name="lll" localSheetId="12" hidden="1">{"Riqfin97",#N/A,FALSE,"Tran";"Riqfinpro",#N/A,FALSE,"Tran"}</definedName>
    <definedName name="lll" localSheetId="3" hidden="1">{"Riqfin97",#N/A,FALSE,"Tran";"Riqfinpro",#N/A,FALSE,"Tran"}</definedName>
    <definedName name="lll" localSheetId="8" hidden="1">{"Riqfin97",#N/A,FALSE,"Tran";"Riqfinpro",#N/A,FALSE,"Tran"}</definedName>
    <definedName name="lll" hidden="1">{"Riqfin97",#N/A,FALSE,"Tran";"Riqfinpro",#N/A,FALSE,"Tran"}</definedName>
    <definedName name="llll" localSheetId="12" hidden="1">[52]M!#REF!</definedName>
    <definedName name="llll" localSheetId="3" hidden="1">[52]M!#REF!</definedName>
    <definedName name="llll" localSheetId="8" hidden="1">[52]M!#REF!</definedName>
    <definedName name="llll" hidden="1">[52]M!#REF!</definedName>
    <definedName name="ls">[40]LS!$A$1:$E$65536</definedName>
    <definedName name="LUR">#N/A</definedName>
    <definedName name="Malaysia" localSheetId="12">#REF!</definedName>
    <definedName name="Malaysia" localSheetId="3">#REF!</definedName>
    <definedName name="Malaysia" localSheetId="8">#REF!</definedName>
    <definedName name="Malaysia">#REF!</definedName>
    <definedName name="MCV">#N/A</definedName>
    <definedName name="MCV_B">#N/A</definedName>
    <definedName name="MCV_B1" localSheetId="12">'[25]WEO-BOP'!#REF!</definedName>
    <definedName name="MCV_B1" localSheetId="3">'[25]WEO-BOP'!#REF!</definedName>
    <definedName name="MCV_B1" localSheetId="8">'[25]WEO-BOP'!#REF!</definedName>
    <definedName name="MCV_B1">'[25]WEO-BOP'!#REF!</definedName>
    <definedName name="MCV_D">#N/A</definedName>
    <definedName name="MCV_N">#N/A</definedName>
    <definedName name="MCV_T">#N/A</definedName>
    <definedName name="MENORES" localSheetId="12">#REF!</definedName>
    <definedName name="MENORES" localSheetId="3">#REF!</definedName>
    <definedName name="MENORES" localSheetId="8">#REF!</definedName>
    <definedName name="MENORES">#REF!</definedName>
    <definedName name="mesec1" localSheetId="12">#REF!</definedName>
    <definedName name="mesec1" localSheetId="3">#REF!</definedName>
    <definedName name="mesec1" localSheetId="8">#REF!</definedName>
    <definedName name="mesec1">#REF!</definedName>
    <definedName name="mesec2" localSheetId="12">#REF!</definedName>
    <definedName name="mesec2" localSheetId="3">#REF!</definedName>
    <definedName name="mesec2" localSheetId="8">#REF!</definedName>
    <definedName name="mesec2">#REF!</definedName>
    <definedName name="mf" localSheetId="12" hidden="1">{"Tab1",#N/A,FALSE,"P";"Tab2",#N/A,FALSE,"P"}</definedName>
    <definedName name="mf" localSheetId="3" hidden="1">{"Tab1",#N/A,FALSE,"P";"Tab2",#N/A,FALSE,"P"}</definedName>
    <definedName name="mf" localSheetId="8" hidden="1">{"Tab1",#N/A,FALSE,"P";"Tab2",#N/A,FALSE,"P"}</definedName>
    <definedName name="mf" hidden="1">{"Tab1",#N/A,FALSE,"P";"Tab2",#N/A,FALSE,"P"}</definedName>
    <definedName name="MFISCAL" localSheetId="12">'[11]Annual Raw Data'!#REF!</definedName>
    <definedName name="MFISCAL" localSheetId="3">'[11]Annual Raw Data'!#REF!</definedName>
    <definedName name="MFISCAL" localSheetId="8">'[11]Annual Raw Data'!#REF!</definedName>
    <definedName name="MFISCAL">'[11]Annual Raw Data'!#REF!</definedName>
    <definedName name="mflowsa">[19]!mflowsa</definedName>
    <definedName name="mflowsq">[19]!mflowsq</definedName>
    <definedName name="MICRO" localSheetId="12">#REF!</definedName>
    <definedName name="MICRO" localSheetId="3">#REF!</definedName>
    <definedName name="MICRO" localSheetId="8">#REF!</definedName>
    <definedName name="MICRO">#REF!</definedName>
    <definedName name="min_VZ" localSheetId="12">#REF!</definedName>
    <definedName name="min_VZ" localSheetId="3">#REF!</definedName>
    <definedName name="min_VZ" localSheetId="8">#REF!</definedName>
    <definedName name="min_VZ">#REF!</definedName>
    <definedName name="MISC3" localSheetId="12">#REF!</definedName>
    <definedName name="MISC3" localSheetId="3">#REF!</definedName>
    <definedName name="MISC3" localSheetId="8">#REF!</definedName>
    <definedName name="MISC3">#REF!</definedName>
    <definedName name="MISC4" localSheetId="12">[9]OUTPUT!#REF!</definedName>
    <definedName name="MISC4" localSheetId="3">[9]OUTPUT!#REF!</definedName>
    <definedName name="MISC4" localSheetId="8">[9]OUTPUT!#REF!</definedName>
    <definedName name="MISC4">[9]OUTPUT!#REF!</definedName>
    <definedName name="mmm" localSheetId="12" hidden="1">{"Riqfin97",#N/A,FALSE,"Tran";"Riqfinpro",#N/A,FALSE,"Tran"}</definedName>
    <definedName name="mmm" localSheetId="3" hidden="1">{"Riqfin97",#N/A,FALSE,"Tran";"Riqfinpro",#N/A,FALSE,"Tran"}</definedName>
    <definedName name="mmm" localSheetId="8" hidden="1">{"Riqfin97",#N/A,FALSE,"Tran";"Riqfinpro",#N/A,FALSE,"Tran"}</definedName>
    <definedName name="mmm" hidden="1">{"Riqfin97",#N/A,FALSE,"Tran";"Riqfinpro",#N/A,FALSE,"Tran"}</definedName>
    <definedName name="mmmm" localSheetId="12" hidden="1">{"Tab1",#N/A,FALSE,"P";"Tab2",#N/A,FALSE,"P"}</definedName>
    <definedName name="mmmm" localSheetId="3" hidden="1">{"Tab1",#N/A,FALSE,"P";"Tab2",#N/A,FALSE,"P"}</definedName>
    <definedName name="mmmm" localSheetId="8" hidden="1">{"Tab1",#N/A,FALSE,"P";"Tab2",#N/A,FALSE,"P"}</definedName>
    <definedName name="mmmm" hidden="1">{"Tab1",#N/A,FALSE,"P";"Tab2",#N/A,FALSE,"P"}</definedName>
    <definedName name="MON_SM" localSheetId="12">#REF!</definedName>
    <definedName name="MON_SM" localSheetId="3">#REF!</definedName>
    <definedName name="MON_SM" localSheetId="8">#REF!</definedName>
    <definedName name="MON_SM">#REF!</definedName>
    <definedName name="MONF_SM" localSheetId="12">#REF!</definedName>
    <definedName name="MONF_SM" localSheetId="3">#REF!</definedName>
    <definedName name="MONF_SM" localSheetId="8">#REF!</definedName>
    <definedName name="MONF_SM">#REF!</definedName>
    <definedName name="MONTH" localSheetId="12">[1]REER!$D$140:$E$199</definedName>
    <definedName name="MONTH" localSheetId="8">[1]REER!$D$140:$E$199</definedName>
    <definedName name="MONTH">[2]REER!$D$140:$E$199</definedName>
    <definedName name="mstocksa">[19]!mstocksa</definedName>
    <definedName name="mstocksq">[19]!mstocksq</definedName>
    <definedName name="Municipios" localSheetId="12">#REF!</definedName>
    <definedName name="Municipios" localSheetId="3">#REF!</definedName>
    <definedName name="Municipios" localSheetId="8">#REF!</definedName>
    <definedName name="Municipios">#REF!</definedName>
    <definedName name="MVZ_1.5x" localSheetId="12">#REF!</definedName>
    <definedName name="MVZ_1.5x" localSheetId="3">#REF!</definedName>
    <definedName name="MVZ_1.5x" localSheetId="8">#REF!</definedName>
    <definedName name="MVZ_1.5x">#REF!</definedName>
    <definedName name="MVZ_4x" localSheetId="12">#REF!</definedName>
    <definedName name="MVZ_4x" localSheetId="3">#REF!</definedName>
    <definedName name="MVZ_4x" localSheetId="8">#REF!</definedName>
    <definedName name="MVZ_4x">#REF!</definedName>
    <definedName name="MVZ_5x" localSheetId="12">#REF!</definedName>
    <definedName name="MVZ_5x" localSheetId="3">#REF!</definedName>
    <definedName name="MVZ_5x" localSheetId="8">#REF!</definedName>
    <definedName name="MVZ_5x">#REF!</definedName>
    <definedName name="MW" localSheetId="12">#REF!</definedName>
    <definedName name="MW" localSheetId="3">#REF!</definedName>
    <definedName name="MW" localSheetId="8">#REF!</definedName>
    <definedName name="MW">#REF!</definedName>
    <definedName name="MW_2" localSheetId="12">#REF!</definedName>
    <definedName name="MW_2" localSheetId="3">#REF!</definedName>
    <definedName name="MW_2" localSheetId="8">#REF!</definedName>
    <definedName name="MW_2">#REF!</definedName>
    <definedName name="NACTCURRENT" localSheetId="12">#REF!</definedName>
    <definedName name="NACTCURRENT" localSheetId="3">#REF!</definedName>
    <definedName name="NACTCURRENT" localSheetId="8">#REF!</definedName>
    <definedName name="NACTCURRENT">#REF!</definedName>
    <definedName name="nam1out" localSheetId="12">#REF!</definedName>
    <definedName name="nam1out" localSheetId="3">#REF!</definedName>
    <definedName name="nam1out" localSheetId="8">#REF!</definedName>
    <definedName name="nam1out">#REF!</definedName>
    <definedName name="nam2in" localSheetId="12">#REF!</definedName>
    <definedName name="nam2in" localSheetId="3">#REF!</definedName>
    <definedName name="nam2in" localSheetId="8">#REF!</definedName>
    <definedName name="nam2in">#REF!</definedName>
    <definedName name="nam2out" localSheetId="12">#REF!</definedName>
    <definedName name="nam2out" localSheetId="3">#REF!</definedName>
    <definedName name="nam2out" localSheetId="8">#REF!</definedName>
    <definedName name="nam2out">#REF!</definedName>
    <definedName name="NAMB" localSheetId="12">[1]REER!$AY$143:$BB$143</definedName>
    <definedName name="NAMB" localSheetId="8">[1]REER!$AY$143:$BB$143</definedName>
    <definedName name="NAMB">[2]REER!$AY$143:$BB$143</definedName>
    <definedName name="namcr" localSheetId="12">'[10]Tab ann curr'!#REF!</definedName>
    <definedName name="namcr" localSheetId="3">'[10]Tab ann curr'!#REF!</definedName>
    <definedName name="namcr" localSheetId="8">'[10]Tab ann curr'!#REF!</definedName>
    <definedName name="namcr">'[10]Tab ann curr'!#REF!</definedName>
    <definedName name="namcs" localSheetId="12">'[10]Tab ann cst'!#REF!</definedName>
    <definedName name="namcs" localSheetId="3">'[10]Tab ann cst'!#REF!</definedName>
    <definedName name="namcs" localSheetId="8">'[10]Tab ann cst'!#REF!</definedName>
    <definedName name="namcs">'[10]Tab ann cst'!#REF!</definedName>
    <definedName name="name_AD">[32]Sheet1!$A$20</definedName>
    <definedName name="name_EXP">[32]Sheet1!$N$54:$N$71</definedName>
    <definedName name="name_FISC" localSheetId="12">#REF!</definedName>
    <definedName name="name_FISC" localSheetId="3">#REF!</definedName>
    <definedName name="name_FISC" localSheetId="8">#REF!</definedName>
    <definedName name="name_FISC">#REF!</definedName>
    <definedName name="nameIntLiq" localSheetId="12">#REF!</definedName>
    <definedName name="nameIntLiq" localSheetId="3">#REF!</definedName>
    <definedName name="nameIntLiq" localSheetId="8">#REF!</definedName>
    <definedName name="nameIntLiq">#REF!</definedName>
    <definedName name="nameMoney" localSheetId="12">#REF!</definedName>
    <definedName name="nameMoney" localSheetId="3">#REF!</definedName>
    <definedName name="nameMoney" localSheetId="8">#REF!</definedName>
    <definedName name="nameMoney">#REF!</definedName>
    <definedName name="nameRATES" localSheetId="12">#REF!</definedName>
    <definedName name="nameRATES" localSheetId="3">#REF!</definedName>
    <definedName name="nameRATES" localSheetId="8">#REF!</definedName>
    <definedName name="nameRATES">#REF!</definedName>
    <definedName name="nameRAWQ" localSheetId="12">'[33]Raw Data'!#REF!</definedName>
    <definedName name="nameRAWQ" localSheetId="3">'[33]Raw Data'!#REF!</definedName>
    <definedName name="nameRAWQ" localSheetId="8">'[33]Raw Data'!#REF!</definedName>
    <definedName name="nameRAWQ">'[33]Raw Data'!#REF!</definedName>
    <definedName name="nameReal" localSheetId="12">#REF!</definedName>
    <definedName name="nameReal" localSheetId="3">#REF!</definedName>
    <definedName name="nameReal" localSheetId="8">#REF!</definedName>
    <definedName name="nameReal">#REF!</definedName>
    <definedName name="names" localSheetId="12">#REF!</definedName>
    <definedName name="names" localSheetId="3">#REF!</definedName>
    <definedName name="names" localSheetId="8">#REF!</definedName>
    <definedName name="names">#REF!</definedName>
    <definedName name="NAMES_fidr_r" localSheetId="12">[30]monthly!#REF!</definedName>
    <definedName name="NAMES_fidr_r" localSheetId="3">[31]monthly!#REF!</definedName>
    <definedName name="NAMES_fidr_r" localSheetId="8">[30]monthly!#REF!</definedName>
    <definedName name="NAMES_fidr_r">[31]monthly!#REF!</definedName>
    <definedName name="names_figb_r" localSheetId="12">[30]monthly!#REF!</definedName>
    <definedName name="names_figb_r" localSheetId="3">[31]monthly!#REF!</definedName>
    <definedName name="names_figb_r" localSheetId="8">[30]monthly!#REF!</definedName>
    <definedName name="names_figb_r">[31]monthly!#REF!</definedName>
    <definedName name="names_w" localSheetId="12">#REF!</definedName>
    <definedName name="names_w" localSheetId="3">#REF!</definedName>
    <definedName name="names_w" localSheetId="8">#REF!</definedName>
    <definedName name="names_w">#REF!</definedName>
    <definedName name="names1in" localSheetId="12">#REF!</definedName>
    <definedName name="names1in" localSheetId="3">#REF!</definedName>
    <definedName name="names1in" localSheetId="8">#REF!</definedName>
    <definedName name="names1in">#REF!</definedName>
    <definedName name="NAMESB" localSheetId="12">#REF!</definedName>
    <definedName name="NAMESB" localSheetId="3">#REF!</definedName>
    <definedName name="NAMESB" localSheetId="8">#REF!</definedName>
    <definedName name="NAMESB">#REF!</definedName>
    <definedName name="namesc" localSheetId="12">#REF!</definedName>
    <definedName name="namesc" localSheetId="3">#REF!</definedName>
    <definedName name="namesc" localSheetId="8">#REF!</definedName>
    <definedName name="namesc">#REF!</definedName>
    <definedName name="NAMESG" localSheetId="12">#REF!</definedName>
    <definedName name="NAMESG" localSheetId="3">#REF!</definedName>
    <definedName name="NAMESG" localSheetId="8">#REF!</definedName>
    <definedName name="NAMESG">#REF!</definedName>
    <definedName name="namesm" localSheetId="12">#REF!</definedName>
    <definedName name="namesm" localSheetId="3">#REF!</definedName>
    <definedName name="namesm" localSheetId="8">#REF!</definedName>
    <definedName name="namesm">#REF!</definedName>
    <definedName name="NAMESQ" localSheetId="12">#REF!</definedName>
    <definedName name="NAMESQ" localSheetId="3">#REF!</definedName>
    <definedName name="NAMESQ" localSheetId="8">#REF!</definedName>
    <definedName name="NAMESQ">#REF!</definedName>
    <definedName name="namesr" localSheetId="12">#REF!</definedName>
    <definedName name="namesr" localSheetId="3">#REF!</definedName>
    <definedName name="namesr" localSheetId="8">#REF!</definedName>
    <definedName name="namesr">#REF!</definedName>
    <definedName name="namestran" localSheetId="12">[27]transfer!$C$1:$O$1</definedName>
    <definedName name="namestran" localSheetId="8">[27]transfer!$C$1:$O$1</definedName>
    <definedName name="namestran">[28]transfer!$C$1:$O$1</definedName>
    <definedName name="namgdp" localSheetId="12">#REF!</definedName>
    <definedName name="namgdp" localSheetId="3">#REF!</definedName>
    <definedName name="namgdp" localSheetId="8">#REF!</definedName>
    <definedName name="namgdp">#REF!</definedName>
    <definedName name="NAMIN" localSheetId="12">#REF!</definedName>
    <definedName name="NAMIN" localSheetId="3">#REF!</definedName>
    <definedName name="NAMIN" localSheetId="8">#REF!</definedName>
    <definedName name="NAMIN">#REF!</definedName>
    <definedName name="namin1" localSheetId="12">[1]REER!$F$1:$BP$1</definedName>
    <definedName name="namin1" localSheetId="8">[1]REER!$F$1:$BP$1</definedName>
    <definedName name="namin1">[2]REER!$F$1:$BP$1</definedName>
    <definedName name="namin2" localSheetId="12">[1]REER!$F$138:$AA$138</definedName>
    <definedName name="namin2" localSheetId="8">[1]REER!$F$138:$AA$138</definedName>
    <definedName name="namin2">[2]REER!$F$138:$AA$138</definedName>
    <definedName name="namind" localSheetId="12">'[10]work Q real'!#REF!</definedName>
    <definedName name="namind" localSheetId="3">'[10]work Q real'!#REF!</definedName>
    <definedName name="namind" localSheetId="8">'[10]work Q real'!#REF!</definedName>
    <definedName name="namind">'[10]work Q real'!#REF!</definedName>
    <definedName name="naminm" localSheetId="12">#REF!</definedName>
    <definedName name="naminm" localSheetId="3">#REF!</definedName>
    <definedName name="naminm" localSheetId="8">#REF!</definedName>
    <definedName name="naminm">#REF!</definedName>
    <definedName name="naminq" localSheetId="12">#REF!</definedName>
    <definedName name="naminq" localSheetId="3">#REF!</definedName>
    <definedName name="naminq" localSheetId="8">#REF!</definedName>
    <definedName name="naminq">#REF!</definedName>
    <definedName name="namm" localSheetId="12">#REF!</definedName>
    <definedName name="namm" localSheetId="3">#REF!</definedName>
    <definedName name="namm" localSheetId="8">#REF!</definedName>
    <definedName name="namm">#REF!</definedName>
    <definedName name="NAMOUT" localSheetId="12">#REF!</definedName>
    <definedName name="NAMOUT" localSheetId="3">#REF!</definedName>
    <definedName name="NAMOUT" localSheetId="8">#REF!</definedName>
    <definedName name="NAMOUT">#REF!</definedName>
    <definedName name="namout1" localSheetId="12">[1]REER!$F$2:$AA$2</definedName>
    <definedName name="namout1" localSheetId="8">[1]REER!$F$2:$AA$2</definedName>
    <definedName name="namout1">[2]REER!$F$2:$AA$2</definedName>
    <definedName name="namoutm" localSheetId="12">#REF!</definedName>
    <definedName name="namoutm" localSheetId="3">#REF!</definedName>
    <definedName name="namoutm" localSheetId="8">#REF!</definedName>
    <definedName name="namoutm">#REF!</definedName>
    <definedName name="namoutq" localSheetId="12">#REF!</definedName>
    <definedName name="namoutq" localSheetId="3">#REF!</definedName>
    <definedName name="namoutq" localSheetId="8">#REF!</definedName>
    <definedName name="namoutq">#REF!</definedName>
    <definedName name="namprofit" localSheetId="12">[1]C!$O$1:$Z$1</definedName>
    <definedName name="namprofit" localSheetId="8">[1]C!$O$1:$Z$1</definedName>
    <definedName name="namprofit">[2]C!$O$1:$Z$1</definedName>
    <definedName name="namq" localSheetId="12">#REF!</definedName>
    <definedName name="namq" localSheetId="3">#REF!</definedName>
    <definedName name="namq" localSheetId="8">#REF!</definedName>
    <definedName name="namq">#REF!</definedName>
    <definedName name="namq1" localSheetId="12">#REF!</definedName>
    <definedName name="namq1" localSheetId="3">#REF!</definedName>
    <definedName name="namq1" localSheetId="8">#REF!</definedName>
    <definedName name="namq1">#REF!</definedName>
    <definedName name="namq2" localSheetId="12">#REF!</definedName>
    <definedName name="namq2" localSheetId="3">#REF!</definedName>
    <definedName name="namq2" localSheetId="8">#REF!</definedName>
    <definedName name="namq2">#REF!</definedName>
    <definedName name="namreer" localSheetId="12">[1]REER!$AY$143:$BF$143</definedName>
    <definedName name="namreer" localSheetId="8">[1]REER!$AY$143:$BF$143</definedName>
    <definedName name="namreer">[2]REER!$AY$143:$BF$143</definedName>
    <definedName name="namsgdp" localSheetId="12">#REF!</definedName>
    <definedName name="namsgdp" localSheetId="3">#REF!</definedName>
    <definedName name="namsgdp" localSheetId="8">#REF!</definedName>
    <definedName name="namsgdp">#REF!</definedName>
    <definedName name="namtin" localSheetId="12">#REF!</definedName>
    <definedName name="namtin" localSheetId="3">#REF!</definedName>
    <definedName name="namtin" localSheetId="8">#REF!</definedName>
    <definedName name="namtin">#REF!</definedName>
    <definedName name="namtout" localSheetId="12">#REF!</definedName>
    <definedName name="namtout" localSheetId="3">#REF!</definedName>
    <definedName name="namtout" localSheetId="8">#REF!</definedName>
    <definedName name="namtout">#REF!</definedName>
    <definedName name="namulc" localSheetId="12">[1]REER!$BI$1:$BP$1</definedName>
    <definedName name="namulc" localSheetId="8">[1]REER!$BI$1:$BP$1</definedName>
    <definedName name="namulc">[2]REER!$BI$1:$BP$1</definedName>
    <definedName name="_xlnm.Print_Titles" localSheetId="12">#REF!,#REF!</definedName>
    <definedName name="_xlnm.Print_Titles" localSheetId="3">#REF!,#REF!</definedName>
    <definedName name="_xlnm.Print_Titles" localSheetId="8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12">#REF!</definedName>
    <definedName name="NCZD" localSheetId="3">#REF!</definedName>
    <definedName name="NCZD" localSheetId="8">#REF!</definedName>
    <definedName name="NCZD">#REF!</definedName>
    <definedName name="NCZD_2" localSheetId="12">#REF!</definedName>
    <definedName name="NCZD_2" localSheetId="3">#REF!</definedName>
    <definedName name="NCZD_2" localSheetId="8">#REF!</definedName>
    <definedName name="NCZD_2">#REF!</definedName>
    <definedName name="NEER" localSheetId="12">[1]REER!$AY$144:$AY$206</definedName>
    <definedName name="NEER" localSheetId="8">[1]REER!$AY$144:$AY$206</definedName>
    <definedName name="NEER">[2]REER!$AY$144:$AY$206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12">#REF!</definedName>
    <definedName name="NGDPA" localSheetId="3">#REF!</definedName>
    <definedName name="NGDPA" localSheetId="8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12" hidden="1">{"Riqfin97",#N/A,FALSE,"Tran";"Riqfinpro",#N/A,FALSE,"Tran"}</definedName>
    <definedName name="nn" localSheetId="3" hidden="1">{"Riqfin97",#N/A,FALSE,"Tran";"Riqfinpro",#N/A,FALSE,"Tran"}</definedName>
    <definedName name="nn" localSheetId="8" hidden="1">{"Riqfin97",#N/A,FALSE,"Tran";"Riqfinpro",#N/A,FALSE,"Tran"}</definedName>
    <definedName name="nn" hidden="1">{"Riqfin97",#N/A,FALSE,"Tran";"Riqfinpro",#N/A,FALSE,"Tran"}</definedName>
    <definedName name="nnn" localSheetId="12" hidden="1">{"Tab1",#N/A,FALSE,"P";"Tab2",#N/A,FALSE,"P"}</definedName>
    <definedName name="nnn" localSheetId="3" hidden="1">{"Tab1",#N/A,FALSE,"P";"Tab2",#N/A,FALSE,"P"}</definedName>
    <definedName name="nnn" localSheetId="8" hidden="1">{"Tab1",#N/A,FALSE,"P";"Tab2",#N/A,FALSE,"P"}</definedName>
    <definedName name="nnn" hidden="1">{"Tab1",#N/A,FALSE,"P";"Tab2",#N/A,FALSE,"P"}</definedName>
    <definedName name="NOMINAL" localSheetId="12">#REF!</definedName>
    <definedName name="NOMINAL" localSheetId="3">#REF!</definedName>
    <definedName name="NOMINAL" localSheetId="8">#REF!</definedName>
    <definedName name="NOMINAL">#REF!</definedName>
    <definedName name="NPee_2" localSheetId="12">#REF!</definedName>
    <definedName name="NPee_2" localSheetId="3">#REF!</definedName>
    <definedName name="NPee_2" localSheetId="8">#REF!</definedName>
    <definedName name="NPee_2">#REF!</definedName>
    <definedName name="NPer_2" localSheetId="12">#REF!</definedName>
    <definedName name="NPer_2" localSheetId="3">#REF!</definedName>
    <definedName name="NPer_2" localSheetId="8">#REF!</definedName>
    <definedName name="NPer_2">#REF!</definedName>
    <definedName name="NTDD_RG" localSheetId="12">[20]!NTDD_RG</definedName>
    <definedName name="NTDD_RG" localSheetId="8">[20]!NTDD_RG</definedName>
    <definedName name="NTDD_RG">[21]!NTDD_RG</definedName>
    <definedName name="NX">#N/A</definedName>
    <definedName name="NX_R">#N/A</definedName>
    <definedName name="NXG_RG">#N/A</definedName>
    <definedName name="obce" localSheetId="12">'[54]NOVA legislativa'!$M$2</definedName>
    <definedName name="obce" localSheetId="8">'[54]NOVA legislativa'!$M$2</definedName>
    <definedName name="obce">'[54]NOVA legislativa'!$M$2</definedName>
    <definedName name="_xlnm.Print_Area">#N/A</definedName>
    <definedName name="Odh" localSheetId="12">#REF!</definedName>
    <definedName name="Odh" localSheetId="3">#REF!</definedName>
    <definedName name="Odh" localSheetId="8">#REF!</definedName>
    <definedName name="Odh">#REF!</definedName>
    <definedName name="oliu" localSheetId="12" hidden="1">{"WEO",#N/A,FALSE,"T"}</definedName>
    <definedName name="oliu" localSheetId="3" hidden="1">{"WEO",#N/A,FALSE,"T"}</definedName>
    <definedName name="oliu" localSheetId="8" hidden="1">{"WEO",#N/A,FALSE,"T"}</definedName>
    <definedName name="oliu" hidden="1">{"WEO",#N/A,FALSE,"T"}</definedName>
    <definedName name="oo" localSheetId="12" hidden="1">{"Riqfin97",#N/A,FALSE,"Tran";"Riqfinpro",#N/A,FALSE,"Tran"}</definedName>
    <definedName name="oo" localSheetId="3" hidden="1">{"Riqfin97",#N/A,FALSE,"Tran";"Riqfinpro",#N/A,FALSE,"Tran"}</definedName>
    <definedName name="oo" localSheetId="8" hidden="1">{"Riqfin97",#N/A,FALSE,"Tran";"Riqfinpro",#N/A,FALSE,"Tran"}</definedName>
    <definedName name="oo" hidden="1">{"Riqfin97",#N/A,FALSE,"Tran";"Riqfinpro",#N/A,FALSE,"Tran"}</definedName>
    <definedName name="ooo" localSheetId="12" hidden="1">{"Tab1",#N/A,FALSE,"P";"Tab2",#N/A,FALSE,"P"}</definedName>
    <definedName name="ooo" localSheetId="3" hidden="1">{"Tab1",#N/A,FALSE,"P";"Tab2",#N/A,FALSE,"P"}</definedName>
    <definedName name="ooo" localSheetId="8" hidden="1">{"Tab1",#N/A,FALSE,"P";"Tab2",#N/A,FALSE,"P"}</definedName>
    <definedName name="ooo" hidden="1">{"Tab1",#N/A,FALSE,"P";"Tab2",#N/A,FALSE,"P"}</definedName>
    <definedName name="other" localSheetId="12">#REF!</definedName>
    <definedName name="other" localSheetId="3">#REF!</definedName>
    <definedName name="other" localSheetId="8">#REF!</definedName>
    <definedName name="other">#REF!</definedName>
    <definedName name="Otras_Residuales" localSheetId="12">#REF!</definedName>
    <definedName name="Otras_Residuales" localSheetId="3">#REF!</definedName>
    <definedName name="Otras_Residuales" localSheetId="8">#REF!</definedName>
    <definedName name="Otras_Residuales">#REF!</definedName>
    <definedName name="out">[55]output!$A$3:$P$128</definedName>
    <definedName name="OUTB" localSheetId="12">[27]B!$D$6:$H$6</definedName>
    <definedName name="OUTB" localSheetId="8">[27]B!$D$6:$H$6</definedName>
    <definedName name="OUTB">[28]B!$D$6:$H$6</definedName>
    <definedName name="outc" localSheetId="12">[27]C!$C$6:$D$6</definedName>
    <definedName name="outc" localSheetId="8">[27]C!$C$6:$D$6</definedName>
    <definedName name="outc">[28]C!$C$6:$D$6</definedName>
    <definedName name="output" localSheetId="12">#REF!</definedName>
    <definedName name="output" localSheetId="3">#REF!</definedName>
    <definedName name="output" localSheetId="8">#REF!</definedName>
    <definedName name="output">#REF!</definedName>
    <definedName name="output_projections">[56]projections!$A$3:$R$108</definedName>
    <definedName name="output1">[24]output!$A$1:$J$122</definedName>
    <definedName name="p" localSheetId="12" hidden="1">{"Riqfin97",#N/A,FALSE,"Tran";"Riqfinpro",#N/A,FALSE,"Tran"}</definedName>
    <definedName name="p" localSheetId="3" hidden="1">{"Riqfin97",#N/A,FALSE,"Tran";"Riqfinpro",#N/A,FALSE,"Tran"}</definedName>
    <definedName name="p" localSheetId="8" hidden="1">{"Riqfin97",#N/A,FALSE,"Tran";"Riqfinpro",#N/A,FALSE,"Tran"}</definedName>
    <definedName name="p" hidden="1">{"Riqfin97",#N/A,FALSE,"Tran";"Riqfinpro",#N/A,FALSE,"Tran"}</definedName>
    <definedName name="Page_4" localSheetId="12">#REF!</definedName>
    <definedName name="Page_4" localSheetId="3">#REF!</definedName>
    <definedName name="Page_4" localSheetId="8">#REF!</definedName>
    <definedName name="Page_4">#REF!</definedName>
    <definedName name="page2" localSheetId="12">#REF!</definedName>
    <definedName name="page2" localSheetId="3">#REF!</definedName>
    <definedName name="page2" localSheetId="8">#REF!</definedName>
    <definedName name="page2">#REF!</definedName>
    <definedName name="ParamsCopy" localSheetId="12">#REF!</definedName>
    <definedName name="ParamsCopy" localSheetId="3">#REF!</definedName>
    <definedName name="ParamsCopy" localSheetId="8">#REF!</definedName>
    <definedName name="ParamsCopy">#REF!</definedName>
    <definedName name="ParamsPaste" localSheetId="12">#REF!</definedName>
    <definedName name="ParamsPaste" localSheetId="3">#REF!</definedName>
    <definedName name="ParamsPaste" localSheetId="8">#REF!</definedName>
    <definedName name="ParamsPaste">#REF!</definedName>
    <definedName name="pata" localSheetId="12" hidden="1">{"Tab1",#N/A,FALSE,"P";"Tab2",#N/A,FALSE,"P"}</definedName>
    <definedName name="pata" localSheetId="3" hidden="1">{"Tab1",#N/A,FALSE,"P";"Tab2",#N/A,FALSE,"P"}</definedName>
    <definedName name="pata" localSheetId="8" hidden="1">{"Tab1",#N/A,FALSE,"P";"Tab2",#N/A,FALSE,"P"}</definedName>
    <definedName name="pata" hidden="1">{"Tab1",#N/A,FALSE,"P";"Tab2",#N/A,FALSE,"P"}</definedName>
    <definedName name="PCPIG">#N/A</definedName>
    <definedName name="Petroecuador" localSheetId="12">#REF!</definedName>
    <definedName name="Petroecuador" localSheetId="3">#REF!</definedName>
    <definedName name="Petroecuador" localSheetId="8">#REF!</definedName>
    <definedName name="Petroecuador">#REF!</definedName>
    <definedName name="pchar00memu.m" localSheetId="12">[30]monthly!#REF!</definedName>
    <definedName name="pchar00memu.m" localSheetId="3">[31]monthly!#REF!</definedName>
    <definedName name="pchar00memu.m" localSheetId="8">[30]monthly!#REF!</definedName>
    <definedName name="pchar00memu.m">[31]monthly!#REF!</definedName>
    <definedName name="podatki" localSheetId="12">#REF!</definedName>
    <definedName name="podatki" localSheetId="3">#REF!</definedName>
    <definedName name="podatki" localSheetId="8">#REF!</definedName>
    <definedName name="podatki">#REF!</definedName>
    <definedName name="Ports" localSheetId="12">#REF!</definedName>
    <definedName name="Ports" localSheetId="3">#REF!</definedName>
    <definedName name="Ports" localSheetId="8">#REF!</definedName>
    <definedName name="Ports">#REF!</definedName>
    <definedName name="pp" localSheetId="12" hidden="1">{"Riqfin97",#N/A,FALSE,"Tran";"Riqfinpro",#N/A,FALSE,"Tran"}</definedName>
    <definedName name="pp" localSheetId="3" hidden="1">{"Riqfin97",#N/A,FALSE,"Tran";"Riqfinpro",#N/A,FALSE,"Tran"}</definedName>
    <definedName name="pp" localSheetId="8" hidden="1">{"Riqfin97",#N/A,FALSE,"Tran";"Riqfinpro",#N/A,FALSE,"Tran"}</definedName>
    <definedName name="pp" hidden="1">{"Riqfin97",#N/A,FALSE,"Tran";"Riqfinpro",#N/A,FALSE,"Tran"}</definedName>
    <definedName name="ppp" localSheetId="12" hidden="1">{"Riqfin97",#N/A,FALSE,"Tran";"Riqfinpro",#N/A,FALSE,"Tran"}</definedName>
    <definedName name="ppp" localSheetId="3" hidden="1">{"Riqfin97",#N/A,FALSE,"Tran";"Riqfinpro",#N/A,FALSE,"Tran"}</definedName>
    <definedName name="ppp" localSheetId="8" hidden="1">{"Riqfin97",#N/A,FALSE,"Tran";"Riqfinpro",#N/A,FALSE,"Tran"}</definedName>
    <definedName name="ppp" hidden="1">{"Riqfin97",#N/A,FALSE,"Tran";"Riqfinpro",#N/A,FALSE,"Tran"}</definedName>
    <definedName name="PPPWGT">#N/A</definedName>
    <definedName name="pri" localSheetId="12">#REF!</definedName>
    <definedName name="pri" localSheetId="3">#REF!</definedName>
    <definedName name="pri" localSheetId="8">#REF!</definedName>
    <definedName name="pri">#REF!</definedName>
    <definedName name="Print" localSheetId="12">#REF!</definedName>
    <definedName name="Print" localSheetId="3">#REF!</definedName>
    <definedName name="Print" localSheetId="8">#REF!</definedName>
    <definedName name="Print">#REF!</definedName>
    <definedName name="PRINT1" localSheetId="12">[57]Index!#REF!</definedName>
    <definedName name="PRINT1" localSheetId="3">[57]Index!#REF!</definedName>
    <definedName name="PRINT1" localSheetId="8">[57]Index!#REF!</definedName>
    <definedName name="PRINT1">[57]Index!#REF!</definedName>
    <definedName name="PRINT2" localSheetId="12">[57]Index!#REF!</definedName>
    <definedName name="PRINT2" localSheetId="3">[57]Index!#REF!</definedName>
    <definedName name="PRINT2" localSheetId="8">[57]Index!#REF!</definedName>
    <definedName name="PRINT2">[57]Index!#REF!</definedName>
    <definedName name="PRINT3" localSheetId="12">[57]Index!#REF!</definedName>
    <definedName name="PRINT3" localSheetId="3">[57]Index!#REF!</definedName>
    <definedName name="PRINT3" localSheetId="8">[57]Index!#REF!</definedName>
    <definedName name="PRINT3">[57]Index!#REF!</definedName>
    <definedName name="PrintThis_Links">[43]Links!$A$1:$F$33</definedName>
    <definedName name="profit" localSheetId="12">[1]C!$O$1:$T$1</definedName>
    <definedName name="profit" localSheetId="8">[1]C!$O$1:$T$1</definedName>
    <definedName name="profit">[2]C!$O$1:$T$1</definedName>
    <definedName name="prorač">[58]Prorač!$A:$IV</definedName>
    <definedName name="PvNee_2" localSheetId="12">#REF!</definedName>
    <definedName name="PvNee_2" localSheetId="3">#REF!</definedName>
    <definedName name="PvNee_2" localSheetId="8">#REF!</definedName>
    <definedName name="PvNee_2">#REF!</definedName>
    <definedName name="PvNer_2" localSheetId="12">#REF!</definedName>
    <definedName name="PvNer_2" localSheetId="3">#REF!</definedName>
    <definedName name="PvNer_2" localSheetId="8">#REF!</definedName>
    <definedName name="PvNer_2">#REF!</definedName>
    <definedName name="Q6_" localSheetId="12">#REF!</definedName>
    <definedName name="Q6_" localSheetId="3">#REF!</definedName>
    <definedName name="Q6_" localSheetId="8">#REF!</definedName>
    <definedName name="Q6_">#REF!</definedName>
    <definedName name="QFISCAL" localSheetId="12">'[11]Quarterly Raw Data'!#REF!</definedName>
    <definedName name="QFISCAL" localSheetId="3">'[11]Quarterly Raw Data'!#REF!</definedName>
    <definedName name="QFISCAL" localSheetId="8">'[11]Quarterly Raw Data'!#REF!</definedName>
    <definedName name="QFISCAL">'[11]Quarterly Raw Data'!#REF!</definedName>
    <definedName name="qq" localSheetId="12" hidden="1">'[49]J(Priv.Cap)'!#REF!</definedName>
    <definedName name="qq" localSheetId="3" hidden="1">'[49]J(Priv.Cap)'!#REF!</definedName>
    <definedName name="qq" localSheetId="8" hidden="1">'[49]J(Priv.Cap)'!#REF!</definedName>
    <definedName name="qq" hidden="1">'[49]J(Priv.Cap)'!#REF!</definedName>
    <definedName name="qtab_35" localSheetId="12">'[59]i1-CA'!#REF!</definedName>
    <definedName name="qtab_35" localSheetId="3">'[59]i1-CA'!#REF!</definedName>
    <definedName name="qtab_35" localSheetId="8">'[59]i1-CA'!#REF!</definedName>
    <definedName name="qtab_35">'[59]i1-CA'!#REF!</definedName>
    <definedName name="QTAB7" localSheetId="12">'[11]Quarterly MacroFlow'!#REF!</definedName>
    <definedName name="QTAB7" localSheetId="3">'[11]Quarterly MacroFlow'!#REF!</definedName>
    <definedName name="QTAB7" localSheetId="8">'[11]Quarterly MacroFlow'!#REF!</definedName>
    <definedName name="QTAB7">'[11]Quarterly MacroFlow'!#REF!</definedName>
    <definedName name="QTAB7A" localSheetId="12">'[11]Quarterly MacroFlow'!#REF!</definedName>
    <definedName name="QTAB7A" localSheetId="3">'[11]Quarterly MacroFlow'!#REF!</definedName>
    <definedName name="QTAB7A" localSheetId="8">'[11]Quarterly MacroFlow'!#REF!</definedName>
    <definedName name="QTAB7A">'[11]Quarterly MacroFlow'!#REF!</definedName>
    <definedName name="quest1" localSheetId="12">#REF!</definedName>
    <definedName name="quest1" localSheetId="3">#REF!</definedName>
    <definedName name="quest1" localSheetId="8">#REF!</definedName>
    <definedName name="quest1">#REF!</definedName>
    <definedName name="quest2" localSheetId="12">#REF!</definedName>
    <definedName name="quest2" localSheetId="3">#REF!</definedName>
    <definedName name="quest2" localSheetId="8">#REF!</definedName>
    <definedName name="quest2">#REF!</definedName>
    <definedName name="quest3" localSheetId="12">#REF!</definedName>
    <definedName name="quest3" localSheetId="3">#REF!</definedName>
    <definedName name="quest3" localSheetId="8">#REF!</definedName>
    <definedName name="quest3">#REF!</definedName>
    <definedName name="quest4" localSheetId="12">#REF!</definedName>
    <definedName name="quest4" localSheetId="3">#REF!</definedName>
    <definedName name="quest4" localSheetId="8">#REF!</definedName>
    <definedName name="quest4">#REF!</definedName>
    <definedName name="quest5" localSheetId="12">#REF!</definedName>
    <definedName name="quest5" localSheetId="3">#REF!</definedName>
    <definedName name="quest5" localSheetId="8">#REF!</definedName>
    <definedName name="quest5">#REF!</definedName>
    <definedName name="quest6" localSheetId="12">#REF!</definedName>
    <definedName name="quest6" localSheetId="3">#REF!</definedName>
    <definedName name="quest6" localSheetId="8">#REF!</definedName>
    <definedName name="quest6">#REF!</definedName>
    <definedName name="quest7" localSheetId="12">#REF!</definedName>
    <definedName name="quest7" localSheetId="3">#REF!</definedName>
    <definedName name="quest7" localSheetId="8">#REF!</definedName>
    <definedName name="quest7">#REF!</definedName>
    <definedName name="QW" localSheetId="12">#REF!</definedName>
    <definedName name="QW" localSheetId="3">#REF!</definedName>
    <definedName name="QW" localSheetId="8">#REF!</definedName>
    <definedName name="QW">#REF!</definedName>
    <definedName name="qwerw" localSheetId="12" hidden="1">{"'előző év december'!$A$2:$CP$214"}</definedName>
    <definedName name="qwerw" localSheetId="3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AL" localSheetId="12">#REF!</definedName>
    <definedName name="REAL" localSheetId="3">#REF!</definedName>
    <definedName name="REAL" localSheetId="8">#REF!</definedName>
    <definedName name="REAL">#REF!</definedName>
    <definedName name="REALANNUAL" localSheetId="12">#REF!</definedName>
    <definedName name="REALANNUAL" localSheetId="3">#REF!</definedName>
    <definedName name="REALANNUAL" localSheetId="8">#REF!</definedName>
    <definedName name="REALANNUAL">#REF!</definedName>
    <definedName name="realizacia">[60]Sheet1!$A$1:$I$406</definedName>
    <definedName name="realizacija">[60]Sheet1!$A$1:$I$406</definedName>
    <definedName name="REALNACT" localSheetId="12">#REF!</definedName>
    <definedName name="REALNACT" localSheetId="3">#REF!</definedName>
    <definedName name="REALNACT" localSheetId="8">#REF!</definedName>
    <definedName name="REALNACT">#REF!</definedName>
    <definedName name="red_26" localSheetId="12">#REF!</definedName>
    <definedName name="red_26" localSheetId="3">#REF!</definedName>
    <definedName name="red_26" localSheetId="8">#REF!</definedName>
    <definedName name="red_26">#REF!</definedName>
    <definedName name="red_33" localSheetId="12">#REF!</definedName>
    <definedName name="red_33" localSheetId="3">#REF!</definedName>
    <definedName name="red_33" localSheetId="8">#REF!</definedName>
    <definedName name="red_33">#REF!</definedName>
    <definedName name="red_34" localSheetId="12">#REF!</definedName>
    <definedName name="red_34" localSheetId="3">#REF!</definedName>
    <definedName name="red_34" localSheetId="8">#REF!</definedName>
    <definedName name="red_34">#REF!</definedName>
    <definedName name="red_35" localSheetId="12">#REF!</definedName>
    <definedName name="red_35" localSheetId="3">#REF!</definedName>
    <definedName name="red_35" localSheetId="8">#REF!</definedName>
    <definedName name="red_35">#REF!</definedName>
    <definedName name="REDTbl3" localSheetId="12">#REF!</definedName>
    <definedName name="REDTbl3" localSheetId="3">#REF!</definedName>
    <definedName name="REDTbl3" localSheetId="8">#REF!</definedName>
    <definedName name="REDTbl3">#REF!</definedName>
    <definedName name="REDTbl4" localSheetId="12">#REF!</definedName>
    <definedName name="REDTbl4" localSheetId="3">#REF!</definedName>
    <definedName name="REDTbl4" localSheetId="8">#REF!</definedName>
    <definedName name="REDTbl4">#REF!</definedName>
    <definedName name="REDTbl5" localSheetId="12">#REF!</definedName>
    <definedName name="REDTbl5" localSheetId="3">#REF!</definedName>
    <definedName name="REDTbl5" localSheetId="8">#REF!</definedName>
    <definedName name="REDTbl5">#REF!</definedName>
    <definedName name="REDTbl6" localSheetId="12">#REF!</definedName>
    <definedName name="REDTbl6" localSheetId="3">#REF!</definedName>
    <definedName name="REDTbl6" localSheetId="8">#REF!</definedName>
    <definedName name="REDTbl6">#REF!</definedName>
    <definedName name="REDTbl7" localSheetId="12">#REF!</definedName>
    <definedName name="REDTbl7" localSheetId="3">#REF!</definedName>
    <definedName name="REDTbl7" localSheetId="8">#REF!</definedName>
    <definedName name="REDTbl7">#REF!</definedName>
    <definedName name="REERCPI" localSheetId="12">[1]REER!$AZ$144:$AZ$206</definedName>
    <definedName name="REERCPI" localSheetId="8">[1]REER!$AZ$144:$AZ$206</definedName>
    <definedName name="REERCPI">[2]REER!$AZ$144:$AZ$206</definedName>
    <definedName name="REERPPI" localSheetId="12">[1]REER!$BB$144:$BB$206</definedName>
    <definedName name="REERPPI" localSheetId="8">[1]REER!$BB$144:$BB$206</definedName>
    <definedName name="REERPPI">[2]REER!$BB$144:$BB$206</definedName>
    <definedName name="REGISTERALL" localSheetId="12">#REF!</definedName>
    <definedName name="REGISTERALL" localSheetId="3">#REF!</definedName>
    <definedName name="REGISTERALL" localSheetId="8">#REF!</definedName>
    <definedName name="REGISTERALL">#REF!</definedName>
    <definedName name="RFSee_2" localSheetId="12">#REF!</definedName>
    <definedName name="RFSee_2" localSheetId="3">#REF!</definedName>
    <definedName name="RFSee_2" localSheetId="8">#REF!</definedName>
    <definedName name="RFSee_2">#REF!</definedName>
    <definedName name="RFSer_2" localSheetId="12">#REF!</definedName>
    <definedName name="RFSer_2" localSheetId="3">#REF!</definedName>
    <definedName name="RFSer_2" localSheetId="8">#REF!</definedName>
    <definedName name="RFSer_2">#REF!</definedName>
    <definedName name="RGDPA" localSheetId="12">#REF!</definedName>
    <definedName name="RGDPA" localSheetId="3">#REF!</definedName>
    <definedName name="RGDPA" localSheetId="8">#REF!</definedName>
    <definedName name="RGDPA">#REF!</definedName>
    <definedName name="RgFdPartCsource" localSheetId="12">#REF!</definedName>
    <definedName name="RgFdPartCsource" localSheetId="3">#REF!</definedName>
    <definedName name="RgFdPartCsource" localSheetId="8">#REF!</definedName>
    <definedName name="RgFdPartCsource">#REF!</definedName>
    <definedName name="RgFdPartEseries" localSheetId="12">#REF!</definedName>
    <definedName name="RgFdPartEseries" localSheetId="3">#REF!</definedName>
    <definedName name="RgFdPartEseries" localSheetId="8">#REF!</definedName>
    <definedName name="RgFdPartEseries">#REF!</definedName>
    <definedName name="RgFdPartEsource" localSheetId="12">#REF!</definedName>
    <definedName name="RgFdPartEsource" localSheetId="3">#REF!</definedName>
    <definedName name="RgFdPartEsource" localSheetId="8">#REF!</definedName>
    <definedName name="RgFdPartEsource">#REF!</definedName>
    <definedName name="RgFdReptCSeries" localSheetId="12">#REF!</definedName>
    <definedName name="RgFdReptCSeries" localSheetId="3">#REF!</definedName>
    <definedName name="RgFdReptCSeries" localSheetId="8">#REF!</definedName>
    <definedName name="RgFdReptCSeries">#REF!</definedName>
    <definedName name="RgFdReptCsource" localSheetId="12">#REF!</definedName>
    <definedName name="RgFdReptCsource" localSheetId="3">#REF!</definedName>
    <definedName name="RgFdReptCsource" localSheetId="8">#REF!</definedName>
    <definedName name="RgFdReptCsource">#REF!</definedName>
    <definedName name="RgFdReptEseries" localSheetId="12">#REF!</definedName>
    <definedName name="RgFdReptEseries" localSheetId="3">#REF!</definedName>
    <definedName name="RgFdReptEseries" localSheetId="8">#REF!</definedName>
    <definedName name="RgFdReptEseries">#REF!</definedName>
    <definedName name="RgFdReptEsource" localSheetId="12">#REF!</definedName>
    <definedName name="RgFdReptEsource" localSheetId="3">#REF!</definedName>
    <definedName name="RgFdReptEsource" localSheetId="8">#REF!</definedName>
    <definedName name="RgFdReptEsource">#REF!</definedName>
    <definedName name="RgFdSAMethod" localSheetId="12">#REF!</definedName>
    <definedName name="RgFdSAMethod" localSheetId="3">#REF!</definedName>
    <definedName name="RgFdSAMethod" localSheetId="8">#REF!</definedName>
    <definedName name="RgFdSAMethod">#REF!</definedName>
    <definedName name="RgFdTbBper" localSheetId="12">#REF!</definedName>
    <definedName name="RgFdTbBper" localSheetId="3">#REF!</definedName>
    <definedName name="RgFdTbBper" localSheetId="8">#REF!</definedName>
    <definedName name="RgFdTbBper">#REF!</definedName>
    <definedName name="RgFdTbCreate" localSheetId="12">#REF!</definedName>
    <definedName name="RgFdTbCreate" localSheetId="3">#REF!</definedName>
    <definedName name="RgFdTbCreate" localSheetId="8">#REF!</definedName>
    <definedName name="RgFdTbCreate">#REF!</definedName>
    <definedName name="RgFdTbEper" localSheetId="12">#REF!</definedName>
    <definedName name="RgFdTbEper" localSheetId="3">#REF!</definedName>
    <definedName name="RgFdTbEper" localSheetId="8">#REF!</definedName>
    <definedName name="RgFdTbEper">#REF!</definedName>
    <definedName name="RGFdTbFoot" localSheetId="12">#REF!</definedName>
    <definedName name="RGFdTbFoot" localSheetId="3">#REF!</definedName>
    <definedName name="RGFdTbFoot" localSheetId="8">#REF!</definedName>
    <definedName name="RGFdTbFoot">#REF!</definedName>
    <definedName name="RgFdTbFreq" localSheetId="12">#REF!</definedName>
    <definedName name="RgFdTbFreq" localSheetId="3">#REF!</definedName>
    <definedName name="RgFdTbFreq" localSheetId="8">#REF!</definedName>
    <definedName name="RgFdTbFreq">#REF!</definedName>
    <definedName name="RgFdTbFreqVal" localSheetId="12">#REF!</definedName>
    <definedName name="RgFdTbFreqVal" localSheetId="3">#REF!</definedName>
    <definedName name="RgFdTbFreqVal" localSheetId="8">#REF!</definedName>
    <definedName name="RgFdTbFreqVal">#REF!</definedName>
    <definedName name="RgFdTbSendto" localSheetId="12">#REF!</definedName>
    <definedName name="RgFdTbSendto" localSheetId="3">#REF!</definedName>
    <definedName name="RgFdTbSendto" localSheetId="8">#REF!</definedName>
    <definedName name="RgFdTbSendto">#REF!</definedName>
    <definedName name="RgFdWgtMethod" localSheetId="12">#REF!</definedName>
    <definedName name="RgFdWgtMethod" localSheetId="3">#REF!</definedName>
    <definedName name="RgFdWgtMethod" localSheetId="8">#REF!</definedName>
    <definedName name="RgFdWgtMethod">#REF!</definedName>
    <definedName name="RGSPA" localSheetId="12">#REF!</definedName>
    <definedName name="RGSPA" localSheetId="3">#REF!</definedName>
    <definedName name="RGSPA" localSheetId="8">#REF!</definedName>
    <definedName name="RGSPA">#REF!</definedName>
    <definedName name="rngBefore">[43]Main!$AB$26</definedName>
    <definedName name="rngDepartmentDrive">[43]Main!$AB$23</definedName>
    <definedName name="rngEMailAddress">[43]Main!$AB$20</definedName>
    <definedName name="rngErrorSort">[43]ErrCheck!$A$4</definedName>
    <definedName name="rngLastSave">[43]Main!$G$19</definedName>
    <definedName name="rngLastSent">[43]Main!$G$18</definedName>
    <definedName name="rngLastUpdate">[43]Links!$D$2</definedName>
    <definedName name="rngNeedsUpdate">[43]Links!$E$2</definedName>
    <definedName name="rngNews">[43]Main!$AB$27</definedName>
    <definedName name="rngQuestChecked">[43]ErrCheck!$A$3</definedName>
    <definedName name="rounding" localSheetId="12">#REF!</definedName>
    <definedName name="rounding" localSheetId="3">#REF!</definedName>
    <definedName name="rounding" localSheetId="8">#REF!</definedName>
    <definedName name="rounding">#REF!</definedName>
    <definedName name="rr" localSheetId="12" hidden="1">{"Riqfin97",#N/A,FALSE,"Tran";"Riqfinpro",#N/A,FALSE,"Tran"}</definedName>
    <definedName name="rr" localSheetId="3" hidden="1">{"Riqfin97",#N/A,FALSE,"Tran";"Riqfinpro",#N/A,FALSE,"Tran"}</definedName>
    <definedName name="rr" localSheetId="8" hidden="1">{"Riqfin97",#N/A,FALSE,"Tran";"Riqfinpro",#N/A,FALSE,"Tran"}</definedName>
    <definedName name="rr" hidden="1">{"Riqfin97",#N/A,FALSE,"Tran";"Riqfinpro",#N/A,FALSE,"Tran"}</definedName>
    <definedName name="rrr" localSheetId="12" hidden="1">{"Riqfin97",#N/A,FALSE,"Tran";"Riqfinpro",#N/A,FALSE,"Tran"}</definedName>
    <definedName name="rrr" localSheetId="3" hidden="1">{"Riqfin97",#N/A,FALSE,"Tran";"Riqfinpro",#N/A,FALSE,"Tran"}</definedName>
    <definedName name="rrr" localSheetId="8" hidden="1">{"Riqfin97",#N/A,FALSE,"Tran";"Riqfinpro",#N/A,FALSE,"Tran"}</definedName>
    <definedName name="rrr" hidden="1">{"Riqfin97",#N/A,FALSE,"Tran";"Riqfinpro",#N/A,FALSE,"Tran"}</definedName>
    <definedName name="rrrrrrrrrrrrrrrr">#REF!</definedName>
    <definedName name="rt" localSheetId="12" hidden="1">{"'előző év december'!$A$2:$CP$214"}</definedName>
    <definedName name="rt" localSheetId="3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12" hidden="1">{"'előző év december'!$A$2:$CP$214"}</definedName>
    <definedName name="rte" localSheetId="3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12" hidden="1">{"'előző év december'!$A$2:$CP$214"}</definedName>
    <definedName name="rtew" localSheetId="3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z" localSheetId="12" hidden="1">{"'előző év december'!$A$2:$CP$214"}</definedName>
    <definedName name="rtz" localSheetId="3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RULCPPI" localSheetId="12">[1]C!$O$9:$O$71</definedName>
    <definedName name="RULCPPI" localSheetId="8">[1]C!$O$9:$O$71</definedName>
    <definedName name="RULCPPI">[2]C!$O$9:$O$71</definedName>
    <definedName name="SAPBEXhrIndnt" hidden="1">"Wide"</definedName>
    <definedName name="SAPBEXrevision" hidden="1">10</definedName>
    <definedName name="SAPBEXsysID" hidden="1">"BSP"</definedName>
    <definedName name="SAPBEXwbID" hidden="1">"4TOUPT6NWTB0J40VYRY84RMDW"</definedName>
    <definedName name="SAPsysID" hidden="1">"708C5W7SBKP804JT78WJ0JNKI"</definedName>
    <definedName name="SAPwbID" hidden="1">"ARS"</definedName>
    <definedName name="sdf" localSheetId="12" hidden="1">{"'előző év december'!$A$2:$CP$214"}</definedName>
    <definedName name="sdf" localSheetId="3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ECTORS" localSheetId="12">#REF!</definedName>
    <definedName name="SECTORS" localSheetId="3">#REF!</definedName>
    <definedName name="SECTORS" localSheetId="8">#REF!</definedName>
    <definedName name="SECTORS">#REF!</definedName>
    <definedName name="seitable" localSheetId="12">'[61]Sel. Ind. Tbl'!$A$3:$G$75</definedName>
    <definedName name="seitable" localSheetId="8">'[61]Sel. Ind. Tbl'!$A$3:$G$75</definedName>
    <definedName name="seitable">'[62]Sel. Ind. Tbl'!$A$3:$G$75</definedName>
    <definedName name="sencount" hidden="1">2</definedName>
    <definedName name="shit">#REF!</definedName>
    <definedName name="SolverModelBands" localSheetId="12">#REF!</definedName>
    <definedName name="SolverModelBands" localSheetId="3">#REF!</definedName>
    <definedName name="SolverModelBands" localSheetId="8">#REF!</definedName>
    <definedName name="SolverModelBands">#REF!</definedName>
    <definedName name="SolverModelParams" localSheetId="12">#REF!</definedName>
    <definedName name="SolverModelParams" localSheetId="3">#REF!</definedName>
    <definedName name="SolverModelParams" localSheetId="8">#REF!</definedName>
    <definedName name="SolverModelParams">#REF!</definedName>
    <definedName name="SPee_2" localSheetId="12">#REF!</definedName>
    <definedName name="SPee_2" localSheetId="3">#REF!</definedName>
    <definedName name="SPee_2" localSheetId="8">#REF!</definedName>
    <definedName name="SPee_2">#REF!</definedName>
    <definedName name="SPer_2" localSheetId="12">#REF!</definedName>
    <definedName name="SPer_2" localSheetId="3">#REF!</definedName>
    <definedName name="SPer_2" localSheetId="8">#REF!</definedName>
    <definedName name="SPer_2">#REF!</definedName>
    <definedName name="SprejetiProracun" localSheetId="12">#REF!</definedName>
    <definedName name="SprejetiProracun" localSheetId="3">#REF!</definedName>
    <definedName name="SprejetiProracun" localSheetId="8">#REF!</definedName>
    <definedName name="SprejetiProracun">#REF!</definedName>
    <definedName name="SR_3" localSheetId="12">#REF!</definedName>
    <definedName name="SR_3" localSheetId="3">#REF!</definedName>
    <definedName name="SR_3" localSheetId="8">#REF!</definedName>
    <definedName name="SR_3">#REF!</definedName>
    <definedName name="SR_5" localSheetId="12">#REF!</definedName>
    <definedName name="SR_5" localSheetId="3">#REF!</definedName>
    <definedName name="SR_5" localSheetId="8">#REF!</definedName>
    <definedName name="SR_5">#REF!</definedName>
    <definedName name="SS">[63]IMATA!$B$45:$B$108</definedName>
    <definedName name="T1.13" localSheetId="12">#REF!</definedName>
    <definedName name="T1.13" localSheetId="3">#REF!</definedName>
    <definedName name="T1.13" localSheetId="8">#REF!</definedName>
    <definedName name="T1.13">#REF!</definedName>
    <definedName name="t2q" localSheetId="12">#REF!</definedName>
    <definedName name="t2q" localSheetId="3">#REF!</definedName>
    <definedName name="t2q" localSheetId="8">#REF!</definedName>
    <definedName name="t2q">#REF!</definedName>
    <definedName name="TAB1A" localSheetId="12">#REF!</definedName>
    <definedName name="TAB1A" localSheetId="3">#REF!</definedName>
    <definedName name="TAB1A" localSheetId="8">#REF!</definedName>
    <definedName name="TAB1A">#REF!</definedName>
    <definedName name="TAB1CK" localSheetId="12">#REF!</definedName>
    <definedName name="TAB1CK" localSheetId="3">#REF!</definedName>
    <definedName name="TAB1CK" localSheetId="8">#REF!</definedName>
    <definedName name="TAB1CK">#REF!</definedName>
    <definedName name="Tab25a" localSheetId="12">#REF!</definedName>
    <definedName name="Tab25a" localSheetId="3">#REF!</definedName>
    <definedName name="Tab25a" localSheetId="8">#REF!</definedName>
    <definedName name="Tab25a">#REF!</definedName>
    <definedName name="Tab25b" localSheetId="12">#REF!</definedName>
    <definedName name="Tab25b" localSheetId="3">#REF!</definedName>
    <definedName name="Tab25b" localSheetId="8">#REF!</definedName>
    <definedName name="Tab25b">#REF!</definedName>
    <definedName name="TAB2A" localSheetId="12">#REF!</definedName>
    <definedName name="TAB2A" localSheetId="3">#REF!</definedName>
    <definedName name="TAB2A" localSheetId="8">#REF!</definedName>
    <definedName name="TAB2A">#REF!</definedName>
    <definedName name="TAB5A" localSheetId="12">#REF!</definedName>
    <definedName name="TAB5A" localSheetId="3">#REF!</definedName>
    <definedName name="TAB5A" localSheetId="8">#REF!</definedName>
    <definedName name="TAB5A">#REF!</definedName>
    <definedName name="TAB6A" localSheetId="12">'[11]Annual Tables'!#REF!</definedName>
    <definedName name="TAB6A" localSheetId="3">'[11]Annual Tables'!#REF!</definedName>
    <definedName name="TAB6A" localSheetId="8">'[11]Annual Tables'!#REF!</definedName>
    <definedName name="TAB6A">'[11]Annual Tables'!#REF!</definedName>
    <definedName name="TAB6B" localSheetId="12">'[11]Annual Tables'!#REF!</definedName>
    <definedName name="TAB6B" localSheetId="3">'[11]Annual Tables'!#REF!</definedName>
    <definedName name="TAB6B" localSheetId="8">'[11]Annual Tables'!#REF!</definedName>
    <definedName name="TAB6B">'[11]Annual Tables'!#REF!</definedName>
    <definedName name="TAB6C" localSheetId="12">#REF!</definedName>
    <definedName name="TAB6C" localSheetId="3">#REF!</definedName>
    <definedName name="TAB6C" localSheetId="8">#REF!</definedName>
    <definedName name="TAB6C">#REF!</definedName>
    <definedName name="TAB7A" localSheetId="12">#REF!</definedName>
    <definedName name="TAB7A" localSheetId="3">#REF!</definedName>
    <definedName name="TAB7A" localSheetId="8">#REF!</definedName>
    <definedName name="TAB7A">#REF!</definedName>
    <definedName name="tabC1" localSheetId="12">#REF!</definedName>
    <definedName name="tabC1" localSheetId="3">#REF!</definedName>
    <definedName name="tabC1" localSheetId="8">#REF!</definedName>
    <definedName name="tabC1">#REF!</definedName>
    <definedName name="tabC2" localSheetId="12">#REF!</definedName>
    <definedName name="tabC2" localSheetId="3">#REF!</definedName>
    <definedName name="tabC2" localSheetId="8">#REF!</definedName>
    <definedName name="tabC2">#REF!</definedName>
    <definedName name="Tabela_6a" localSheetId="12">#REF!</definedName>
    <definedName name="Tabela_6a" localSheetId="3">#REF!</definedName>
    <definedName name="Tabela_6a" localSheetId="8">#REF!</definedName>
    <definedName name="Tabela_6a">#REF!</definedName>
    <definedName name="tabela3a" localSheetId="12">'[64]Table 1'!#REF!</definedName>
    <definedName name="tabela3a" localSheetId="3">'[64]Table 1'!#REF!</definedName>
    <definedName name="tabela3a" localSheetId="8">'[64]Table 1'!#REF!</definedName>
    <definedName name="tabela3a">'[64]Table 1'!#REF!</definedName>
    <definedName name="Tabelaxx" localSheetId="12">#REF!</definedName>
    <definedName name="Tabelaxx" localSheetId="3">#REF!</definedName>
    <definedName name="Tabelaxx" localSheetId="8">#REF!</definedName>
    <definedName name="Tabelaxx">#REF!</definedName>
    <definedName name="tabF" localSheetId="12">#REF!</definedName>
    <definedName name="tabF" localSheetId="3">#REF!</definedName>
    <definedName name="tabF" localSheetId="8">#REF!</definedName>
    <definedName name="tabF">#REF!</definedName>
    <definedName name="tabH" localSheetId="12">#REF!</definedName>
    <definedName name="tabH" localSheetId="3">#REF!</definedName>
    <definedName name="tabH" localSheetId="8">#REF!</definedName>
    <definedName name="tabH">#REF!</definedName>
    <definedName name="tabI" localSheetId="12">#REF!</definedName>
    <definedName name="tabI" localSheetId="3">#REF!</definedName>
    <definedName name="tabI" localSheetId="8">#REF!</definedName>
    <definedName name="tabI">#REF!</definedName>
    <definedName name="Table__47">[65]RED47!$A$1:$I$53</definedName>
    <definedName name="Table_2._Country_X___Public_Sector_Financing_1" localSheetId="12">#REF!</definedName>
    <definedName name="Table_2._Country_X___Public_Sector_Financing_1" localSheetId="3">#REF!</definedName>
    <definedName name="Table_2._Country_X___Public_Sector_Financing_1" localSheetId="8">#REF!</definedName>
    <definedName name="Table_2._Country_X___Public_Sector_Financing_1">#REF!</definedName>
    <definedName name="Table_4SR" localSheetId="12">#REF!</definedName>
    <definedName name="Table_4SR" localSheetId="3">#REF!</definedName>
    <definedName name="Table_4SR" localSheetId="8">#REF!</definedName>
    <definedName name="Table_4SR">#REF!</definedName>
    <definedName name="Table_debt">[66]Table!$A$3:$AB$73</definedName>
    <definedName name="TABLE1" localSheetId="12">#REF!</definedName>
    <definedName name="TABLE1" localSheetId="3">#REF!</definedName>
    <definedName name="TABLE1" localSheetId="8">#REF!</definedName>
    <definedName name="TABLE1">#REF!</definedName>
    <definedName name="Table1printarea" localSheetId="12">#REF!</definedName>
    <definedName name="Table1printarea" localSheetId="3">#REF!</definedName>
    <definedName name="Table1printarea" localSheetId="8">#REF!</definedName>
    <definedName name="Table1printarea">#REF!</definedName>
    <definedName name="table30" localSheetId="12">#REF!</definedName>
    <definedName name="table30" localSheetId="3">#REF!</definedName>
    <definedName name="table30" localSheetId="8">#REF!</definedName>
    <definedName name="table30">#REF!</definedName>
    <definedName name="TABLE31" localSheetId="12">#REF!</definedName>
    <definedName name="TABLE31" localSheetId="3">#REF!</definedName>
    <definedName name="TABLE31" localSheetId="8">#REF!</definedName>
    <definedName name="TABLE31">#REF!</definedName>
    <definedName name="TABLE32" localSheetId="12">#REF!</definedName>
    <definedName name="TABLE32" localSheetId="3">#REF!</definedName>
    <definedName name="TABLE32" localSheetId="8">#REF!</definedName>
    <definedName name="TABLE32">#REF!</definedName>
    <definedName name="TABLE33" localSheetId="12">#REF!</definedName>
    <definedName name="TABLE33" localSheetId="3">#REF!</definedName>
    <definedName name="TABLE33" localSheetId="8">#REF!</definedName>
    <definedName name="TABLE33">#REF!</definedName>
    <definedName name="TABLE4" localSheetId="12">#REF!</definedName>
    <definedName name="TABLE4" localSheetId="3">#REF!</definedName>
    <definedName name="TABLE4" localSheetId="8">#REF!</definedName>
    <definedName name="TABLE4">#REF!</definedName>
    <definedName name="table6" localSheetId="12">#REF!</definedName>
    <definedName name="table6" localSheetId="3">#REF!</definedName>
    <definedName name="table6" localSheetId="8">#REF!</definedName>
    <definedName name="table6">#REF!</definedName>
    <definedName name="table9" localSheetId="12">#REF!</definedName>
    <definedName name="table9" localSheetId="3">#REF!</definedName>
    <definedName name="table9" localSheetId="8">#REF!</definedName>
    <definedName name="table9">#REF!</definedName>
    <definedName name="TAME" localSheetId="12">#REF!</definedName>
    <definedName name="TAME" localSheetId="3">#REF!</definedName>
    <definedName name="TAME" localSheetId="8">#REF!</definedName>
    <definedName name="TAME">#REF!</definedName>
    <definedName name="Tbl_GFN">[66]Table_GEF!$B$2:$T$53</definedName>
    <definedName name="tblChecks">[43]ErrCheck!$A$3:$E$5</definedName>
    <definedName name="tblLinks">[43]Links!$A$4:$F$33</definedName>
    <definedName name="TEMP" localSheetId="12">[67]Data!#REF!</definedName>
    <definedName name="TEMP" localSheetId="3">[67]Data!#REF!</definedName>
    <definedName name="TEMP" localSheetId="8">[67]Data!#REF!</definedName>
    <definedName name="TEMP">[67]Data!#REF!</definedName>
    <definedName name="tempo_kles" localSheetId="12">#REF!</definedName>
    <definedName name="tempo_kles" localSheetId="3">#REF!</definedName>
    <definedName name="tempo_kles" localSheetId="8">#REF!</definedName>
    <definedName name="tempo_kles">#REF!</definedName>
    <definedName name="tempo_kles_2" localSheetId="12">#REF!</definedName>
    <definedName name="tempo_kles_2" localSheetId="3">#REF!</definedName>
    <definedName name="tempo_kles_2" localSheetId="8">#REF!</definedName>
    <definedName name="tempo_kles_2">#REF!</definedName>
    <definedName name="test" localSheetId="12" hidden="1">{"'előző év december'!$A$2:$CP$214"}</definedName>
    <definedName name="test" localSheetId="3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ext" localSheetId="12" hidden="1">{#N/A,#N/A,FALSE,"CB";#N/A,#N/A,FALSE,"CMB";#N/A,#N/A,FALSE,"BSYS";#N/A,#N/A,FALSE,"NBFI";#N/A,#N/A,FALSE,"FSYS"}</definedName>
    <definedName name="text" localSheetId="3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12" hidden="1">{"'előző év december'!$A$2:$CP$214"}</definedName>
    <definedName name="tgz" localSheetId="3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MG_D">[26]Q5!$E$23:$AH$23</definedName>
    <definedName name="TMGO">#N/A</definedName>
    <definedName name="TOWEO" localSheetId="12">#REF!</definedName>
    <definedName name="TOWEO" localSheetId="3">#REF!</definedName>
    <definedName name="TOWEO" localSheetId="8">#REF!</definedName>
    <definedName name="TOWEO">#REF!</definedName>
    <definedName name="TRADE3" localSheetId="12">[9]Trade!#REF!</definedName>
    <definedName name="TRADE3" localSheetId="3">[9]Trade!#REF!</definedName>
    <definedName name="TRADE3" localSheetId="8">[9]Trade!#REF!</definedName>
    <definedName name="TRADE3">[9]Trade!#REF!</definedName>
    <definedName name="trans" localSheetId="12">#REF!</definedName>
    <definedName name="trans" localSheetId="3">#REF!</definedName>
    <definedName name="trans" localSheetId="8">#REF!</definedName>
    <definedName name="trans">#REF!</definedName>
    <definedName name="Transfer_check" localSheetId="12">#REF!</definedName>
    <definedName name="Transfer_check" localSheetId="3">#REF!</definedName>
    <definedName name="Transfer_check" localSheetId="8">#REF!</definedName>
    <definedName name="Transfer_check">#REF!</definedName>
    <definedName name="TRANSNAVE" localSheetId="12">#REF!</definedName>
    <definedName name="TRANSNAVE" localSheetId="3">#REF!</definedName>
    <definedName name="TRANSNAVE" localSheetId="8">#REF!</definedName>
    <definedName name="TRANSNAVE">#REF!</definedName>
    <definedName name="tre" localSheetId="12" hidden="1">{"'előző év december'!$A$2:$CP$214"}</definedName>
    <definedName name="tre" localSheetId="3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tt" localSheetId="12" hidden="1">{"Tab1",#N/A,FALSE,"P";"Tab2",#N/A,FALSE,"P"}</definedName>
    <definedName name="tt" localSheetId="3" hidden="1">{"Tab1",#N/A,FALSE,"P";"Tab2",#N/A,FALSE,"P"}</definedName>
    <definedName name="tt" localSheetId="8" hidden="1">{"Tab1",#N/A,FALSE,"P";"Tab2",#N/A,FALSE,"P"}</definedName>
    <definedName name="tt" hidden="1">{"Tab1",#N/A,FALSE,"P";"Tab2",#N/A,FALSE,"P"}</definedName>
    <definedName name="ttt" localSheetId="12" hidden="1">{"Tab1",#N/A,FALSE,"P";"Tab2",#N/A,FALSE,"P"}</definedName>
    <definedName name="ttt" localSheetId="3" hidden="1">{"Tab1",#N/A,FALSE,"P";"Tab2",#N/A,FALSE,"P"}</definedName>
    <definedName name="ttt" localSheetId="8" hidden="1">{"Tab1",#N/A,FALSE,"P";"Tab2",#N/A,FALSE,"P"}</definedName>
    <definedName name="ttt" hidden="1">{"Tab1",#N/A,FALSE,"P";"Tab2",#N/A,FALSE,"P"}</definedName>
    <definedName name="ttttt" localSheetId="12" hidden="1">[52]M!#REF!</definedName>
    <definedName name="ttttt" localSheetId="3" hidden="1">[52]M!#REF!</definedName>
    <definedName name="ttttt" localSheetId="8" hidden="1">[52]M!#REF!</definedName>
    <definedName name="ttttt" hidden="1">[52]M!#REF!</definedName>
    <definedName name="TTTTTTTTTTTT" localSheetId="12">[20]!TTTTTTTTTTTT</definedName>
    <definedName name="TTTTTTTTTTTT" localSheetId="8">[20]!TTTTTTTTTTTT</definedName>
    <definedName name="TTTTTTTTTTTT">[21]!TTTTTTTTTTTT</definedName>
    <definedName name="TXG_D">#N/A</definedName>
    <definedName name="TXGO">#N/A</definedName>
    <definedName name="u163lnulcm_x_et.m" localSheetId="12">[30]monthly!#REF!</definedName>
    <definedName name="u163lnulcm_x_et.m" localSheetId="3">[31]monthly!#REF!</definedName>
    <definedName name="u163lnulcm_x_et.m" localSheetId="8">[30]monthly!#REF!</definedName>
    <definedName name="u163lnulcm_x_et.m">[31]monthly!#REF!</definedName>
    <definedName name="ULC_CZ" localSheetId="12">[1]REER!$BU$144:$BU$206</definedName>
    <definedName name="ULC_CZ" localSheetId="8">[1]REER!$BU$144:$BU$206</definedName>
    <definedName name="ULC_CZ">[2]REER!$BU$144:$BU$206</definedName>
    <definedName name="ULC_PART" localSheetId="12">[1]REER!$BR$144:$BR$206</definedName>
    <definedName name="ULC_PART" localSheetId="8">[1]REER!$BR$144:$BR$206</definedName>
    <definedName name="ULC_PART">[2]REER!$BR$144:$BR$206</definedName>
    <definedName name="Universities" localSheetId="12">#REF!</definedName>
    <definedName name="Universities" localSheetId="3">#REF!</definedName>
    <definedName name="Universities" localSheetId="8">#REF!</definedName>
    <definedName name="Universities">#REF!</definedName>
    <definedName name="UPee_2" localSheetId="12">#REF!</definedName>
    <definedName name="UPee_2" localSheetId="3">#REF!</definedName>
    <definedName name="UPee_2" localSheetId="8">#REF!</definedName>
    <definedName name="UPee_2">#REF!</definedName>
    <definedName name="UPer_2" localSheetId="12">#REF!</definedName>
    <definedName name="UPer_2" localSheetId="3">#REF!</definedName>
    <definedName name="UPer_2" localSheetId="8">#REF!</definedName>
    <definedName name="UPer_2">#REF!</definedName>
    <definedName name="Uruguay">'[68]PDR vulnerability table'!$A$3:$E$65</definedName>
    <definedName name="USERNAME" localSheetId="12">#REF!</definedName>
    <definedName name="USERNAME" localSheetId="3">#REF!</definedName>
    <definedName name="USERNAME" localSheetId="8">#REF!</definedName>
    <definedName name="USERNAME">#REF!</definedName>
    <definedName name="uu" localSheetId="12" hidden="1">{"Riqfin97",#N/A,FALSE,"Tran";"Riqfinpro",#N/A,FALSE,"Tran"}</definedName>
    <definedName name="uu" localSheetId="3" hidden="1">{"Riqfin97",#N/A,FALSE,"Tran";"Riqfinpro",#N/A,FALSE,"Tran"}</definedName>
    <definedName name="uu" localSheetId="8" hidden="1">{"Riqfin97",#N/A,FALSE,"Tran";"Riqfinpro",#N/A,FALSE,"Tran"}</definedName>
    <definedName name="uu" hidden="1">{"Riqfin97",#N/A,FALSE,"Tran";"Riqfinpro",#N/A,FALSE,"Tran"}</definedName>
    <definedName name="uuu" localSheetId="12" hidden="1">{"Riqfin97",#N/A,FALSE,"Tran";"Riqfinpro",#N/A,FALSE,"Tran"}</definedName>
    <definedName name="uuu" localSheetId="3" hidden="1">{"Riqfin97",#N/A,FALSE,"Tran";"Riqfinpro",#N/A,FALSE,"Tran"}</definedName>
    <definedName name="uuu" localSheetId="8" hidden="1">{"Riqfin97",#N/A,FALSE,"Tran";"Riqfinpro",#N/A,FALSE,"Tran"}</definedName>
    <definedName name="uuu" hidden="1">{"Riqfin97",#N/A,FALSE,"Tran";"Riqfinpro",#N/A,FALSE,"Tran"}</definedName>
    <definedName name="UUUUUUUUUUU" localSheetId="12">[20]!UUUUUUUUUUU</definedName>
    <definedName name="UUUUUUUUUUU" localSheetId="8">[20]!UUUUUUUUUUU</definedName>
    <definedName name="UUUUUUUUUUU">[21]!UUUUUUUUUUU</definedName>
    <definedName name="ValidationList" localSheetId="12">#REF!</definedName>
    <definedName name="ValidationList" localSheetId="3">#REF!</definedName>
    <definedName name="ValidationList" localSheetId="8">#REF!</definedName>
    <definedName name="ValidationList">#REF!</definedName>
    <definedName name="vb" localSheetId="12" hidden="1">{"'előző év december'!$A$2:$CP$214"}</definedName>
    <definedName name="vb" localSheetId="3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12" hidden="1">{"'előző év december'!$A$2:$CP$214"}</definedName>
    <definedName name="vc" localSheetId="3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VeljavniProracun" localSheetId="12">#REF!</definedName>
    <definedName name="VeljavniProracun" localSheetId="3">#REF!</definedName>
    <definedName name="VeljavniProracun" localSheetId="8">#REF!</definedName>
    <definedName name="VeljavniProracun">#REF!</definedName>
    <definedName name="Venezuela" localSheetId="12">#REF!</definedName>
    <definedName name="Venezuela" localSheetId="3">#REF!</definedName>
    <definedName name="Venezuela" localSheetId="8">#REF!</definedName>
    <definedName name="Venezuela">#REF!</definedName>
    <definedName name="VUC" localSheetId="12">'[54]NOVA legislativa'!$M$3</definedName>
    <definedName name="VUC" localSheetId="8">'[54]NOVA legislativa'!$M$3</definedName>
    <definedName name="VUC">'[54]NOVA legislativa'!$M$3</definedName>
    <definedName name="vv" localSheetId="12" hidden="1">{"Tab1",#N/A,FALSE,"P";"Tab2",#N/A,FALSE,"P"}</definedName>
    <definedName name="vv" localSheetId="3" hidden="1">{"Tab1",#N/A,FALSE,"P";"Tab2",#N/A,FALSE,"P"}</definedName>
    <definedName name="vv" localSheetId="8" hidden="1">{"Tab1",#N/A,FALSE,"P";"Tab2",#N/A,FALSE,"P"}</definedName>
    <definedName name="vv" hidden="1">{"Tab1",#N/A,FALSE,"P";"Tab2",#N/A,FALSE,"P"}</definedName>
    <definedName name="vvv" localSheetId="12" hidden="1">{"Tab1",#N/A,FALSE,"P";"Tab2",#N/A,FALSE,"P"}</definedName>
    <definedName name="vvv" localSheetId="3" hidden="1">{"Tab1",#N/A,FALSE,"P";"Tab2",#N/A,FALSE,"P"}</definedName>
    <definedName name="vvv" localSheetId="8" hidden="1">{"Tab1",#N/A,FALSE,"P";"Tab2",#N/A,FALSE,"P"}</definedName>
    <definedName name="vvv" hidden="1">{"Tab1",#N/A,FALSE,"P";"Tab2",#N/A,FALSE,"P"}</definedName>
    <definedName name="we" localSheetId="12" hidden="1">{"'előző év december'!$A$2:$CP$214"}</definedName>
    <definedName name="we" localSheetId="3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11pcpi.m" localSheetId="12">[30]monthly!#REF!</definedName>
    <definedName name="we11pcpi.m" localSheetId="3">[31]monthly!#REF!</definedName>
    <definedName name="we11pcpi.m" localSheetId="8">[30]monthly!#REF!</definedName>
    <definedName name="we11pcpi.m">[31]monthly!#REF!</definedName>
    <definedName name="wee" localSheetId="12" hidden="1">{"'előző év december'!$A$2:$CP$214"}</definedName>
    <definedName name="wee" localSheetId="3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r" localSheetId="12" hidden="1">{"'előző év december'!$A$2:$CP$214"}</definedName>
    <definedName name="werwer" localSheetId="3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MENU" localSheetId="12">#REF!</definedName>
    <definedName name="WMENU" localSheetId="3">#REF!</definedName>
    <definedName name="WMENU" localSheetId="8">#REF!</definedName>
    <definedName name="WMENU">#REF!</definedName>
    <definedName name="wrn.1993_2002." localSheetId="12" hidden="1">{"1993_2002",#N/A,FALSE,"UnderlyingData"}</definedName>
    <definedName name="wrn.1993_2002." localSheetId="3" hidden="1">{"1993_2002",#N/A,FALSE,"UnderlyingData"}</definedName>
    <definedName name="wrn.1993_2002." localSheetId="8" hidden="1">{"1993_2002",#N/A,FALSE,"UnderlyingData"}</definedName>
    <definedName name="wrn.1993_2002." hidden="1">{"1993_2002",#N/A,FALSE,"UnderlyingData"}</definedName>
    <definedName name="wrn.a11._.general._.government." localSheetId="12" hidden="1">{"a11 general government",#N/A,FALSE,"RED Tables"}</definedName>
    <definedName name="wrn.a11._.general._.government." localSheetId="3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2" hidden="1">{"a12 Federal Government",#N/A,FALSE,"RED Tables"}</definedName>
    <definedName name="wrn.a12._.Federal._.Government." localSheetId="3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hidden="1">{"a12 Federal Government",#N/A,FALSE,"RED Tables"}</definedName>
    <definedName name="wrn.a13._.social._.security." localSheetId="12" hidden="1">{"a13 social security",#N/A,FALSE,"RED Tables"}</definedName>
    <definedName name="wrn.a13._.social._.security." localSheetId="3" hidden="1">{"a13 social security",#N/A,FALSE,"RED Tables"}</definedName>
    <definedName name="wrn.a13._.social._.security." localSheetId="8" hidden="1">{"a13 social security",#N/A,FALSE,"RED Tables"}</definedName>
    <definedName name="wrn.a13._.social._.security." hidden="1">{"a13 social security",#N/A,FALSE,"RED Tables"}</definedName>
    <definedName name="wrn.a14._.regions._.and._.communities." localSheetId="12" hidden="1">{"a14 regions and communities",#N/A,FALSE,"RED Tables"}</definedName>
    <definedName name="wrn.a14._.regions._.and._.communities." localSheetId="3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2" hidden="1">{"a15 local governments",#N/A,FALSE,"RED Tables"}</definedName>
    <definedName name="wrn.a15._.local._.governments." localSheetId="3" hidden="1">{"a15 local governments",#N/A,FALSE,"RED Tables"}</definedName>
    <definedName name="wrn.a15._.local._.governments." localSheetId="8" hidden="1">{"a15 local governments",#N/A,FALSE,"RED Tables"}</definedName>
    <definedName name="wrn.a15._.local._.governments." hidden="1">{"a15 local governments",#N/A,FALSE,"RED Tables"}</definedName>
    <definedName name="wrn.BOP_MIDTERM." localSheetId="12" hidden="1">{"BOP_TAB",#N/A,FALSE,"N";"MIDTERM_TAB",#N/A,FALSE,"O"}</definedName>
    <definedName name="wrn.BOP_MIDTERM." localSheetId="3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8" hidden="1">{#N/A,#N/A,FALSE,"CB";#N/A,#N/A,FALSE,"CMB";#N/A,#N/A,FALSE,"NBFI"}</definedName>
    <definedName name="wrn.MIT." hidden="1">{#N/A,#N/A,FALSE,"CB";#N/A,#N/A,FALSE,"CMB";#N/A,#N/A,FALSE,"NBFI"}</definedName>
    <definedName name="wrn.MONA." localSheetId="12" hidden="1">{"MONA",#N/A,FALSE,"S"}</definedName>
    <definedName name="wrn.MONA." localSheetId="3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2" hidden="1">{"Tab1",#N/A,FALSE,"P";"Tab2",#N/A,FALSE,"P"}</definedName>
    <definedName name="wrn.Program." localSheetId="3" hidden="1">{"Tab1",#N/A,FALSE,"P";"Tab2",#N/A,FALSE,"P"}</definedName>
    <definedName name="wrn.Program." localSheetId="8" hidden="1">{"Tab1",#N/A,FALSE,"P";"Tab2",#N/A,FALSE,"P"}</definedName>
    <definedName name="wrn.Program." hidden="1">{"Tab1",#N/A,FALSE,"P";"Tab2",#N/A,FALSE,"P"}</definedName>
    <definedName name="wrn.Ques._.1." localSheetId="12" hidden="1">{"Ques 1",#N/A,FALSE,"NWEO138"}</definedName>
    <definedName name="wrn.Ques._.1." localSheetId="3" hidden="1">{"Ques 1",#N/A,FALSE,"NWEO138"}</definedName>
    <definedName name="wrn.Ques._.1." localSheetId="8" hidden="1">{"Ques 1",#N/A,FALSE,"NWEO138"}</definedName>
    <definedName name="wrn.Ques._.1." hidden="1">{"Ques 1",#N/A,FALSE,"NWEO138"}</definedName>
    <definedName name="wrn.Riqfin." localSheetId="12" hidden="1">{"Riqfin97",#N/A,FALSE,"Tran";"Riqfinpro",#N/A,FALSE,"Tran"}</definedName>
    <definedName name="wrn.Riqfin." localSheetId="3" hidden="1">{"Riqfin97",#N/A,FALSE,"Tran";"Riqfinpro",#N/A,FALSE,"Tran"}</definedName>
    <definedName name="wrn.Riqfin." localSheetId="8" hidden="1">{"Riqfin97",#N/A,FALSE,"Tran";"Riqfinpro",#N/A,FALSE,"Tran"}</definedName>
    <definedName name="wrn.Riqfin." hidden="1">{"Riqfin97",#N/A,FALSE,"Tran";"Riqfinpro",#N/A,FALSE,"Tran"}</definedName>
    <definedName name="wrn.Staff._.Report._.Tables." localSheetId="1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8" hidden="1">{#N/A,#N/A,FALSE,"SRFSYS";#N/A,#N/A,FALSE,"SRBSYS"}</definedName>
    <definedName name="wrn.Staff._.Report._.Tables." hidden="1">{#N/A,#N/A,FALSE,"SRFSYS";#N/A,#N/A,FALSE,"SRBSYS"}</definedName>
    <definedName name="wrn.WEO." localSheetId="12" hidden="1">{"WEO",#N/A,FALSE,"T"}</definedName>
    <definedName name="wrn.WEO." localSheetId="3" hidden="1">{"WEO",#N/A,FALSE,"T"}</definedName>
    <definedName name="wrn.WEO." localSheetId="8" hidden="1">{"WEO",#N/A,FALSE,"T"}</definedName>
    <definedName name="wrn.WEO." hidden="1">{"WEO",#N/A,FALSE,"T"}</definedName>
    <definedName name="ww" localSheetId="12" hidden="1">[52]M!#REF!</definedName>
    <definedName name="ww" localSheetId="3" hidden="1">[52]M!#REF!</definedName>
    <definedName name="ww" localSheetId="8" hidden="1">[52]M!#REF!</definedName>
    <definedName name="ww" hidden="1">[52]M!#REF!</definedName>
    <definedName name="www" localSheetId="12" hidden="1">{"Riqfin97",#N/A,FALSE,"Tran";"Riqfinpro",#N/A,FALSE,"Tran"}</definedName>
    <definedName name="www" localSheetId="3" hidden="1">{"Riqfin97",#N/A,FALSE,"Tran";"Riqfinpro",#N/A,FALSE,"Tran"}</definedName>
    <definedName name="www" localSheetId="8" hidden="1">{"Riqfin97",#N/A,FALSE,"Tran";"Riqfinpro",#N/A,FALSE,"Tran"}</definedName>
    <definedName name="www" hidden="1">{"Riqfin97",#N/A,FALSE,"Tran";"Riqfinpro",#N/A,FALSE,"Tran"}</definedName>
    <definedName name="XR" localSheetId="12">[1]REER!$AT$140:$BA$199</definedName>
    <definedName name="XR" localSheetId="8">[1]REER!$AT$140:$BA$199</definedName>
    <definedName name="XR">[2]REER!$AT$140:$BA$199</definedName>
    <definedName name="xx" localSheetId="12" hidden="1">{"Riqfin97",#N/A,FALSE,"Tran";"Riqfinpro",#N/A,FALSE,"Tran"}</definedName>
    <definedName name="xx" localSheetId="3" hidden="1">{"Riqfin97",#N/A,FALSE,"Tran";"Riqfinpro",#N/A,FALSE,"Tran"}</definedName>
    <definedName name="xx" localSheetId="8" hidden="1">{"Riqfin97",#N/A,FALSE,"Tran";"Riqfinpro",#N/A,FALSE,"Tran"}</definedName>
    <definedName name="xx" hidden="1">{"Riqfin97",#N/A,FALSE,"Tran";"Riqfinpro",#N/A,FALSE,"Tran"}</definedName>
    <definedName name="xxWRS_1" localSheetId="12">#REF!</definedName>
    <definedName name="xxWRS_1" localSheetId="3">#REF!</definedName>
    <definedName name="xxWRS_1" localSheetId="8">#REF!</definedName>
    <definedName name="xxWRS_1">#REF!</definedName>
    <definedName name="xxWRS_10" localSheetId="12">#REF!</definedName>
    <definedName name="xxWRS_10" localSheetId="3">#REF!</definedName>
    <definedName name="xxWRS_10" localSheetId="8">#REF!</definedName>
    <definedName name="xxWRS_10">#REF!</definedName>
    <definedName name="xxWRS_11" localSheetId="12">#REF!</definedName>
    <definedName name="xxWRS_11" localSheetId="3">#REF!</definedName>
    <definedName name="xxWRS_11" localSheetId="8">#REF!</definedName>
    <definedName name="xxWRS_11">#REF!</definedName>
    <definedName name="xxWRS_12" localSheetId="12">#REF!</definedName>
    <definedName name="xxWRS_12" localSheetId="3">#REF!</definedName>
    <definedName name="xxWRS_12" localSheetId="8">#REF!</definedName>
    <definedName name="xxWRS_12">#REF!</definedName>
    <definedName name="xxWRS_2" localSheetId="12">#REF!</definedName>
    <definedName name="xxWRS_2" localSheetId="3">#REF!</definedName>
    <definedName name="xxWRS_2" localSheetId="8">#REF!</definedName>
    <definedName name="xxWRS_2">#REF!</definedName>
    <definedName name="xxWRS_6" localSheetId="12">#REF!</definedName>
    <definedName name="xxWRS_6" localSheetId="3">#REF!</definedName>
    <definedName name="xxWRS_6" localSheetId="8">#REF!</definedName>
    <definedName name="xxWRS_6">#REF!</definedName>
    <definedName name="xxWRS_7" localSheetId="12">#REF!</definedName>
    <definedName name="xxWRS_7" localSheetId="3">#REF!</definedName>
    <definedName name="xxWRS_7" localSheetId="8">#REF!</definedName>
    <definedName name="xxWRS_7">#REF!</definedName>
    <definedName name="xxWRS_8" localSheetId="12">#REF!</definedName>
    <definedName name="xxWRS_8" localSheetId="3">#REF!</definedName>
    <definedName name="xxWRS_8" localSheetId="8">#REF!</definedName>
    <definedName name="xxWRS_8">#REF!</definedName>
    <definedName name="xxWRS_9" localSheetId="12">#REF!</definedName>
    <definedName name="xxWRS_9" localSheetId="3">#REF!</definedName>
    <definedName name="xxWRS_9" localSheetId="8">#REF!</definedName>
    <definedName name="xxWRS_9">#REF!</definedName>
    <definedName name="xxx" localSheetId="12" hidden="1">{"'előző év december'!$A$2:$CP$214"}</definedName>
    <definedName name="xxx" localSheetId="3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xxxx" localSheetId="12" hidden="1">{"Riqfin97",#N/A,FALSE,"Tran";"Riqfinpro",#N/A,FALSE,"Tran"}</definedName>
    <definedName name="xxxx" localSheetId="3" hidden="1">{"Riqfin97",#N/A,FALSE,"Tran";"Riqfinpro",#N/A,FALSE,"Tran"}</definedName>
    <definedName name="xxxx" localSheetId="8" hidden="1">{"Riqfin97",#N/A,FALSE,"Tran";"Riqfinpro",#N/A,FALSE,"Tran"}</definedName>
    <definedName name="xxxx" hidden="1">{"Riqfin97",#N/A,FALSE,"Tran";"Riqfinpro",#N/A,FALSE,"Tran"}</definedName>
    <definedName name="year" localSheetId="12">#REF!</definedName>
    <definedName name="year" localSheetId="3">#REF!</definedName>
    <definedName name="year" localSheetId="8">#REF!</definedName>
    <definedName name="year">#REF!</definedName>
    <definedName name="YEAR2010">[42]IFRS!$T$4:$T$198</definedName>
    <definedName name="YEAR2011">[42]IFRS!$S$4:$S$198</definedName>
    <definedName name="YEAR2012">[42]IFRS!$R$4:$R$198</definedName>
    <definedName name="YEAR2013">[42]IFRS!$Q$4:$Q$198</definedName>
    <definedName name="YEAR2014">[42]IFRS!$P$4:$P$198</definedName>
    <definedName name="yy" localSheetId="12" hidden="1">{"Tab1",#N/A,FALSE,"P";"Tab2",#N/A,FALSE,"P"}</definedName>
    <definedName name="yy" localSheetId="3" hidden="1">{"Tab1",#N/A,FALSE,"P";"Tab2",#N/A,FALSE,"P"}</definedName>
    <definedName name="yy" localSheetId="8" hidden="1">{"Tab1",#N/A,FALSE,"P";"Tab2",#N/A,FALSE,"P"}</definedName>
    <definedName name="yy" hidden="1">{"Tab1",#N/A,FALSE,"P";"Tab2",#N/A,FALSE,"P"}</definedName>
    <definedName name="yyy" localSheetId="12" hidden="1">{"Tab1",#N/A,FALSE,"P";"Tab2",#N/A,FALSE,"P"}</definedName>
    <definedName name="yyy" localSheetId="3" hidden="1">{"Tab1",#N/A,FALSE,"P";"Tab2",#N/A,FALSE,"P"}</definedName>
    <definedName name="yyy" localSheetId="8" hidden="1">{"Tab1",#N/A,FALSE,"P";"Tab2",#N/A,FALSE,"P"}</definedName>
    <definedName name="yyy" hidden="1">{"Tab1",#N/A,FALSE,"P";"Tab2",#N/A,FALSE,"P"}</definedName>
    <definedName name="yyyy" localSheetId="12" hidden="1">{"Riqfin97",#N/A,FALSE,"Tran";"Riqfinpro",#N/A,FALSE,"Tran"}</definedName>
    <definedName name="yyyy" localSheetId="3" hidden="1">{"Riqfin97",#N/A,FALSE,"Tran";"Riqfinpro",#N/A,FALSE,"Tran"}</definedName>
    <definedName name="yyyy" localSheetId="8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12" hidden="1">#REF!</definedName>
    <definedName name="Z_95224721_0485_11D4_BFD1_00508B5F4DA4_.wvu.Cols" localSheetId="3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ac_kles" localSheetId="12">#REF!</definedName>
    <definedName name="zac_kles" localSheetId="3">#REF!</definedName>
    <definedName name="zac_kles" localSheetId="8">#REF!</definedName>
    <definedName name="zac_kles">#REF!</definedName>
    <definedName name="zac_kles_2" localSheetId="12">#REF!</definedName>
    <definedName name="zac_kles_2" localSheetId="3">#REF!</definedName>
    <definedName name="zac_kles_2" localSheetId="8">#REF!</definedName>
    <definedName name="zac_kles_2">#REF!</definedName>
    <definedName name="ZPee_2" localSheetId="12">#REF!</definedName>
    <definedName name="ZPee_2" localSheetId="3">#REF!</definedName>
    <definedName name="ZPee_2" localSheetId="8">#REF!</definedName>
    <definedName name="ZPee_2">#REF!</definedName>
    <definedName name="ZPer_2" localSheetId="12">#REF!</definedName>
    <definedName name="ZPer_2" localSheetId="3">#REF!</definedName>
    <definedName name="ZPer_2" localSheetId="8">#REF!</definedName>
    <definedName name="ZPer_2">#REF!</definedName>
    <definedName name="zpiz">[40]ZPIZ!$A$1:$F$65536</definedName>
    <definedName name="ztr" localSheetId="12" hidden="1">{"'előző év december'!$A$2:$CP$214"}</definedName>
    <definedName name="ztr" localSheetId="3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" localSheetId="12" hidden="1">{"Tab1",#N/A,FALSE,"P";"Tab2",#N/A,FALSE,"P"}</definedName>
    <definedName name="zz" localSheetId="3" hidden="1">{"Tab1",#N/A,FALSE,"P";"Tab2",#N/A,FALSE,"P"}</definedName>
    <definedName name="zz" localSheetId="8" hidden="1">{"Tab1",#N/A,FALSE,"P";"Tab2",#N/A,FALSE,"P"}</definedName>
    <definedName name="zz" hidden="1">{"Tab1",#N/A,FALSE,"P";"Tab2",#N/A,FALSE,"P"}</definedName>
    <definedName name="zzz" localSheetId="12" hidden="1">{"'előző év december'!$A$2:$CP$214"}</definedName>
    <definedName name="zzz" localSheetId="3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zzzs">[40]ZZZS!$A$1:$E$65536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2" l="1"/>
  <c r="C5" i="12"/>
  <c r="C6" i="12"/>
  <c r="C7" i="12"/>
  <c r="C9" i="12"/>
  <c r="C11" i="12"/>
  <c r="C3" i="12"/>
  <c r="B51" i="15"/>
  <c r="B39" i="15"/>
  <c r="B54" i="15"/>
  <c r="C54" i="15"/>
  <c r="D54" i="15"/>
  <c r="E54" i="15"/>
  <c r="F54" i="15"/>
  <c r="G54" i="15"/>
  <c r="B83" i="21" l="1"/>
  <c r="B78" i="21"/>
  <c r="B74" i="21"/>
  <c r="B81" i="21"/>
  <c r="B75" i="21"/>
  <c r="B73" i="21"/>
  <c r="B77" i="21"/>
  <c r="B79" i="21" l="1"/>
  <c r="B72" i="21"/>
  <c r="B76" i="21"/>
  <c r="B80" i="21"/>
  <c r="B71" i="21"/>
  <c r="B82" i="21" s="1"/>
  <c r="E24" i="2" l="1"/>
  <c r="E18" i="2"/>
  <c r="B8" i="12" l="1"/>
  <c r="C8" i="12" s="1"/>
  <c r="D20" i="19" l="1"/>
  <c r="E20" i="19"/>
  <c r="F20" i="19"/>
  <c r="G20" i="19"/>
  <c r="C20" i="19"/>
  <c r="D17" i="19" l="1"/>
  <c r="E17" i="19"/>
  <c r="F17" i="19"/>
  <c r="G17" i="19"/>
  <c r="C17" i="19"/>
  <c r="C12" i="19"/>
  <c r="D12" i="19"/>
  <c r="E12" i="19"/>
  <c r="F12" i="19"/>
  <c r="G12" i="19"/>
  <c r="C13" i="19"/>
  <c r="C18" i="19" s="1"/>
  <c r="D13" i="19"/>
  <c r="D18" i="19" s="1"/>
  <c r="E13" i="19"/>
  <c r="E18" i="19" s="1"/>
  <c r="F13" i="19"/>
  <c r="F18" i="19" s="1"/>
  <c r="G13" i="19"/>
  <c r="G18" i="19" s="1"/>
  <c r="B15" i="19"/>
  <c r="B5" i="19"/>
  <c r="B14" i="19" s="1"/>
  <c r="B13" i="19"/>
  <c r="B12" i="19"/>
  <c r="C5" i="19"/>
  <c r="C6" i="19" s="1"/>
  <c r="C15" i="19" s="1"/>
  <c r="C21" i="19" s="1"/>
  <c r="C3" i="19"/>
  <c r="D3" i="19"/>
  <c r="F3" i="19"/>
  <c r="G3" i="19"/>
  <c r="E3" i="19"/>
  <c r="E5" i="19"/>
  <c r="E14" i="19" s="1"/>
  <c r="E19" i="19" s="1"/>
  <c r="F5" i="19"/>
  <c r="F14" i="19" s="1"/>
  <c r="F19" i="19" s="1"/>
  <c r="G5" i="19"/>
  <c r="G6" i="19" s="1"/>
  <c r="G15" i="19" s="1"/>
  <c r="G21" i="19" s="1"/>
  <c r="D5" i="19"/>
  <c r="D14" i="19" s="1"/>
  <c r="D19" i="19" s="1"/>
  <c r="D6" i="19" l="1"/>
  <c r="D15" i="19" s="1"/>
  <c r="D21" i="19" s="1"/>
  <c r="F6" i="19"/>
  <c r="F15" i="19" s="1"/>
  <c r="F21" i="19" s="1"/>
  <c r="G14" i="19"/>
  <c r="G19" i="19" s="1"/>
  <c r="E6" i="19"/>
  <c r="E15" i="19" s="1"/>
  <c r="E21" i="19" s="1"/>
  <c r="C14" i="19"/>
  <c r="C19" i="19" s="1"/>
  <c r="G23" i="18"/>
  <c r="F23" i="18"/>
  <c r="E23" i="18"/>
  <c r="D23" i="18"/>
  <c r="C23" i="18"/>
  <c r="B23" i="18"/>
  <c r="G15" i="18"/>
  <c r="F15" i="18"/>
  <c r="E15" i="18"/>
  <c r="D15" i="18"/>
  <c r="C15" i="18"/>
  <c r="B15" i="18"/>
  <c r="G3" i="18"/>
  <c r="F3" i="18"/>
  <c r="E3" i="18"/>
  <c r="D3" i="18"/>
  <c r="C3" i="18"/>
  <c r="B3" i="18"/>
  <c r="G27" i="18" l="1"/>
  <c r="G28" i="18" s="1"/>
  <c r="D27" i="18"/>
  <c r="D28" i="18" s="1"/>
  <c r="F27" i="18"/>
  <c r="F28" i="18" s="1"/>
  <c r="C27" i="18"/>
  <c r="C28" i="18" s="1"/>
  <c r="B27" i="18"/>
  <c r="B28" i="18" s="1"/>
  <c r="E27" i="18"/>
  <c r="E28" i="18" s="1"/>
  <c r="B8" i="17" l="1"/>
  <c r="B7" i="17"/>
  <c r="B9" i="17"/>
  <c r="B6" i="17"/>
  <c r="C4" i="17"/>
  <c r="D3" i="17"/>
  <c r="H19" i="16" l="1"/>
  <c r="H12" i="16"/>
  <c r="B20" i="16"/>
  <c r="C14" i="16" s="1"/>
  <c r="C20" i="16" s="1"/>
  <c r="D14" i="16" s="1"/>
  <c r="D20" i="16" s="1"/>
  <c r="E14" i="16" s="1"/>
  <c r="E20" i="16" s="1"/>
  <c r="F14" i="16" s="1"/>
  <c r="F20" i="16" s="1"/>
  <c r="G14" i="16" s="1"/>
  <c r="G20" i="16" s="1"/>
  <c r="H14" i="16" s="1"/>
  <c r="H20" i="16" s="1"/>
  <c r="B11" i="16"/>
  <c r="C4" i="16" l="1"/>
  <c r="C11" i="16" s="1"/>
  <c r="D4" i="16" l="1"/>
  <c r="D11" i="16" s="1"/>
  <c r="E4" i="16" l="1"/>
  <c r="E11" i="16" s="1"/>
  <c r="F4" i="16" l="1"/>
  <c r="F11" i="16" s="1"/>
  <c r="G4" i="16" l="1"/>
  <c r="G11" i="16" s="1"/>
  <c r="H4" i="16" s="1"/>
  <c r="H11" i="16" s="1"/>
  <c r="G37" i="15" l="1"/>
  <c r="G50" i="15" s="1"/>
  <c r="G51" i="15" s="1"/>
  <c r="B43" i="7" l="1"/>
  <c r="B21" i="7"/>
  <c r="B18" i="7"/>
  <c r="B17" i="7"/>
  <c r="E3" i="2" l="1"/>
  <c r="G38" i="15" l="1"/>
  <c r="G44" i="15" s="1"/>
  <c r="F38" i="15"/>
  <c r="F44" i="15" s="1"/>
  <c r="E38" i="15"/>
  <c r="E44" i="15" s="1"/>
  <c r="D38" i="15"/>
  <c r="D44" i="15" s="1"/>
  <c r="C38" i="15"/>
  <c r="C44" i="15" s="1"/>
  <c r="B38" i="15"/>
  <c r="B44" i="15" s="1"/>
  <c r="D37" i="15"/>
  <c r="D39" i="15" s="1"/>
  <c r="D45" i="15" s="1"/>
  <c r="E37" i="15"/>
  <c r="B37" i="15"/>
  <c r="G39" i="15"/>
  <c r="G45" i="15" s="1"/>
  <c r="F37" i="15"/>
  <c r="F39" i="15" s="1"/>
  <c r="F45" i="15" s="1"/>
  <c r="C37" i="15"/>
  <c r="C39" i="15" s="1"/>
  <c r="C45" i="15" s="1"/>
  <c r="B43" i="15" l="1"/>
  <c r="B50" i="15"/>
  <c r="E43" i="15"/>
  <c r="E50" i="15"/>
  <c r="E51" i="15" s="1"/>
  <c r="C40" i="15"/>
  <c r="C43" i="15"/>
  <c r="C50" i="15"/>
  <c r="C51" i="15" s="1"/>
  <c r="F43" i="15"/>
  <c r="F40" i="15"/>
  <c r="F50" i="15"/>
  <c r="F51" i="15" s="1"/>
  <c r="D40" i="15"/>
  <c r="D43" i="15"/>
  <c r="D50" i="15"/>
  <c r="D51" i="15" s="1"/>
  <c r="B45" i="15"/>
  <c r="G43" i="15"/>
  <c r="G40" i="15"/>
  <c r="G55" i="15" s="1"/>
  <c r="E39" i="15"/>
  <c r="E45" i="15" s="1"/>
  <c r="D55" i="15" l="1"/>
  <c r="C55" i="15"/>
  <c r="F55" i="15"/>
  <c r="D46" i="15"/>
  <c r="C46" i="15"/>
  <c r="G46" i="15"/>
  <c r="E40" i="15"/>
  <c r="E55" i="15" s="1"/>
  <c r="F46" i="15"/>
  <c r="B40" i="15"/>
  <c r="B55" i="15" s="1"/>
  <c r="E46" i="15" l="1"/>
  <c r="B46" i="15"/>
  <c r="K4" i="14" l="1"/>
  <c r="J4" i="14"/>
  <c r="I4" i="14"/>
  <c r="H4" i="14"/>
  <c r="G4" i="14"/>
  <c r="B10" i="12" l="1"/>
  <c r="C10" i="12" s="1"/>
  <c r="B12" i="12" l="1"/>
  <c r="C12" i="12" s="1"/>
  <c r="E22" i="7"/>
  <c r="C22" i="7"/>
  <c r="C16" i="7"/>
  <c r="C5" i="7"/>
  <c r="C45" i="7"/>
  <c r="C44" i="7"/>
  <c r="C12" i="7"/>
  <c r="C20" i="7"/>
  <c r="C46" i="7" l="1"/>
  <c r="D5" i="7"/>
  <c r="E13" i="7"/>
  <c r="F13" i="7" s="1"/>
  <c r="B15" i="7"/>
  <c r="D17" i="7"/>
  <c r="E15" i="7" l="1"/>
  <c r="F15" i="7" l="1"/>
  <c r="E6" i="7" l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4" i="7"/>
  <c r="F14" i="7" s="1"/>
  <c r="C42" i="7"/>
  <c r="E18" i="7"/>
  <c r="E19" i="7"/>
  <c r="E20" i="7"/>
  <c r="E21" i="7"/>
  <c r="E24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5" i="7"/>
  <c r="D25" i="7"/>
  <c r="E25" i="7" s="1"/>
  <c r="D23" i="7"/>
  <c r="E23" i="7" s="1"/>
  <c r="F6" i="7" l="1"/>
  <c r="F5" i="7" s="1"/>
  <c r="E5" i="7"/>
  <c r="E44" i="7"/>
  <c r="F44" i="7" s="1"/>
  <c r="B9" i="8" l="1"/>
  <c r="C9" i="8" s="1"/>
  <c r="C14" i="8"/>
  <c r="C10" i="8"/>
  <c r="C11" i="8"/>
  <c r="C12" i="8"/>
  <c r="C13" i="8"/>
  <c r="C4" i="8"/>
  <c r="C5" i="8"/>
  <c r="C6" i="8"/>
  <c r="C7" i="8"/>
  <c r="C8" i="8"/>
  <c r="B3" i="8"/>
  <c r="C3" i="8" s="1"/>
  <c r="F20" i="7" l="1"/>
  <c r="F18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5" i="7"/>
  <c r="F19" i="7"/>
  <c r="B6" i="2" l="1"/>
  <c r="C5" i="2"/>
  <c r="B5" i="2"/>
  <c r="D16" i="7" l="1"/>
  <c r="D46" i="7" s="1"/>
  <c r="E17" i="7"/>
  <c r="F17" i="7" l="1"/>
  <c r="B16" i="7"/>
  <c r="B46" i="7" s="1"/>
  <c r="E43" i="7"/>
  <c r="E16" i="7" s="1"/>
  <c r="E46" i="7" s="1"/>
  <c r="F43" i="7" l="1"/>
  <c r="F16" i="7" s="1"/>
  <c r="F46" i="7" s="1"/>
</calcChain>
</file>

<file path=xl/comments1.xml><?xml version="1.0" encoding="utf-8"?>
<comments xmlns="http://schemas.openxmlformats.org/spreadsheetml/2006/main">
  <authors>
    <author>bugyi</author>
  </authors>
  <commentList>
    <comment ref="B35" authorId="0" shapeId="0">
      <text>
        <r>
          <rPr>
            <b/>
            <sz val="9"/>
            <color indexed="81"/>
            <rFont val="Segoe UI"/>
            <family val="2"/>
            <charset val="238"/>
          </rPr>
          <t>bugyi:</t>
        </r>
        <r>
          <rPr>
            <sz val="9"/>
            <color indexed="81"/>
            <rFont val="Segoe UI"/>
            <family val="2"/>
            <charset val="238"/>
          </rPr>
          <t xml:space="preserve">
znížené o výdavky na nákup vrtuľníkov</t>
        </r>
      </text>
    </comment>
    <comment ref="B49" authorId="0" shapeId="0">
      <text>
        <r>
          <rPr>
            <b/>
            <sz val="9"/>
            <color indexed="81"/>
            <rFont val="Segoe UI"/>
            <family val="2"/>
            <charset val="238"/>
          </rPr>
          <t>bugyi:</t>
        </r>
        <r>
          <rPr>
            <sz val="9"/>
            <color indexed="81"/>
            <rFont val="Segoe UI"/>
            <family val="2"/>
            <charset val="238"/>
          </rPr>
          <t xml:space="preserve">
odhad NBS, po zohľadnení vplyvu rezervy v kapitole MZ SR</t>
        </r>
      </text>
    </comment>
  </commentList>
</comments>
</file>

<file path=xl/sharedStrings.xml><?xml version="1.0" encoding="utf-8"?>
<sst xmlns="http://schemas.openxmlformats.org/spreadsheetml/2006/main" count="580" uniqueCount="360">
  <si>
    <t>Saldo VS</t>
  </si>
  <si>
    <t>Hrubý dlh VS</t>
  </si>
  <si>
    <t>NT 10/2015</t>
  </si>
  <si>
    <t>NT 04/2016</t>
  </si>
  <si>
    <t>-</t>
  </si>
  <si>
    <t>Rozpočet</t>
  </si>
  <si>
    <t>(% HDP)</t>
  </si>
  <si>
    <t>Tab 12: Prehľad rizík a rezerv rozpočtu na rok 2015 (mil. eur)</t>
  </si>
  <si>
    <t>Riziká rozpočtu s vplyvom na saldo</t>
  </si>
  <si>
    <t>December 2014</t>
  </si>
  <si>
    <t>Máj 2015</t>
  </si>
  <si>
    <t>November 2015</t>
  </si>
  <si>
    <t>1. Nadhodnotenie nedaňových príjmov:</t>
  </si>
  <si>
    <t xml:space="preserve"> - príjmy z dividend SPP a VSE</t>
  </si>
  <si>
    <t xml:space="preserve"> - príjmy z predaja emisných kvót</t>
  </si>
  <si>
    <t>2. Korekcie voči fondom EÚ</t>
  </si>
  <si>
    <t>bez kvantifikácie</t>
  </si>
  <si>
    <t>111 (odhad MF SR)</t>
  </si>
  <si>
    <t>min. 235 (odhad MF SR)</t>
  </si>
  <si>
    <t>3. Podhodnotenie výdavkov v zdravotníctve</t>
  </si>
  <si>
    <t>106-249</t>
  </si>
  <si>
    <t>4. Podhodnotenie výdavkov samospráv, najmä investícií</t>
  </si>
  <si>
    <t>132-232</t>
  </si>
  <si>
    <t>5. Vplyv možných výdavkových úspor v roku 2014 (napríklad presun kapitálových výdavkov)</t>
  </si>
  <si>
    <t>6. Dodatočné opatrenia po schválení rozpočtu verejnej správy na roky 2015-2017:</t>
  </si>
  <si>
    <t xml:space="preserve"> - výdavky v súvislosti s PPP projektom D4/R7</t>
  </si>
  <si>
    <t>387 (odhad v doložke vplyvov)</t>
  </si>
  <si>
    <t xml:space="preserve"> - odkúpenie pohľadávok voči spoločnosti Váhostav</t>
  </si>
  <si>
    <t>0 (odhad MF SR)</t>
  </si>
  <si>
    <t xml:space="preserve"> - výdavky na nákup vrtuľníkov</t>
  </si>
  <si>
    <t xml:space="preserve"> - výdavky na výstavbu národného futbalového štadióna</t>
  </si>
  <si>
    <t>-9 (odhad MF SR)*</t>
  </si>
  <si>
    <t>7. Navýšenie základného imania spoločnosti SEPS</t>
  </si>
  <si>
    <t>0-23</t>
  </si>
  <si>
    <t>8. Zaznamenanie zrušenia pokuty PMÚ za kartel v stavebníctve</t>
  </si>
  <si>
    <t>Krytie rizík</t>
  </si>
  <si>
    <t>1. Úspora na spolufinancovaní</t>
  </si>
  <si>
    <t>max. 200</t>
  </si>
  <si>
    <t>47 (odhad MF SR)</t>
  </si>
  <si>
    <t>2. Rezerva na makroekonomický vývoj</t>
  </si>
  <si>
    <t>3. Príjmy zo zrušených vkladov na doručiteľa</t>
  </si>
  <si>
    <t>26 (odhad MF SR)</t>
  </si>
  <si>
    <t>4. Lepší výber daní, nepoužitie časti rezervy</t>
  </si>
  <si>
    <t>max. 123</t>
  </si>
  <si>
    <t>416 (VpDP)</t>
  </si>
  <si>
    <t>5. Dodatočné príjmy ŠFRB z fondov EÚ</t>
  </si>
  <si>
    <t>0 - 88</t>
  </si>
  <si>
    <t xml:space="preserve">* Rozpočet uvažoval so sumou výdavkov vo výške 9 mil. eur. Vzhľadom na posun v začatí výstavby výsledný vplyv na saldo v roku 2015 je pozitívny. </t>
  </si>
  <si>
    <t>Zdroj: RRZ, MF SR</t>
  </si>
  <si>
    <t>0-100</t>
  </si>
  <si>
    <t>Apríl 2016</t>
  </si>
  <si>
    <t>29-209</t>
  </si>
  <si>
    <t>234-284</t>
  </si>
  <si>
    <t>296-396</t>
  </si>
  <si>
    <t>0-45</t>
  </si>
  <si>
    <t>Ostatné vplyvy na saldo nezahrnuté v rizikách a ich krytí</t>
  </si>
  <si>
    <t>% HDP</t>
  </si>
  <si>
    <t>Odvod do rozpočtu EÚ</t>
  </si>
  <si>
    <t>Ostatné</t>
  </si>
  <si>
    <t>Úrokové náklady štátneho dlhu</t>
  </si>
  <si>
    <t>Zdravotníctvo</t>
  </si>
  <si>
    <t>Zmeny v daniach</t>
  </si>
  <si>
    <t xml:space="preserve"> - výdavky na spolufinancovanie a GAP</t>
  </si>
  <si>
    <t xml:space="preserve"> - odvod do rozpočtu EÚ</t>
  </si>
  <si>
    <t xml:space="preserve"> - poistenci štátu - sociálne poistenie</t>
  </si>
  <si>
    <t xml:space="preserve"> - výdavky na záchranné zložky</t>
  </si>
  <si>
    <t xml:space="preserve"> - výdavky na finančnú správu a projekt UNITAS</t>
  </si>
  <si>
    <t xml:space="preserve"> - ďalšie výdavky MF SR (informačné systémy, licencie, odkupy kolkových známok)</t>
  </si>
  <si>
    <t xml:space="preserve"> - výstavba diaľnic a železničných tratí</t>
  </si>
  <si>
    <t xml:space="preserve"> - zrušenie rezervy na krytie strát zdravotníckych zariadení</t>
  </si>
  <si>
    <t xml:space="preserve"> - sociálne dávky</t>
  </si>
  <si>
    <t xml:space="preserve"> - výdavky na okresné úrady, úrady práce</t>
  </si>
  <si>
    <t xml:space="preserve"> - výdavky v rezorte pôdohospodárstva</t>
  </si>
  <si>
    <t xml:space="preserve"> - výdavky na súdnictvo, väzenstvo, ochranu verejného poriadku a bezpečnosti</t>
  </si>
  <si>
    <t xml:space="preserve"> - výdavky na základné a stredné školy</t>
  </si>
  <si>
    <t xml:space="preserve"> - úhrada nezrovnalostí pri čerpaní fondov EÚ</t>
  </si>
  <si>
    <t xml:space="preserve"> - zrušenie rezervy na lepší výber daní</t>
  </si>
  <si>
    <t xml:space="preserve"> - zrušenie rezervy na zhoršený vývoj ekonomiky</t>
  </si>
  <si>
    <t xml:space="preserve"> - podpora rozvoja bývania</t>
  </si>
  <si>
    <t xml:space="preserve"> - ostatné výdavky v rezorte vnútra</t>
  </si>
  <si>
    <t xml:space="preserve"> - výdavky úradu vlády</t>
  </si>
  <si>
    <t xml:space="preserve"> - ostatné výdavky</t>
  </si>
  <si>
    <t>Rozdiel oproti rozpočtu</t>
  </si>
  <si>
    <t>Vplyv na saldo VS</t>
  </si>
  <si>
    <t>Spolu</t>
  </si>
  <si>
    <t>Pozn.: ide o vplyvy na saldo VS</t>
  </si>
  <si>
    <t xml:space="preserve"> - korekcie k čerpaniu fondov EÚ</t>
  </si>
  <si>
    <t xml:space="preserve"> - výdavky v rezorte životného prostredia</t>
  </si>
  <si>
    <t>Vplyv zmeny výdavkov v jednotlivých oblastiach zohľadňuje aj rozpočtovanú rezervu na navyšovanie miezd zamestnancom verejnej správy (nebola alokovaná na jednotlivé oblasti v členení podľa programovej štruktúry).</t>
  </si>
  <si>
    <t>Nominálne HDP</t>
  </si>
  <si>
    <t>tis. eur</t>
  </si>
  <si>
    <t>Zdroj: MF SR, ŠÚ SR</t>
  </si>
  <si>
    <t xml:space="preserve"> - výdavky na nákup viacúčelových vrtuľníkov</t>
  </si>
  <si>
    <t>Podpora bývania</t>
  </si>
  <si>
    <t xml:space="preserve"> - výstavba a obnova bytového fondu</t>
  </si>
  <si>
    <t xml:space="preserve"> - transfer ŠFRB</t>
  </si>
  <si>
    <t xml:space="preserve"> - štátna prémia k stavebnému sporeniu</t>
  </si>
  <si>
    <t xml:space="preserve"> - štátny príspevok k hypotekárnym úverom</t>
  </si>
  <si>
    <t xml:space="preserve"> - náhradné nájomné byty</t>
  </si>
  <si>
    <t>Vybrané výdavky štátneho rozpočtu (rozdiely voči rozpočtu)</t>
  </si>
  <si>
    <t>Sociálne dávky</t>
  </si>
  <si>
    <t xml:space="preserve"> - sociálne dávky - podpora rodiny</t>
  </si>
  <si>
    <t xml:space="preserve"> - peňažné príspevky na kompenzáciu</t>
  </si>
  <si>
    <t xml:space="preserve"> - dávka v hmotnej núdzi</t>
  </si>
  <si>
    <t xml:space="preserve"> - ostatné dávky vrátane nesystémových</t>
  </si>
  <si>
    <t xml:space="preserve"> - vianočné dôchodky</t>
  </si>
  <si>
    <t>Hospodárenie nemocníc*</t>
  </si>
  <si>
    <t xml:space="preserve"> - v % HDP</t>
  </si>
  <si>
    <t>* v roku 2011 bez oddlženia vo výške 350 mil. eur</t>
  </si>
  <si>
    <t>HDP</t>
  </si>
  <si>
    <t>hotovosť</t>
  </si>
  <si>
    <t>1. Zmena príjmov štátneho rozpočtu:</t>
  </si>
  <si>
    <t>2. Zmena výdavkov štátneho rozpočtu:</t>
  </si>
  <si>
    <t>3. Zmena stavu ostatných pohľadávok</t>
  </si>
  <si>
    <t>4. Zmena stavu ostatných záväzkov</t>
  </si>
  <si>
    <t>Štátny rozpočet (ESA2010, tis. eur)</t>
  </si>
  <si>
    <t xml:space="preserve"> - transfer do Sociálnej poisťovne</t>
  </si>
  <si>
    <t xml:space="preserve"> - poistenci štátu - zdravotné poistenie</t>
  </si>
  <si>
    <t xml:space="preserve"> - príjmy z dividend a odvodov zo zisku</t>
  </si>
  <si>
    <t xml:space="preserve"> - administratívne poplatky, pokuty, penále a sankcie</t>
  </si>
  <si>
    <t xml:space="preserve"> - kapitálové príjmy</t>
  </si>
  <si>
    <t xml:space="preserve"> - príjmy z odvodu hazardných hier</t>
  </si>
  <si>
    <t xml:space="preserve"> - vrátené neoprávnene použité alebo zadržané prostriedky</t>
  </si>
  <si>
    <t xml:space="preserve"> - príjmy z úrokov</t>
  </si>
  <si>
    <t xml:space="preserve"> - iné nedaňové príjmy</t>
  </si>
  <si>
    <t xml:space="preserve"> - ostatné príjmy z grantov a trnasferov</t>
  </si>
  <si>
    <t xml:space="preserve"> - príjmy z rozpočtu EÚ a zahraničných grantov</t>
  </si>
  <si>
    <t xml:space="preserve"> - výdavky z rozpočtu EÚ a zahraničných grantov</t>
  </si>
  <si>
    <t>vylúčenie**</t>
  </si>
  <si>
    <t>** Ide o položky s neutrálnym vplyvom na saldo VS.</t>
  </si>
  <si>
    <t>* Ide o modifikujúce položky (prechod z hotovostných údajov na údaje podľa metodiky ESA2010).</t>
  </si>
  <si>
    <t>(1)</t>
  </si>
  <si>
    <t>(2)</t>
  </si>
  <si>
    <t>(3)</t>
  </si>
  <si>
    <t>(1+2+3)</t>
  </si>
  <si>
    <t>úpravy*</t>
  </si>
  <si>
    <t xml:space="preserve"> - úrokové výdavky (úpravy obsahujú akrualizáciu na MRÚ Štátny dlh)</t>
  </si>
  <si>
    <t xml:space="preserve"> - daňové príjmy bez sankcií (úpravy obsahujú vplyv 2% a daňových kreditov)</t>
  </si>
  <si>
    <t>898 (dane a odvody) a 300 (rezerva)</t>
  </si>
  <si>
    <t>-9</t>
  </si>
  <si>
    <t>Deficit verejnej správy v roku 2015 - schválený</t>
  </si>
  <si>
    <t>Deficit verejnej správy v roku 2015 - skutočnosť</t>
  </si>
  <si>
    <t>Daňové príjmy bez sankcií (po zohľadnení VPÚ a daňového bonusu)</t>
  </si>
  <si>
    <t>Odvody do rozpočtu EÚ</t>
  </si>
  <si>
    <t>Výdavky na spolufinancovanie a GAP</t>
  </si>
  <si>
    <t>Korekcie k čerpaniu fondov EÚ</t>
  </si>
  <si>
    <t>Príjmy z dividend a z odvodov zo zisku</t>
  </si>
  <si>
    <t>Kapitálové príjmy štátneho rozpočtu</t>
  </si>
  <si>
    <t>Príjmy z predaja emisných kvót</t>
  </si>
  <si>
    <t>Ostatné hotovostné výdavky štátneho rozpočtu:</t>
  </si>
  <si>
    <t>Zmena stavu pohľadávok štátneho rozpočtu</t>
  </si>
  <si>
    <t xml:space="preserve"> - zmena stavu pohľadávok</t>
  </si>
  <si>
    <t>Zmena stavu záväzkov štátneho rozpočtu</t>
  </si>
  <si>
    <t>Vplyv zmeny nominálneho HDP</t>
  </si>
  <si>
    <t>Rezolučný fond</t>
  </si>
  <si>
    <t>Fond na podporu umenia</t>
  </si>
  <si>
    <t>Fond na podporu vzdelávania</t>
  </si>
  <si>
    <t>Recyklačný fond</t>
  </si>
  <si>
    <t>Slovenská reštrukturalizačná</t>
  </si>
  <si>
    <t>ŽSSK</t>
  </si>
  <si>
    <t>MH Invest I</t>
  </si>
  <si>
    <t>Vplyv nových subjektov na saldo VS (ESA2010)</t>
  </si>
  <si>
    <t>Transfery zo ŠFA novým subjektom</t>
  </si>
  <si>
    <t>Prijatý transfer EF z Recyklačného fondu</t>
  </si>
  <si>
    <t>Zrušenie rezervy na lepší výber daní</t>
  </si>
  <si>
    <t>Zrušenie rezervy na zhoršený vývoj ekonomiky</t>
  </si>
  <si>
    <t>Hlavné pozitíva</t>
  </si>
  <si>
    <t>Nesplnenie cieľa</t>
  </si>
  <si>
    <t>Korekcie</t>
  </si>
  <si>
    <t>Príjmy z dividend</t>
  </si>
  <si>
    <t>Kapitálové príjmy ŠR a emisné kvóty</t>
  </si>
  <si>
    <t>Hospodárenie samospráv (bez daní)</t>
  </si>
  <si>
    <t>Iné negatíva</t>
  </si>
  <si>
    <t>Hlavné riziká</t>
  </si>
  <si>
    <t>Vplyv nových subjektov VS</t>
  </si>
  <si>
    <t>Výdavky štátneho rozpočtu (vrát. pohľ. a záv. a nedaň. príjmov)</t>
  </si>
  <si>
    <t>1. Saldo verejnej správy</t>
  </si>
  <si>
    <t>3. Saldo ostatných subjektov VS (1-2)</t>
  </si>
  <si>
    <t xml:space="preserve">Daňové príjmy a odvody bez legislatívnych zmien </t>
  </si>
  <si>
    <t>Legislatívne zmeny</t>
  </si>
  <si>
    <t>Vybrané nedaňové príjmy</t>
  </si>
  <si>
    <t xml:space="preserve"> - dividendy</t>
  </si>
  <si>
    <t xml:space="preserve"> - kapitálové príjmy (bez samospráv)</t>
  </si>
  <si>
    <t xml:space="preserve"> - administratívne poplatky štátneho rozpočtu (221)</t>
  </si>
  <si>
    <t xml:space="preserve"> - z odvodu z hazardných hier (štátny rozpočet)</t>
  </si>
  <si>
    <t xml:space="preserve"> - z predaja telekomunikačných licencií</t>
  </si>
  <si>
    <t>Korekcie k čerpaniu EU fondov</t>
  </si>
  <si>
    <t>Vybrané výdavky (vplyv na saldo)</t>
  </si>
  <si>
    <t xml:space="preserve"> - spolufinancovanie zo ŠR</t>
  </si>
  <si>
    <t xml:space="preserve"> - GAP (bez SSC)</t>
  </si>
  <si>
    <t xml:space="preserve"> - odvody do rozpočtu EÚ</t>
  </si>
  <si>
    <t xml:space="preserve"> - úrokové náklady ŠR znížené o emisnú prémiu</t>
  </si>
  <si>
    <t>Hotovostné výdavky ŠR</t>
  </si>
  <si>
    <t xml:space="preserve"> - hrubé mzdy</t>
  </si>
  <si>
    <t xml:space="preserve"> - medzispotreba</t>
  </si>
  <si>
    <t xml:space="preserve"> - dotácie</t>
  </si>
  <si>
    <t xml:space="preserve"> - obstaranie kapitálových aktív</t>
  </si>
  <si>
    <t>Pohľadávky a záväzky ŠR (+ŠFA, MRÚ)</t>
  </si>
  <si>
    <t>Výdavky zdravotníctva</t>
  </si>
  <si>
    <t>Hospodárenie nemocníc</t>
  </si>
  <si>
    <t>Sociálna oblasť</t>
  </si>
  <si>
    <t>Saldo NDS</t>
  </si>
  <si>
    <t>Saldo ŽSR</t>
  </si>
  <si>
    <t>Saldo ŽSSK</t>
  </si>
  <si>
    <t>Vývoj ostatných príjmov a výdavkov</t>
  </si>
  <si>
    <t xml:space="preserve"> - z toho legislatíva</t>
  </si>
  <si>
    <t>5. Ostatné rozpočtované položky (1-4)</t>
  </si>
  <si>
    <t>Presuny bežných a kapitálových výdavkov</t>
  </si>
  <si>
    <t>Prehľad viazaných prostriedkov ku koncu roka</t>
  </si>
  <si>
    <t>Viazanie BV+KV §8</t>
  </si>
  <si>
    <t xml:space="preserve">Viazanie (§8 BV+KV) </t>
  </si>
  <si>
    <t>do 2015</t>
  </si>
  <si>
    <t>v 2015</t>
  </si>
  <si>
    <t>do 2016</t>
  </si>
  <si>
    <t>viazanie</t>
  </si>
  <si>
    <t>použitie</t>
  </si>
  <si>
    <t>nepoužitie</t>
  </si>
  <si>
    <t>presun do ďalšieho roku</t>
  </si>
  <si>
    <t>viazanie - rok 2015</t>
  </si>
  <si>
    <t>viazanie - predchádzajúce roky</t>
  </si>
  <si>
    <t>Saldo verejnej správy (tis. eur, rozdiely voči rozpočtu)</t>
  </si>
  <si>
    <t>2. Saldo samospráv</t>
  </si>
  <si>
    <t xml:space="preserve"> - rozpočtované subjekty samospráv (RO, PO obce, RO, PO VÚC)</t>
  </si>
  <si>
    <t xml:space="preserve"> - nerozpočtované subjekty samospráv (NOO, DP, nemocnice)</t>
  </si>
  <si>
    <t xml:space="preserve"> - vplyv transferov na prenesený výkon kompetencií zo ŠR</t>
  </si>
  <si>
    <t>Ostatné rozpočtované položky</t>
  </si>
  <si>
    <t>Saldo verejnej správy</t>
  </si>
  <si>
    <t>Hypotetické saldo</t>
  </si>
  <si>
    <t>Skutočné saldo</t>
  </si>
  <si>
    <t>Rozpočtované saldo</t>
  </si>
  <si>
    <t>Neočakávané vplyvy v rozpočte</t>
  </si>
  <si>
    <t>Saldo po zohľadnení neočakávaných vplyvov</t>
  </si>
  <si>
    <t>481 (všetky výdavky bez EÚ fondov)</t>
  </si>
  <si>
    <t>Zmena výdavkov zdravotníckym zariadeniam (%)</t>
  </si>
  <si>
    <t>Tab: Porovnanie zmien v salde na rok 2015 - skrátené</t>
  </si>
  <si>
    <t>2009</t>
  </si>
  <si>
    <t>2010</t>
  </si>
  <si>
    <t>2011</t>
  </si>
  <si>
    <t>2012</t>
  </si>
  <si>
    <t>2013</t>
  </si>
  <si>
    <t>2014</t>
  </si>
  <si>
    <t>Zdravotná poisťovňa Dôvera</t>
  </si>
  <si>
    <t>Záväzky voči akcionárom a nerozdelený zisk k 1.1.</t>
  </si>
  <si>
    <t>Vyplatenie nerozdeleného zisku</t>
  </si>
  <si>
    <t>Vytvorený zisk/strata</t>
  </si>
  <si>
    <t>Splátky záväzkov voči akcionárom z úverov</t>
  </si>
  <si>
    <r>
      <t>Splátky záväzkov voči akcionárom formou dividend</t>
    </r>
    <r>
      <rPr>
        <sz val="9"/>
        <color rgb="FF13B5EA"/>
        <rFont val="Constantia"/>
        <family val="1"/>
      </rPr>
      <t>*</t>
    </r>
  </si>
  <si>
    <r>
      <t>Zníženie rezervného fondu</t>
    </r>
    <r>
      <rPr>
        <sz val="9"/>
        <color rgb="FF13B5EA"/>
        <rFont val="Constantia"/>
        <family val="1"/>
      </rPr>
      <t>*</t>
    </r>
  </si>
  <si>
    <t>Ostatné zmeny</t>
  </si>
  <si>
    <t>Záväzky voči akcionárom a nerozdelený zisk k 31.12.</t>
  </si>
  <si>
    <r>
      <t xml:space="preserve"> - splátky úverov</t>
    </r>
    <r>
      <rPr>
        <sz val="9"/>
        <color rgb="FF13B5EA"/>
        <rFont val="Constantia"/>
        <family val="1"/>
        <charset val="238"/>
      </rPr>
      <t>*</t>
    </r>
  </si>
  <si>
    <t>Zdravotná poisťovňa Union</t>
  </si>
  <si>
    <r>
      <t>Nerozdelený zisk/strata k 1.1.</t>
    </r>
    <r>
      <rPr>
        <b/>
        <sz val="9"/>
        <color rgb="FF13B5EA"/>
        <rFont val="Constantia"/>
        <family val="1"/>
      </rPr>
      <t>**</t>
    </r>
  </si>
  <si>
    <t>Úhrada nerozdeleného zisku zo základného imania</t>
  </si>
  <si>
    <r>
      <t>Úhrada dividendy akcionárom</t>
    </r>
    <r>
      <rPr>
        <sz val="9"/>
        <color rgb="FF13B5EA"/>
        <rFont val="Constantia"/>
        <family val="1"/>
      </rPr>
      <t>*</t>
    </r>
  </si>
  <si>
    <t>Zvýšenie zákonného rezervného fondu zo zisku</t>
  </si>
  <si>
    <r>
      <t>Nerozdelený zisk/strata k 31.12.</t>
    </r>
    <r>
      <rPr>
        <b/>
        <sz val="9"/>
        <color rgb="FF13B5EA"/>
        <rFont val="Constantia"/>
        <family val="1"/>
      </rPr>
      <t>**</t>
    </r>
  </si>
  <si>
    <t>* vplyv na saldo VS</t>
  </si>
  <si>
    <t>Zdroj: ÚDZS, výročné správy ZP Dôvera, výročné správy ZP Union</t>
  </si>
  <si>
    <t>** vlastné imanie znížené o základné imanie a zákonný rezervný fond</t>
  </si>
  <si>
    <r>
      <t>Vývoj nerozdelených ziskov súkromných zdravotných poisťovní</t>
    </r>
    <r>
      <rPr>
        <b/>
        <sz val="10"/>
        <color rgb="FF13B5EA"/>
        <rFont val="Times New Roman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(mil. eur)</t>
    </r>
  </si>
  <si>
    <t>2015</t>
  </si>
  <si>
    <t>ESA2010 - skutočnosť</t>
  </si>
  <si>
    <t>Cash - skutočnosť</t>
  </si>
  <si>
    <t xml:space="preserve"> - vplyv aukcionovaného množstva</t>
  </si>
  <si>
    <t xml:space="preserve"> - vplyv odlišnej ceny</t>
  </si>
  <si>
    <t xml:space="preserve"> - vplyv metodiky</t>
  </si>
  <si>
    <t>Rozdiel voči rozpočtu:</t>
  </si>
  <si>
    <t>priem. cena</t>
  </si>
  <si>
    <t>množstvo</t>
  </si>
  <si>
    <t>(v % HDP)</t>
  </si>
  <si>
    <t>p.m. Nominálne HDP (mil. eur)</t>
  </si>
  <si>
    <t>1. Jednorazové hotovostné vplyvy na saldo VS</t>
  </si>
  <si>
    <t xml:space="preserve"> - zvýšenie nezdaniteľnej časti základu dane DPFO</t>
  </si>
  <si>
    <t xml:space="preserve"> - príjmy Sociálnej poisťovne z oddlženia zdravotníctva </t>
  </si>
  <si>
    <t xml:space="preserve"> - príjmy z predaja telekomunikačných licencií</t>
  </si>
  <si>
    <t xml:space="preserve"> - náklady spojené so suchom/povodňami</t>
  </si>
  <si>
    <t xml:space="preserve"> - mimoriadny odvod v bankovom sektore</t>
  </si>
  <si>
    <t xml:space="preserve"> - jednorazové dividendy</t>
  </si>
  <si>
    <t xml:space="preserve"> - doplatok dôchodkov ozbrojeným zložkám</t>
  </si>
  <si>
    <t xml:space="preserve"> - pokuta protimonopolného úradu</t>
  </si>
  <si>
    <t xml:space="preserve"> - prepočet odvodu do rozpočtu EÚ</t>
  </si>
  <si>
    <t xml:space="preserve"> - splátka NFV Vodohospodárska výstavba</t>
  </si>
  <si>
    <t xml:space="preserve"> - vratky za spotrebu plynu</t>
  </si>
  <si>
    <t>2. Ostatné jednorazové vplyvy (bez vplyvu na saldo)</t>
  </si>
  <si>
    <t xml:space="preserve"> - jednorazový vplyv otvorenia II. piliera dôchodkového systému</t>
  </si>
  <si>
    <t xml:space="preserve"> - superdividiendy</t>
  </si>
  <si>
    <t xml:space="preserve"> - privatizácia/odkúpenie podielov</t>
  </si>
  <si>
    <t xml:space="preserve"> - príjmy zo splátky NFV od Vodohospodárskej výstavby</t>
  </si>
  <si>
    <t xml:space="preserve"> - splácanie NFV Cargo a.s. (kapitálový transfer v 2009)</t>
  </si>
  <si>
    <t xml:space="preserve"> - podpora bývania ŠFRB z fondov EÚ</t>
  </si>
  <si>
    <t xml:space="preserve"> - samozdanenie DPH na colniciach</t>
  </si>
  <si>
    <t>3. Vplyvy čerpania a preplácania EÚ fondov</t>
  </si>
  <si>
    <t xml:space="preserve"> - zahrnuté v rozpočte</t>
  </si>
  <si>
    <t xml:space="preserve"> - korekcie k EÚ fondom</t>
  </si>
  <si>
    <t xml:space="preserve"> - nezahrnuté v rozpočte (preddavky)</t>
  </si>
  <si>
    <t>4. Zmeny v hotovosti bez vplyvu na čisté bohatstvo (1+2+3)</t>
  </si>
  <si>
    <t>Pozn.: (+) zvyšuje a (-) znižuje hotovosť na účtoch verejnej správy</t>
  </si>
  <si>
    <t>Úrokové náklady</t>
  </si>
  <si>
    <t>Primárne saldo</t>
  </si>
  <si>
    <t>Zosúladenie deficitu a dlhu</t>
  </si>
  <si>
    <t>Medziročná zmena hrubého dlhu</t>
  </si>
  <si>
    <t>Príspevky k medziročnej zmene dlhu</t>
  </si>
  <si>
    <t xml:space="preserve"> - úrokové náklady</t>
  </si>
  <si>
    <t xml:space="preserve"> - primárne saldo</t>
  </si>
  <si>
    <t xml:space="preserve"> - nominálne HDP</t>
  </si>
  <si>
    <t xml:space="preserve"> - zosúladenie deficitu a dlhu</t>
  </si>
  <si>
    <t>(mil. eur)</t>
  </si>
  <si>
    <t>Emisné kvóty</t>
  </si>
  <si>
    <t>Dividendy SPP</t>
  </si>
  <si>
    <t>2016 R</t>
  </si>
  <si>
    <t>(tis. eur)</t>
  </si>
  <si>
    <t>Poskytovanie úverov z fondov EÚ (iba spolufinancovanie)</t>
  </si>
  <si>
    <t>125**</t>
  </si>
  <si>
    <t>** Stanovisko Ministerstva financií SR k projektu výstavby D4/R7 (http://www.finance.gov.sk/Default.aspx?CatID=10621)</t>
  </si>
  <si>
    <t>Rozdiely voči rozpočtu VS na rok 2015 (ESA2010)</t>
  </si>
  <si>
    <t>Úhrada nezrovnalostí zo štátneho rozpočtu pri čerpaní fondov EÚ</t>
  </si>
  <si>
    <t>Príjmy z odvodu z hazardných hier</t>
  </si>
  <si>
    <t>Ostatné nedaňové príjmy štátneho rozpočtu</t>
  </si>
  <si>
    <t>Príjmy od spoločnosti Cargo</t>
  </si>
  <si>
    <t>Vklady do ZI realizované cez ŠFA (kapitálový transfer)</t>
  </si>
  <si>
    <t>Saldo MRÚ (bez daní)</t>
  </si>
  <si>
    <t>Výdavky na zdravotnú starostlivosť</t>
  </si>
  <si>
    <t>Výdavkový transfer z verejnej časti ZP do súkromnej časti ZP na financovanie záväzku voči akcionárom a splátku istiny úveru</t>
  </si>
  <si>
    <t>Nedaňové príjmy a ostatné výdavky zdravotných poistťovní</t>
  </si>
  <si>
    <t>Výdavky Sociálnej poisťovne na starobné a invalidné dôchodky</t>
  </si>
  <si>
    <t>Nedaňové príjmy a ostatné výdavky Sociálnej poisťovne (vrátane pohľadávok a záväzkov)</t>
  </si>
  <si>
    <t>Odpustenie postúpených pohľadávok voči drobným veriteľom Váhostavu</t>
  </si>
  <si>
    <t>Hospodárenie FNM (najmä tovary a služby a bežné transfery)</t>
  </si>
  <si>
    <t>Hospodárenie EF (bez daní a príjmov z emisných kvót)</t>
  </si>
  <si>
    <t>Hospodárenie NJF</t>
  </si>
  <si>
    <t>Hospodárenie ŠFRB (bez spolufinancovania zo ŠR a Jessica)</t>
  </si>
  <si>
    <t>Hospodárenie obcí (bez vplyvu daňových príjmov a nezrovnalostí)</t>
  </si>
  <si>
    <t>Hospodárenie dopravných podnikov</t>
  </si>
  <si>
    <t>Hospodárenie VÚC (bez vplyvu daňových príjmov a nezrovnalostí)</t>
  </si>
  <si>
    <t>Hospodárenie NDS (bez vplyvu nezrovnalostí)</t>
  </si>
  <si>
    <t>Hospodárenie ŽSR</t>
  </si>
  <si>
    <t>Hospodárenie ŽSSK</t>
  </si>
  <si>
    <t>Hospodárenie Recyklačného fondu</t>
  </si>
  <si>
    <t>Hospodárenie príspevkových organizácií štátu (bez vplyvu nezrovnalostí)</t>
  </si>
  <si>
    <t>Hospodárenie príspevkových organizácií samospráv (VÚC, obcí)</t>
  </si>
  <si>
    <t>Hospodárenie MH Invest I (bez prijatého kapitálového transferu)</t>
  </si>
  <si>
    <t>Hospodárenie ostatných subjektov</t>
  </si>
  <si>
    <t>Vplyv Rezolučného fondu</t>
  </si>
  <si>
    <t>Poistné platené štátom a SP na sociálne poistenie</t>
  </si>
  <si>
    <t>Ostatné vplyvy</t>
  </si>
  <si>
    <t>Výpadok príjmov od Cargo</t>
  </si>
  <si>
    <t>Korekcie a nezrovnalosti pri čerpaní EÚ fondov</t>
  </si>
  <si>
    <t>Spolufinancovanie zo štátneho rozpočtu a vyvolané investície</t>
  </si>
  <si>
    <t>Hotovostné výdavky ŠR vrátane pohľadávok a záväzkov</t>
  </si>
  <si>
    <t>Výdavky na zdravotníctvo</t>
  </si>
  <si>
    <t>Hospodárenie samospráv (bez daní, vrátane dopravných podnikov)</t>
  </si>
  <si>
    <t>Rozdiely voči rozpočtu VS na rok 2015 - najdôležitejšie faktory (ESA2010)</t>
  </si>
  <si>
    <t>Rozdelenie výpadku príjmov z emisných kvót</t>
  </si>
  <si>
    <t>Výdavky zdravotníckym zariadeniam</t>
  </si>
  <si>
    <t>Vývoj výdavkov na zdravotnú starostlivosť a hospodárenie nemocníc (mil. eur)</t>
  </si>
  <si>
    <t>4. Neočakávané vplyvy v rozpočte</t>
  </si>
  <si>
    <t>Hospodárenie štátnych fondov (bez dividend, emisných kvót)</t>
  </si>
  <si>
    <t>Vývoj salda a hrubého dlhu verejnej správy</t>
  </si>
  <si>
    <t>Zmeny v hotovosti bez vplyvu na čisté bohatstvo (mil.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</si>
</sst>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#,##0.0000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nstantia"/>
      <family val="1"/>
      <charset val="238"/>
    </font>
    <font>
      <b/>
      <sz val="9"/>
      <color theme="0"/>
      <name val="Constantia"/>
      <family val="1"/>
      <charset val="238"/>
    </font>
    <font>
      <b/>
      <sz val="9"/>
      <color theme="1"/>
      <name val="Constantia"/>
      <family val="1"/>
      <charset val="238"/>
    </font>
    <font>
      <b/>
      <sz val="10"/>
      <color rgb="FF13B5EA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sz val="9"/>
      <color rgb="FF000000"/>
      <name val="Constantia"/>
      <family val="1"/>
      <charset val="238"/>
    </font>
    <font>
      <i/>
      <sz val="8"/>
      <color rgb="FF00B0F0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i/>
      <vertAlign val="superscript"/>
      <sz val="8"/>
      <color rgb="FF00B0F0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sz val="9"/>
      <color theme="1"/>
      <name val="Constantia"/>
      <family val="1"/>
    </font>
    <font>
      <b/>
      <sz val="9"/>
      <name val="Constantia"/>
      <family val="1"/>
      <charset val="238"/>
    </font>
    <font>
      <sz val="8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theme="0"/>
      <name val="Constantia"/>
      <family val="1"/>
    </font>
    <font>
      <b/>
      <sz val="10"/>
      <color rgb="FF13B5EA"/>
      <name val="Constantia"/>
      <family val="1"/>
    </font>
    <font>
      <b/>
      <sz val="9"/>
      <color theme="1"/>
      <name val="Constantia"/>
      <family val="1"/>
    </font>
    <font>
      <sz val="9"/>
      <name val="Constantia"/>
      <family val="1"/>
      <charset val="238"/>
    </font>
    <font>
      <b/>
      <sz val="10"/>
      <color rgb="FF13B5EA"/>
      <name val="Times New Roman"/>
      <family val="1"/>
      <charset val="238"/>
    </font>
    <font>
      <sz val="9"/>
      <color rgb="FF13B5EA"/>
      <name val="Constantia"/>
      <family val="1"/>
    </font>
    <font>
      <sz val="9"/>
      <color rgb="FF13B5EA"/>
      <name val="Constantia"/>
      <family val="1"/>
      <charset val="238"/>
    </font>
    <font>
      <i/>
      <sz val="8"/>
      <color rgb="FF13B5EA"/>
      <name val="Constantia"/>
      <family val="1"/>
    </font>
    <font>
      <i/>
      <sz val="9"/>
      <color theme="1"/>
      <name val="Constantia"/>
      <family val="1"/>
      <charset val="238"/>
    </font>
    <font>
      <b/>
      <sz val="9"/>
      <color rgb="FF13B5EA"/>
      <name val="Constantia"/>
      <family val="1"/>
    </font>
    <font>
      <sz val="11"/>
      <color theme="1"/>
      <name val="Calibri"/>
      <family val="2"/>
      <scheme val="minor"/>
    </font>
    <font>
      <sz val="9"/>
      <color theme="0"/>
      <name val="Constant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13B5EA"/>
      </bottom>
      <diagonal/>
    </border>
    <border>
      <left style="medium">
        <color rgb="FF13B5EA"/>
      </left>
      <right style="thin">
        <color theme="0"/>
      </right>
      <top/>
      <bottom/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/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13B5EA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</cellStyleXfs>
  <cellXfs count="2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" fontId="2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vertical="center"/>
    </xf>
    <xf numFmtId="0" fontId="1" fillId="0" borderId="0" xfId="1"/>
    <xf numFmtId="0" fontId="2" fillId="0" borderId="0" xfId="1" applyFont="1"/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3" fontId="4" fillId="0" borderId="0" xfId="0" applyNumberFormat="1" applyFont="1" applyFill="1"/>
    <xf numFmtId="0" fontId="13" fillId="0" borderId="0" xfId="0" applyFont="1" applyFill="1"/>
    <xf numFmtId="3" fontId="13" fillId="0" borderId="0" xfId="0" applyNumberFormat="1" applyFont="1" applyFill="1"/>
    <xf numFmtId="165" fontId="13" fillId="0" borderId="0" xfId="0" applyNumberFormat="1" applyFont="1" applyFill="1"/>
    <xf numFmtId="0" fontId="2" fillId="0" borderId="0" xfId="0" applyFont="1" applyFill="1" applyAlignment="1">
      <alignment horizontal="left" indent="2"/>
    </xf>
    <xf numFmtId="3" fontId="14" fillId="0" borderId="0" xfId="0" applyNumberFormat="1" applyFont="1" applyFill="1"/>
    <xf numFmtId="165" fontId="15" fillId="0" borderId="0" xfId="0" applyNumberFormat="1" applyFont="1" applyFill="1"/>
    <xf numFmtId="3" fontId="2" fillId="0" borderId="0" xfId="0" applyNumberFormat="1" applyFont="1" applyFill="1"/>
    <xf numFmtId="4" fontId="0" fillId="0" borderId="0" xfId="0" applyNumberFormat="1"/>
    <xf numFmtId="3" fontId="2" fillId="0" borderId="0" xfId="0" applyNumberFormat="1" applyFont="1"/>
    <xf numFmtId="0" fontId="2" fillId="0" borderId="1" xfId="0" applyFont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/>
    <xf numFmtId="0" fontId="7" fillId="0" borderId="1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 vertical="center" wrapText="1"/>
    </xf>
    <xf numFmtId="0" fontId="16" fillId="0" borderId="0" xfId="0" applyFont="1"/>
    <xf numFmtId="3" fontId="7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/>
    </xf>
    <xf numFmtId="3" fontId="13" fillId="0" borderId="1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4" fillId="0" borderId="0" xfId="0" applyFont="1"/>
    <xf numFmtId="3" fontId="4" fillId="0" borderId="0" xfId="0" applyNumberFormat="1" applyFont="1"/>
    <xf numFmtId="3" fontId="2" fillId="0" borderId="1" xfId="0" applyNumberFormat="1" applyFont="1" applyBorder="1"/>
    <xf numFmtId="0" fontId="3" fillId="2" borderId="0" xfId="0" applyFont="1" applyFill="1"/>
    <xf numFmtId="2" fontId="2" fillId="0" borderId="0" xfId="0" applyNumberFormat="1" applyFont="1"/>
    <xf numFmtId="2" fontId="4" fillId="0" borderId="0" xfId="0" applyNumberFormat="1" applyFont="1"/>
    <xf numFmtId="2" fontId="2" fillId="0" borderId="1" xfId="0" applyNumberFormat="1" applyFont="1" applyBorder="1"/>
    <xf numFmtId="0" fontId="2" fillId="0" borderId="0" xfId="0" applyFont="1" applyAlignment="1">
      <alignment horizontal="left" indent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3" fontId="2" fillId="0" borderId="0" xfId="1" applyNumberFormat="1" applyFont="1"/>
    <xf numFmtId="0" fontId="2" fillId="0" borderId="1" xfId="1" applyFont="1" applyBorder="1"/>
    <xf numFmtId="0" fontId="9" fillId="0" borderId="0" xfId="1" applyFont="1" applyAlignment="1">
      <alignment vertical="center"/>
    </xf>
    <xf numFmtId="0" fontId="9" fillId="0" borderId="15" xfId="1" applyFont="1" applyBorder="1" applyAlignment="1"/>
    <xf numFmtId="0" fontId="0" fillId="0" borderId="0" xfId="1" applyFont="1"/>
    <xf numFmtId="0" fontId="9" fillId="0" borderId="15" xfId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indent="1"/>
    </xf>
    <xf numFmtId="3" fontId="7" fillId="0" borderId="0" xfId="0" quotePrefix="1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7" fillId="0" borderId="6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14" fillId="0" borderId="0" xfId="0" applyFont="1"/>
    <xf numFmtId="0" fontId="19" fillId="2" borderId="0" xfId="0" applyFont="1" applyFill="1" applyAlignment="1">
      <alignment horizontal="center" vertical="center"/>
    </xf>
    <xf numFmtId="3" fontId="14" fillId="0" borderId="0" xfId="0" applyNumberFormat="1" applyFont="1"/>
    <xf numFmtId="3" fontId="14" fillId="0" borderId="0" xfId="0" applyNumberFormat="1" applyFont="1" applyAlignment="1">
      <alignment vertical="center"/>
    </xf>
    <xf numFmtId="2" fontId="14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0" fontId="22" fillId="0" borderId="0" xfId="0" applyFont="1" applyFill="1" applyAlignment="1">
      <alignment horizontal="left" indent="2"/>
    </xf>
    <xf numFmtId="0" fontId="4" fillId="0" borderId="0" xfId="0" applyFont="1" applyBorder="1"/>
    <xf numFmtId="0" fontId="2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2" fontId="2" fillId="0" borderId="1" xfId="1" applyNumberFormat="1" applyFont="1" applyBorder="1" applyAlignment="1">
      <alignment vertical="center"/>
    </xf>
    <xf numFmtId="2" fontId="2" fillId="0" borderId="1" xfId="1" applyNumberFormat="1" applyFont="1" applyFill="1" applyBorder="1" applyAlignment="1">
      <alignment vertical="center"/>
    </xf>
    <xf numFmtId="0" fontId="0" fillId="0" borderId="0" xfId="0" applyFill="1"/>
    <xf numFmtId="0" fontId="5" fillId="0" borderId="0" xfId="0" applyFont="1"/>
    <xf numFmtId="17" fontId="0" fillId="0" borderId="0" xfId="0" applyNumberFormat="1"/>
    <xf numFmtId="0" fontId="2" fillId="0" borderId="1" xfId="0" applyFont="1" applyBorder="1"/>
    <xf numFmtId="0" fontId="12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4" fillId="0" borderId="1" xfId="1" applyFont="1" applyBorder="1"/>
    <xf numFmtId="3" fontId="4" fillId="0" borderId="1" xfId="1" applyNumberFormat="1" applyFont="1" applyBorder="1"/>
    <xf numFmtId="0" fontId="6" fillId="2" borderId="16" xfId="1" applyFont="1" applyFill="1" applyBorder="1" applyAlignment="1">
      <alignment vertical="center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13" fillId="0" borderId="0" xfId="1" applyFont="1"/>
    <xf numFmtId="0" fontId="4" fillId="0" borderId="0" xfId="1" applyFont="1"/>
    <xf numFmtId="3" fontId="4" fillId="0" borderId="0" xfId="1" applyNumberFormat="1" applyFont="1"/>
    <xf numFmtId="0" fontId="2" fillId="0" borderId="8" xfId="1" applyFont="1" applyBorder="1"/>
    <xf numFmtId="3" fontId="2" fillId="0" borderId="8" xfId="1" applyNumberFormat="1" applyFont="1" applyBorder="1"/>
    <xf numFmtId="0" fontId="9" fillId="0" borderId="0" xfId="1" applyFont="1" applyBorder="1"/>
    <xf numFmtId="0" fontId="5" fillId="0" borderId="0" xfId="1" applyFont="1" applyBorder="1" applyAlignment="1">
      <alignment horizontal="left" vertical="center"/>
    </xf>
    <xf numFmtId="3" fontId="2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1" xfId="0" applyNumberFormat="1" applyFont="1" applyFill="1" applyBorder="1"/>
    <xf numFmtId="0" fontId="0" fillId="0" borderId="1" xfId="0" applyBorder="1"/>
    <xf numFmtId="0" fontId="29" fillId="0" borderId="0" xfId="3"/>
    <xf numFmtId="0" fontId="3" fillId="2" borderId="0" xfId="3" applyFont="1" applyFill="1"/>
    <xf numFmtId="0" fontId="3" fillId="2" borderId="0" xfId="3" applyFont="1" applyFill="1" applyAlignment="1">
      <alignment horizontal="right" vertical="center"/>
    </xf>
    <xf numFmtId="0" fontId="2" fillId="0" borderId="0" xfId="3" applyFont="1"/>
    <xf numFmtId="3" fontId="2" fillId="0" borderId="0" xfId="3" applyNumberFormat="1" applyFont="1" applyAlignment="1">
      <alignment vertical="center"/>
    </xf>
    <xf numFmtId="0" fontId="2" fillId="0" borderId="0" xfId="3" applyFont="1" applyAlignment="1">
      <alignment vertical="center"/>
    </xf>
    <xf numFmtId="0" fontId="27" fillId="0" borderId="1" xfId="3" applyFont="1" applyBorder="1" applyAlignment="1">
      <alignment vertical="center"/>
    </xf>
    <xf numFmtId="3" fontId="27" fillId="0" borderId="1" xfId="3" applyNumberFormat="1" applyFont="1" applyBorder="1" applyAlignment="1">
      <alignment vertical="center"/>
    </xf>
    <xf numFmtId="3" fontId="2" fillId="0" borderId="8" xfId="0" applyNumberFormat="1" applyFont="1" applyBorder="1"/>
    <xf numFmtId="0" fontId="2" fillId="0" borderId="0" xfId="3" applyFont="1" applyAlignment="1">
      <alignment horizontal="left" vertical="center" indent="1"/>
    </xf>
    <xf numFmtId="3" fontId="2" fillId="0" borderId="0" xfId="3" applyNumberFormat="1" applyFont="1" applyAlignment="1">
      <alignment horizontal="right" vertical="center"/>
    </xf>
    <xf numFmtId="0" fontId="22" fillId="0" borderId="0" xfId="3" applyFont="1" applyFill="1" applyBorder="1" applyAlignment="1">
      <alignment horizontal="left" vertical="center" indent="1"/>
    </xf>
    <xf numFmtId="0" fontId="2" fillId="0" borderId="0" xfId="3" applyFont="1" applyFill="1" applyBorder="1" applyAlignment="1">
      <alignment horizontal="left" vertical="center" indent="1"/>
    </xf>
    <xf numFmtId="3" fontId="2" fillId="0" borderId="0" xfId="3" applyNumberFormat="1" applyFont="1" applyFill="1" applyAlignment="1">
      <alignment horizontal="right" vertical="center"/>
    </xf>
    <xf numFmtId="3" fontId="2" fillId="0" borderId="0" xfId="3" applyNumberFormat="1" applyFont="1"/>
    <xf numFmtId="3" fontId="2" fillId="0" borderId="0" xfId="3" applyNumberFormat="1" applyFont="1" applyBorder="1" applyAlignment="1">
      <alignment horizontal="right" vertical="center"/>
    </xf>
    <xf numFmtId="0" fontId="2" fillId="0" borderId="0" xfId="3" applyFont="1" applyFill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0" fontId="4" fillId="0" borderId="1" xfId="3" applyFont="1" applyBorder="1" applyAlignment="1">
      <alignment horizontal="left" vertical="center" indent="1"/>
    </xf>
    <xf numFmtId="165" fontId="4" fillId="0" borderId="1" xfId="3" applyNumberFormat="1" applyFont="1" applyBorder="1" applyAlignment="1">
      <alignment vertical="center"/>
    </xf>
    <xf numFmtId="0" fontId="9" fillId="0" borderId="0" xfId="3" applyFont="1"/>
    <xf numFmtId="165" fontId="2" fillId="0" borderId="0" xfId="3" applyNumberFormat="1" applyFont="1"/>
    <xf numFmtId="0" fontId="2" fillId="0" borderId="0" xfId="3" applyFont="1" applyFill="1"/>
    <xf numFmtId="0" fontId="29" fillId="0" borderId="0" xfId="3" applyFill="1"/>
    <xf numFmtId="0" fontId="2" fillId="0" borderId="0" xfId="0" applyFont="1" applyBorder="1"/>
    <xf numFmtId="1" fontId="2" fillId="0" borderId="1" xfId="0" applyNumberFormat="1" applyFont="1" applyBorder="1"/>
    <xf numFmtId="1" fontId="3" fillId="2" borderId="0" xfId="0" applyNumberFormat="1" applyFont="1" applyFill="1" applyAlignment="1">
      <alignment horizontal="center" vertical="center"/>
    </xf>
    <xf numFmtId="3" fontId="2" fillId="0" borderId="0" xfId="0" applyNumberFormat="1" applyFont="1" applyBorder="1"/>
    <xf numFmtId="165" fontId="4" fillId="0" borderId="0" xfId="0" applyNumberFormat="1" applyFont="1"/>
    <xf numFmtId="165" fontId="2" fillId="0" borderId="0" xfId="0" applyNumberFormat="1" applyFont="1"/>
    <xf numFmtId="165" fontId="2" fillId="0" borderId="1" xfId="0" applyNumberFormat="1" applyFont="1" applyBorder="1"/>
    <xf numFmtId="165" fontId="0" fillId="0" borderId="0" xfId="0" applyNumberFormat="1"/>
    <xf numFmtId="167" fontId="0" fillId="0" borderId="0" xfId="0" applyNumberFormat="1"/>
    <xf numFmtId="0" fontId="3" fillId="2" borderId="0" xfId="0" applyFont="1" applyFill="1" applyAlignment="1">
      <alignment horizontal="right" vertical="center"/>
    </xf>
    <xf numFmtId="3" fontId="2" fillId="0" borderId="0" xfId="0" applyNumberFormat="1" applyFont="1" applyFill="1" applyBorder="1"/>
    <xf numFmtId="3" fontId="2" fillId="0" borderId="1" xfId="3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/>
    <xf numFmtId="0" fontId="30" fillId="2" borderId="0" xfId="0" applyFont="1" applyFill="1"/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0" fontId="13" fillId="0" borderId="1" xfId="0" applyFont="1" applyFill="1" applyBorder="1"/>
    <xf numFmtId="3" fontId="13" fillId="0" borderId="1" xfId="0" applyNumberFormat="1" applyFont="1" applyFill="1" applyBorder="1"/>
    <xf numFmtId="165" fontId="13" fillId="0" borderId="1" xfId="0" applyNumberFormat="1" applyFont="1" applyFill="1" applyBorder="1"/>
    <xf numFmtId="2" fontId="4" fillId="0" borderId="1" xfId="0" applyNumberFormat="1" applyFont="1" applyBorder="1"/>
    <xf numFmtId="0" fontId="14" fillId="0" borderId="8" xfId="0" applyFont="1" applyBorder="1"/>
    <xf numFmtId="3" fontId="14" fillId="0" borderId="8" xfId="0" applyNumberFormat="1" applyFont="1" applyBorder="1"/>
    <xf numFmtId="0" fontId="5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6" fillId="0" borderId="15" xfId="1" applyFont="1" applyBorder="1" applyAlignment="1">
      <alignment horizontal="center"/>
    </xf>
    <xf numFmtId="0" fontId="5" fillId="0" borderId="0" xfId="3" applyFont="1" applyAlignment="1">
      <alignment horizontal="left"/>
    </xf>
  </cellXfs>
  <cellStyles count="4">
    <cellStyle name="Normálne" xfId="0" builtinId="0"/>
    <cellStyle name="Normálne 11 2" xfId="3"/>
    <cellStyle name="Normálne 16" xfId="1"/>
    <cellStyle name="Percentá 3" xfId="2"/>
  </cellStyles>
  <dxfs count="0"/>
  <tableStyles count="0" defaultTableStyle="TableStyleMedium2" defaultPivotStyle="PivotStyleLight16"/>
  <colors>
    <mruColors>
      <color rgb="FF13B5EA"/>
      <color rgb="FF58595B"/>
      <color rgb="FFB1E8F9"/>
      <color rgb="FFDCB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49.xml"/><Relationship Id="rId68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62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0.xml"/><Relationship Id="rId79" Type="http://schemas.openxmlformats.org/officeDocument/2006/relationships/externalLink" Target="externalLinks/externalLink65.xml"/><Relationship Id="rId8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7.xml"/><Relationship Id="rId82" Type="http://schemas.openxmlformats.org/officeDocument/2006/relationships/externalLink" Target="externalLinks/externalLink68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0.xml"/><Relationship Id="rId69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6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72" Type="http://schemas.openxmlformats.org/officeDocument/2006/relationships/externalLink" Target="externalLinks/externalLink58.xml"/><Relationship Id="rId80" Type="http://schemas.openxmlformats.org/officeDocument/2006/relationships/externalLink" Target="externalLinks/externalLink66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53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70" Type="http://schemas.openxmlformats.org/officeDocument/2006/relationships/externalLink" Target="externalLinks/externalLink56.xml"/><Relationship Id="rId75" Type="http://schemas.openxmlformats.org/officeDocument/2006/relationships/externalLink" Target="externalLinks/externalLink61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59.xml"/><Relationship Id="rId78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67.xml"/><Relationship Id="rId86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96814925161381E-2"/>
          <c:y val="2.2259451611101804E-2"/>
          <c:w val="0.93830318507483856"/>
          <c:h val="0.908954162120481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pozitiva_negativa!$A$43</c:f>
              <c:strCache>
                <c:ptCount val="1"/>
                <c:pt idx="0">
                  <c:v>Neočakávané vplyvy v rozpočte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pozitiva_negativa!$B$2:$G$2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pozitiva_negativa!$B$43:$G$43</c:f>
              <c:numCache>
                <c:formatCode>#,##0.00</c:formatCode>
                <c:ptCount val="6"/>
                <c:pt idx="0">
                  <c:v>-0.13346287396296946</c:v>
                </c:pt>
                <c:pt idx="1">
                  <c:v>0.4969855325687938</c:v>
                </c:pt>
                <c:pt idx="2">
                  <c:v>0.32709323907753829</c:v>
                </c:pt>
                <c:pt idx="3">
                  <c:v>0.70461180407613033</c:v>
                </c:pt>
                <c:pt idx="4">
                  <c:v>1.8957299813814494</c:v>
                </c:pt>
                <c:pt idx="5">
                  <c:v>1.0068748639621035</c:v>
                </c:pt>
              </c:numCache>
            </c:numRef>
          </c:val>
        </c:ser>
        <c:ser>
          <c:idx val="1"/>
          <c:order val="1"/>
          <c:tx>
            <c:strRef>
              <c:f>pozitiva_negativa!$A$45</c:f>
              <c:strCache>
                <c:ptCount val="1"/>
                <c:pt idx="0">
                  <c:v>Ostatné rozpočtované položky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8018018018017969E-2"/>
                  <c:y val="-5.93223719375503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pozitiva_negativa!$B$2:$G$2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pozitiva_negativa!$B$45:$G$45</c:f>
              <c:numCache>
                <c:formatCode>#,##0.00</c:formatCode>
                <c:ptCount val="6"/>
                <c:pt idx="0">
                  <c:v>-1.586364808189846</c:v>
                </c:pt>
                <c:pt idx="1">
                  <c:v>0.30411038117768396</c:v>
                </c:pt>
                <c:pt idx="2">
                  <c:v>-4.561713916630241E-2</c:v>
                </c:pt>
                <c:pt idx="3">
                  <c:v>-0.44031199041571994</c:v>
                </c:pt>
                <c:pt idx="4">
                  <c:v>-1.9429967680288622</c:v>
                </c:pt>
                <c:pt idx="5">
                  <c:v>-1.4912146389302467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556344"/>
        <c:axId val="318557128"/>
      </c:barChart>
      <c:lineChart>
        <c:grouping val="stacked"/>
        <c:varyColors val="0"/>
        <c:ser>
          <c:idx val="2"/>
          <c:order val="2"/>
          <c:tx>
            <c:strRef>
              <c:f>pozitiva_negativa!$A$40</c:f>
              <c:strCache>
                <c:ptCount val="1"/>
                <c:pt idx="0">
                  <c:v>Saldo verejnej správy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numRef>
              <c:f>pozitiva_negativa!$B$2:$G$2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pozitiva_negativa!$B$54:$G$54</c:f>
              <c:numCache>
                <c:formatCode>#\ ##0.0</c:formatCode>
                <c:ptCount val="6"/>
                <c:pt idx="0">
                  <c:v>-2</c:v>
                </c:pt>
                <c:pt idx="1">
                  <c:v>0.8100000000000005</c:v>
                </c:pt>
                <c:pt idx="2">
                  <c:v>0.29196510527623065</c:v>
                </c:pt>
                <c:pt idx="3">
                  <c:v>0.20292594761991678</c:v>
                </c:pt>
                <c:pt idx="4">
                  <c:v>-5.4683278583134598E-2</c:v>
                </c:pt>
                <c:pt idx="5">
                  <c:v>-0.48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56344"/>
        <c:axId val="318557128"/>
      </c:lineChart>
      <c:catAx>
        <c:axId val="31855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8557128"/>
        <c:crosses val="autoZero"/>
        <c:auto val="1"/>
        <c:lblAlgn val="ctr"/>
        <c:lblOffset val="100"/>
        <c:noMultiLvlLbl val="0"/>
      </c:catAx>
      <c:valAx>
        <c:axId val="31855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855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2344065099970628E-2"/>
          <c:y val="2.6636670416197977E-2"/>
          <c:w val="0.3919869475774988"/>
          <c:h val="0.15653639039800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10892895144874E-2"/>
          <c:y val="2.2259451611101804E-2"/>
          <c:w val="0.92572644635636758"/>
          <c:h val="0.90895416212048141"/>
        </c:manualLayout>
      </c:layout>
      <c:lineChart>
        <c:grouping val="standard"/>
        <c:varyColors val="0"/>
        <c:ser>
          <c:idx val="2"/>
          <c:order val="0"/>
          <c:tx>
            <c:strRef>
              <c:f>pozitiva_negativa!$A$53</c:f>
              <c:strCache>
                <c:ptCount val="1"/>
                <c:pt idx="0">
                  <c:v>Rozpočtované saldo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 w="222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054054054054057E-2"/>
                  <c:y val="-5.6737588652482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1402831402836E-2"/>
                  <c:y val="4.8632218844984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33204633204633E-2"/>
                  <c:y val="5.2684903748733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480051480051478E-3"/>
                  <c:y val="4.0526849037487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444015444015538E-2"/>
                  <c:y val="-4.457953394123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pozitiva_negativa!$B$2:$G$2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pozitiva_negativa!$B$53:$G$53</c:f>
              <c:numCache>
                <c:formatCode>#,##0.00</c:formatCode>
                <c:ptCount val="6"/>
                <c:pt idx="0">
                  <c:v>-5.5</c:v>
                </c:pt>
                <c:pt idx="1">
                  <c:v>-4.9000000000000004</c:v>
                </c:pt>
                <c:pt idx="2">
                  <c:v>-4.5999999999999996</c:v>
                </c:pt>
                <c:pt idx="3">
                  <c:v>-2.9</c:v>
                </c:pt>
                <c:pt idx="4">
                  <c:v>-2.64</c:v>
                </c:pt>
                <c:pt idx="5">
                  <c:v>-2.4900000000000002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pozitiva_negativa!$A$51</c:f>
              <c:strCache>
                <c:ptCount val="1"/>
                <c:pt idx="0">
                  <c:v>Saldo po zohľadnení neočakávaných vplyvov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3B5EA"/>
              </a:solidFill>
              <a:ln w="12700">
                <a:solidFill>
                  <a:srgbClr val="13B5EA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6422136422136435E-2"/>
                  <c:y val="5.474156156012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930653938527954E-2"/>
                  <c:y val="1.4214712522636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610038610038655E-2"/>
                  <c:y val="-5.0628245937343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pozitiva_negativa!$B$2:$G$2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pozitiva_negativa!$B$51:$G$51</c:f>
              <c:numCache>
                <c:formatCode>#,##0.00</c:formatCode>
                <c:ptCount val="6"/>
                <c:pt idx="0">
                  <c:v>-5.8810020914096315</c:v>
                </c:pt>
                <c:pt idx="1">
                  <c:v>-4.3989949340462955</c:v>
                </c:pt>
                <c:pt idx="2">
                  <c:v>-4.2624177555574665</c:v>
                </c:pt>
                <c:pt idx="3">
                  <c:v>-2.2567620619643627</c:v>
                </c:pt>
                <c:pt idx="4">
                  <c:v>-0.7516865105542726</c:v>
                </c:pt>
                <c:pt idx="5">
                  <c:v>-1.4781767519343521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pozitiva_negativa!$A$52</c:f>
              <c:strCache>
                <c:ptCount val="1"/>
                <c:pt idx="0">
                  <c:v>Skutočné saldo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2700">
                <a:noFill/>
              </a:ln>
              <a:effectLst/>
            </c:spPr>
          </c:marker>
          <c:cat>
            <c:numRef>
              <c:f>pozitiva_negativa!$B$2:$G$2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pozitiva_negativa!$B$52:$G$52</c:f>
              <c:numCache>
                <c:formatCode>#,##0.00</c:formatCode>
                <c:ptCount val="6"/>
                <c:pt idx="0">
                  <c:v>-7.5</c:v>
                </c:pt>
                <c:pt idx="1">
                  <c:v>-4.09</c:v>
                </c:pt>
                <c:pt idx="2" formatCode="0.00">
                  <c:v>-4.308034894723769</c:v>
                </c:pt>
                <c:pt idx="3" formatCode="0.00">
                  <c:v>-2.6970740523800831</c:v>
                </c:pt>
                <c:pt idx="4" formatCode="0.00">
                  <c:v>-2.6946832785831347</c:v>
                </c:pt>
                <c:pt idx="5" formatCode="0.00">
                  <c:v>-2.97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57912"/>
        <c:axId val="318558304"/>
      </c:lineChart>
      <c:catAx>
        <c:axId val="31855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8558304"/>
        <c:crosses val="autoZero"/>
        <c:auto val="1"/>
        <c:lblAlgn val="ctr"/>
        <c:lblOffset val="100"/>
        <c:noMultiLvlLbl val="0"/>
      </c:catAx>
      <c:valAx>
        <c:axId val="3185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855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1752044507950026E-2"/>
          <c:y val="2.663667041619798E-2"/>
          <c:w val="0.57474113033168162"/>
          <c:h val="0.16058907530175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3425196850394"/>
          <c:y val="5.0925925925925923E-2"/>
          <c:w val="0.84121019247594053"/>
          <c:h val="0.84109434237386993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viazanie_§8!$A$8</c:f>
              <c:strCache>
                <c:ptCount val="1"/>
                <c:pt idx="0">
                  <c:v>viazanie - predchádzajúce roky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viazanie_§8!$B$2:$D$2</c:f>
              <c:strCache>
                <c:ptCount val="3"/>
                <c:pt idx="0">
                  <c:v>do 2015</c:v>
                </c:pt>
                <c:pt idx="1">
                  <c:v>v 2015</c:v>
                </c:pt>
                <c:pt idx="2">
                  <c:v>do 2016</c:v>
                </c:pt>
              </c:strCache>
            </c:strRef>
          </c:cat>
          <c:val>
            <c:numRef>
              <c:f>viazanie_§8!$B$8:$D$8</c:f>
              <c:numCache>
                <c:formatCode>General</c:formatCode>
                <c:ptCount val="3"/>
                <c:pt idx="2" formatCode="#,##0">
                  <c:v>120.68086533</c:v>
                </c:pt>
              </c:numCache>
            </c:numRef>
          </c:val>
        </c:ser>
        <c:ser>
          <c:idx val="3"/>
          <c:order val="1"/>
          <c:tx>
            <c:strRef>
              <c:f>viazanie_§8!$A$6</c:f>
              <c:strCache>
                <c:ptCount val="1"/>
                <c:pt idx="0">
                  <c:v>presun do ďalšieho roku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viazanie_§8!$B$2:$D$2</c:f>
              <c:strCache>
                <c:ptCount val="3"/>
                <c:pt idx="0">
                  <c:v>do 2015</c:v>
                </c:pt>
                <c:pt idx="1">
                  <c:v>v 2015</c:v>
                </c:pt>
                <c:pt idx="2">
                  <c:v>do 2016</c:v>
                </c:pt>
              </c:strCache>
            </c:strRef>
          </c:cat>
          <c:val>
            <c:numRef>
              <c:f>viazanie_§8!$B$6:$D$6</c:f>
              <c:numCache>
                <c:formatCode>#,##0</c:formatCode>
                <c:ptCount val="3"/>
                <c:pt idx="1">
                  <c:v>120.68086533</c:v>
                </c:pt>
              </c:numCache>
            </c:numRef>
          </c:val>
        </c:ser>
        <c:ser>
          <c:idx val="0"/>
          <c:order val="2"/>
          <c:tx>
            <c:strRef>
              <c:f>viazanie_§8!$A$3</c:f>
              <c:strCache>
                <c:ptCount val="1"/>
                <c:pt idx="0">
                  <c:v>viazanie</c:v>
                </c:pt>
              </c:strCache>
            </c:strRef>
          </c:tx>
          <c:spPr>
            <a:solidFill>
              <a:srgbClr val="B1E8F9"/>
            </a:solidFill>
            <a:ln>
              <a:noFill/>
            </a:ln>
            <a:effectLst/>
          </c:spPr>
          <c:invertIfNegative val="0"/>
          <c:cat>
            <c:strRef>
              <c:f>viazanie_§8!$B$2:$D$2</c:f>
              <c:strCache>
                <c:ptCount val="3"/>
                <c:pt idx="0">
                  <c:v>do 2015</c:v>
                </c:pt>
                <c:pt idx="1">
                  <c:v>v 2015</c:v>
                </c:pt>
                <c:pt idx="2">
                  <c:v>do 2016</c:v>
                </c:pt>
              </c:strCache>
            </c:strRef>
          </c:cat>
          <c:val>
            <c:numRef>
              <c:f>viazanie_§8!$B$3:$D$3</c:f>
              <c:numCache>
                <c:formatCode>General</c:formatCode>
                <c:ptCount val="3"/>
                <c:pt idx="0" formatCode="#,##0">
                  <c:v>526.81915136999987</c:v>
                </c:pt>
              </c:numCache>
            </c:numRef>
          </c:val>
        </c:ser>
        <c:ser>
          <c:idx val="1"/>
          <c:order val="3"/>
          <c:tx>
            <c:strRef>
              <c:f>viazanie_§8!$A$4</c:f>
              <c:strCache>
                <c:ptCount val="1"/>
                <c:pt idx="0">
                  <c:v>použitie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strRef>
              <c:f>viazanie_§8!$B$2:$D$2</c:f>
              <c:strCache>
                <c:ptCount val="3"/>
                <c:pt idx="0">
                  <c:v>do 2015</c:v>
                </c:pt>
                <c:pt idx="1">
                  <c:v>v 2015</c:v>
                </c:pt>
                <c:pt idx="2">
                  <c:v>do 2016</c:v>
                </c:pt>
              </c:strCache>
            </c:strRef>
          </c:cat>
          <c:val>
            <c:numRef>
              <c:f>viazanie_§8!$B$4:$D$4</c:f>
              <c:numCache>
                <c:formatCode>#,##0</c:formatCode>
                <c:ptCount val="3"/>
                <c:pt idx="1">
                  <c:v>380.42646861999998</c:v>
                </c:pt>
              </c:numCache>
            </c:numRef>
          </c:val>
        </c:ser>
        <c:ser>
          <c:idx val="2"/>
          <c:order val="4"/>
          <c:tx>
            <c:strRef>
              <c:f>viazanie_§8!$A$5</c:f>
              <c:strCache>
                <c:ptCount val="1"/>
                <c:pt idx="0">
                  <c:v>nepoužitie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viazanie_§8!$B$2:$D$2</c:f>
              <c:strCache>
                <c:ptCount val="3"/>
                <c:pt idx="0">
                  <c:v>do 2015</c:v>
                </c:pt>
                <c:pt idx="1">
                  <c:v>v 2015</c:v>
                </c:pt>
                <c:pt idx="2">
                  <c:v>do 2016</c:v>
                </c:pt>
              </c:strCache>
            </c:strRef>
          </c:cat>
          <c:val>
            <c:numRef>
              <c:f>viazanie_§8!$B$5:$D$5</c:f>
              <c:numCache>
                <c:formatCode>#,##0</c:formatCode>
                <c:ptCount val="3"/>
                <c:pt idx="1">
                  <c:v>23.133687029999997</c:v>
                </c:pt>
              </c:numCache>
            </c:numRef>
          </c:val>
        </c:ser>
        <c:ser>
          <c:idx val="4"/>
          <c:order val="5"/>
          <c:tx>
            <c:strRef>
              <c:f>viazanie_§8!$A$7</c:f>
              <c:strCache>
                <c:ptCount val="1"/>
                <c:pt idx="0">
                  <c:v>viazanie - rok 2015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strRef>
              <c:f>viazanie_§8!$B$2:$D$2</c:f>
              <c:strCache>
                <c:ptCount val="3"/>
                <c:pt idx="0">
                  <c:v>do 2015</c:v>
                </c:pt>
                <c:pt idx="1">
                  <c:v>v 2015</c:v>
                </c:pt>
                <c:pt idx="2">
                  <c:v>do 2016</c:v>
                </c:pt>
              </c:strCache>
            </c:strRef>
          </c:cat>
          <c:val>
            <c:numRef>
              <c:f>viazanie_§8!$B$7:$D$7</c:f>
              <c:numCache>
                <c:formatCode>General</c:formatCode>
                <c:ptCount val="3"/>
                <c:pt idx="2" formatCode="#,##0">
                  <c:v>570.58004448999998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559480"/>
        <c:axId val="321281480"/>
      </c:barChart>
      <c:catAx>
        <c:axId val="31855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1480"/>
        <c:crosses val="autoZero"/>
        <c:auto val="1"/>
        <c:lblAlgn val="ctr"/>
        <c:lblOffset val="100"/>
        <c:noMultiLvlLbl val="0"/>
      </c:catAx>
      <c:valAx>
        <c:axId val="32128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855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03608923884516"/>
          <c:y val="8.6789151356080497E-3"/>
          <c:w val="0.82015004374453204"/>
          <c:h val="0.15798775153105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20253718285208E-2"/>
          <c:y val="5.0925925925925923E-2"/>
          <c:w val="0.88122419072615921"/>
          <c:h val="0.8422528433945756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viazanie_§8!$F$4</c:f>
              <c:strCache>
                <c:ptCount val="1"/>
                <c:pt idx="0">
                  <c:v>Viazanie (§8 BV+KV) 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viazanie_§8!$G$2:$K$2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viazanie_§8!$G$4:$K$4</c:f>
              <c:numCache>
                <c:formatCode>0.00</c:formatCode>
                <c:ptCount val="5"/>
                <c:pt idx="0">
                  <c:v>0.23154968884283145</c:v>
                </c:pt>
                <c:pt idx="1">
                  <c:v>0.36373093413155483</c:v>
                </c:pt>
                <c:pt idx="2">
                  <c:v>0.6150505333859696</c:v>
                </c:pt>
                <c:pt idx="3">
                  <c:v>0.69721541171991563</c:v>
                </c:pt>
                <c:pt idx="4">
                  <c:v>0.88542809182735183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283832"/>
        <c:axId val="321284224"/>
      </c:barChart>
      <c:catAx>
        <c:axId val="32128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4224"/>
        <c:crosses val="autoZero"/>
        <c:auto val="1"/>
        <c:lblAlgn val="ctr"/>
        <c:lblOffset val="100"/>
        <c:noMultiLvlLbl val="0"/>
      </c:catAx>
      <c:valAx>
        <c:axId val="3212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93569553805774"/>
          <c:y val="6.0763342082239678E-2"/>
          <c:w val="0.3166721347331583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5892388451444"/>
          <c:y val="5.0925925925925923E-2"/>
          <c:w val="0.80350437445319334"/>
          <c:h val="0.81396617089530476"/>
        </c:manualLayout>
      </c:layout>
      <c:barChart>
        <c:barDir val="col"/>
        <c:grouping val="clustered"/>
        <c:varyColors val="0"/>
        <c:ser>
          <c:idx val="1"/>
          <c:order val="1"/>
          <c:tx>
            <c:v>Hospodárenie nemocníc (% HDP, pr. os)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zdravotnictvo!$B$2:$I$2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zdravotnictvo!$B$6:$I$6</c:f>
              <c:numCache>
                <c:formatCode>0.00</c:formatCode>
                <c:ptCount val="8"/>
                <c:pt idx="0">
                  <c:v>-7.0626741417078878E-2</c:v>
                </c:pt>
                <c:pt idx="1">
                  <c:v>3.1571984783436563E-2</c:v>
                </c:pt>
                <c:pt idx="2">
                  <c:v>-0.1615329266115112</c:v>
                </c:pt>
                <c:pt idx="3">
                  <c:v>-0.14721337305196408</c:v>
                </c:pt>
                <c:pt idx="4">
                  <c:v>-9.9927647061820751E-2</c:v>
                </c:pt>
                <c:pt idx="5">
                  <c:v>-4.0899253753174922E-2</c:v>
                </c:pt>
                <c:pt idx="6">
                  <c:v>-8.1967476718675741E-2</c:v>
                </c:pt>
                <c:pt idx="7">
                  <c:v>-8.8856459867197327E-2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86184"/>
        <c:axId val="321285792"/>
      </c:barChart>
      <c:lineChart>
        <c:grouping val="standard"/>
        <c:varyColors val="0"/>
        <c:ser>
          <c:idx val="0"/>
          <c:order val="0"/>
          <c:tx>
            <c:v>Tempo rastu výdavkov v zdravotníctve (%)</c:v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cat>
            <c:numRef>
              <c:f>zdravotnictvo!$B$2:$I$2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zdravotnictvo!$B$4:$I$4</c:f>
              <c:numCache>
                <c:formatCode>0.0%</c:formatCode>
                <c:ptCount val="8"/>
                <c:pt idx="0">
                  <c:v>0.14900705418833371</c:v>
                </c:pt>
                <c:pt idx="1">
                  <c:v>3.9804450040340944E-2</c:v>
                </c:pt>
                <c:pt idx="2">
                  <c:v>3.0561331004282932E-2</c:v>
                </c:pt>
                <c:pt idx="3">
                  <c:v>-6.7129039622644271E-3</c:v>
                </c:pt>
                <c:pt idx="4">
                  <c:v>4.1143717563775439E-2</c:v>
                </c:pt>
                <c:pt idx="5">
                  <c:v>4.6535058800345919E-2</c:v>
                </c:pt>
                <c:pt idx="6">
                  <c:v>4.9644857918405227E-2</c:v>
                </c:pt>
                <c:pt idx="7">
                  <c:v>3.8085111225359958E-2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85008"/>
        <c:axId val="321285400"/>
      </c:lineChart>
      <c:catAx>
        <c:axId val="32128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5400"/>
        <c:crosses val="autoZero"/>
        <c:auto val="1"/>
        <c:lblAlgn val="ctr"/>
        <c:lblOffset val="100"/>
        <c:noMultiLvlLbl val="0"/>
      </c:catAx>
      <c:valAx>
        <c:axId val="321285400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5008"/>
        <c:crosses val="autoZero"/>
        <c:crossBetween val="between"/>
      </c:valAx>
      <c:valAx>
        <c:axId val="321285792"/>
        <c:scaling>
          <c:orientation val="minMax"/>
          <c:max val="0.1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6184"/>
        <c:crosses val="max"/>
        <c:crossBetween val="between"/>
      </c:valAx>
      <c:catAx>
        <c:axId val="321286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285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9168853893261"/>
          <c:y val="4.9767424905220181E-2"/>
          <c:w val="0.60483552055993006"/>
          <c:h val="0.14004738990959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3425196850394"/>
          <c:y val="5.0925925925925923E-2"/>
          <c:w val="0.84321019247594053"/>
          <c:h val="0.86482283464566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emisne_kvoty_dividendy!$A$2</c:f>
              <c:strCache>
                <c:ptCount val="1"/>
                <c:pt idx="0">
                  <c:v>Emisné kvóty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emisne_kvoty_dividendy!$B$1:$E$1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 R</c:v>
                </c:pt>
              </c:strCache>
            </c:strRef>
          </c:cat>
          <c:val>
            <c:numRef>
              <c:f>emisne_kvoty_dividendy!$B$2:$E$2</c:f>
              <c:numCache>
                <c:formatCode>#,##0</c:formatCode>
                <c:ptCount val="4"/>
                <c:pt idx="0">
                  <c:v>7554</c:v>
                </c:pt>
                <c:pt idx="1">
                  <c:v>53649</c:v>
                </c:pt>
                <c:pt idx="2">
                  <c:v>47680</c:v>
                </c:pt>
                <c:pt idx="3">
                  <c:v>116659</c:v>
                </c:pt>
              </c:numCache>
            </c:numRef>
          </c:val>
        </c:ser>
        <c:ser>
          <c:idx val="1"/>
          <c:order val="1"/>
          <c:tx>
            <c:strRef>
              <c:f>emisne_kvoty_dividendy!$A$3</c:f>
              <c:strCache>
                <c:ptCount val="1"/>
                <c:pt idx="0">
                  <c:v>Dividendy SPP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B1E8F9"/>
              </a:solidFill>
              <a:ln>
                <a:noFill/>
              </a:ln>
              <a:effectLst/>
            </c:spPr>
          </c:dPt>
          <c:cat>
            <c:strRef>
              <c:f>emisne_kvoty_dividendy!$B$1:$E$1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 R</c:v>
                </c:pt>
              </c:strCache>
            </c:strRef>
          </c:cat>
          <c:val>
            <c:numRef>
              <c:f>emisne_kvoty_dividendy!$B$3:$E$3</c:f>
              <c:numCache>
                <c:formatCode>#,##0</c:formatCode>
                <c:ptCount val="4"/>
                <c:pt idx="0">
                  <c:v>186316</c:v>
                </c:pt>
                <c:pt idx="1">
                  <c:v>125856</c:v>
                </c:pt>
                <c:pt idx="2">
                  <c:v>126970</c:v>
                </c:pt>
                <c:pt idx="3">
                  <c:v>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283048"/>
        <c:axId val="321282656"/>
      </c:barChart>
      <c:catAx>
        <c:axId val="32128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2656"/>
        <c:crosses val="autoZero"/>
        <c:auto val="1"/>
        <c:lblAlgn val="ctr"/>
        <c:lblOffset val="100"/>
        <c:noMultiLvlLbl val="0"/>
      </c:catAx>
      <c:valAx>
        <c:axId val="32128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75240594925637"/>
          <c:y val="7.4652230971128566E-2"/>
          <c:w val="0.43316185476815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789588801399819E-2"/>
          <c:y val="5.0925925925925923E-2"/>
          <c:w val="0.87065485564304457"/>
          <c:h val="0.90219743365412652"/>
        </c:manualLayout>
      </c:layout>
      <c:barChart>
        <c:barDir val="col"/>
        <c:grouping val="stacked"/>
        <c:varyColors val="0"/>
        <c:ser>
          <c:idx val="1"/>
          <c:order val="1"/>
          <c:tx>
            <c:v>Úrokové náklady</c:v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numRef>
              <c:f>dlh_faktory!$C$11:$G$11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dlh_faktory!$C$18:$G$18</c:f>
              <c:numCache>
                <c:formatCode>#\ ##0.0</c:formatCode>
                <c:ptCount val="5"/>
                <c:pt idx="0">
                  <c:v>1.5276455599168126</c:v>
                </c:pt>
                <c:pt idx="1">
                  <c:v>1.7678914664457333</c:v>
                </c:pt>
                <c:pt idx="2">
                  <c:v>1.8741599512426352</c:v>
                </c:pt>
                <c:pt idx="3">
                  <c:v>1.9070460561143463</c:v>
                </c:pt>
                <c:pt idx="4">
                  <c:v>1.7842560855018779</c:v>
                </c:pt>
              </c:numCache>
            </c:numRef>
          </c:val>
        </c:ser>
        <c:ser>
          <c:idx val="2"/>
          <c:order val="2"/>
          <c:tx>
            <c:v>Primárne saldo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dlh_faktory!$C$11:$G$11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dlh_faktory!$C$19:$G$19</c:f>
              <c:numCache>
                <c:formatCode>#\ ##0.0</c:formatCode>
                <c:ptCount val="5"/>
                <c:pt idx="0">
                  <c:v>2.5672389929517982</c:v>
                </c:pt>
                <c:pt idx="1">
                  <c:v>2.5401436067384697</c:v>
                </c:pt>
                <c:pt idx="2">
                  <c:v>0.82291731563621606</c:v>
                </c:pt>
                <c:pt idx="3">
                  <c:v>0.7876535203811541</c:v>
                </c:pt>
                <c:pt idx="4">
                  <c:v>1.1851460469215118</c:v>
                </c:pt>
              </c:numCache>
            </c:numRef>
          </c:val>
        </c:ser>
        <c:ser>
          <c:idx val="3"/>
          <c:order val="3"/>
          <c:tx>
            <c:v>Nominálne HDP</c:v>
          </c:tx>
          <c:spPr>
            <a:solidFill>
              <a:srgbClr val="B1E8F9"/>
            </a:solidFill>
            <a:ln>
              <a:noFill/>
            </a:ln>
            <a:effectLst/>
          </c:spPr>
          <c:invertIfNegative val="0"/>
          <c:cat>
            <c:numRef>
              <c:f>dlh_faktory!$C$11:$G$11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dlh_faktory!$C$20:$G$20</c:f>
              <c:numCache>
                <c:formatCode>#\ ##0.0</c:formatCode>
                <c:ptCount val="5"/>
                <c:pt idx="0">
                  <c:v>-1.7708961534674117</c:v>
                </c:pt>
                <c:pt idx="1">
                  <c:v>-1.1809056071458457</c:v>
                </c:pt>
                <c:pt idx="2">
                  <c:v>-1.0036200689839134</c:v>
                </c:pt>
                <c:pt idx="3">
                  <c:v>-1.255338940452944</c:v>
                </c:pt>
                <c:pt idx="4">
                  <c:v>-1.7333761872016922</c:v>
                </c:pt>
              </c:numCache>
            </c:numRef>
          </c:val>
        </c:ser>
        <c:ser>
          <c:idx val="4"/>
          <c:order val="4"/>
          <c:tx>
            <c:v>Zosúladenie deficitu a dlhu</c:v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numRef>
              <c:f>dlh_faktory!$C$11:$G$11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dlh_faktory!$C$21:$G$21</c:f>
              <c:numCache>
                <c:formatCode>#\ ##0.0</c:formatCode>
                <c:ptCount val="5"/>
                <c:pt idx="0">
                  <c:v>0.1296358074201332</c:v>
                </c:pt>
                <c:pt idx="1">
                  <c:v>5.9729756973211794</c:v>
                </c:pt>
                <c:pt idx="2">
                  <c:v>0.92491907631881842</c:v>
                </c:pt>
                <c:pt idx="3">
                  <c:v>-2.5292562202223423</c:v>
                </c:pt>
                <c:pt idx="4">
                  <c:v>-2.225572172950697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282264"/>
        <c:axId val="321286968"/>
      </c:barChart>
      <c:lineChart>
        <c:grouping val="standard"/>
        <c:varyColors val="0"/>
        <c:ser>
          <c:idx val="0"/>
          <c:order val="0"/>
          <c:tx>
            <c:v>Medziročná zmena dlhu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dlh_faktory!$C$11:$G$11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dlh_faktory!$C$17:$G$17</c:f>
              <c:numCache>
                <c:formatCode>#\ ##0.0</c:formatCode>
                <c:ptCount val="5"/>
                <c:pt idx="0">
                  <c:v>2.4536242068213312</c:v>
                </c:pt>
                <c:pt idx="1">
                  <c:v>9.1001051633595296</c:v>
                </c:pt>
                <c:pt idx="2">
                  <c:v>2.618376274213766</c:v>
                </c:pt>
                <c:pt idx="3">
                  <c:v>-1.0898955841797928</c:v>
                </c:pt>
                <c:pt idx="4">
                  <c:v>-0.9895462277289937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82264"/>
        <c:axId val="321286968"/>
      </c:lineChart>
      <c:catAx>
        <c:axId val="321282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6968"/>
        <c:crosses val="autoZero"/>
        <c:auto val="1"/>
        <c:lblAlgn val="ctr"/>
        <c:lblOffset val="100"/>
        <c:noMultiLvlLbl val="0"/>
      </c:catAx>
      <c:valAx>
        <c:axId val="32128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128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427209098862637"/>
          <c:y val="2.7197433654126572E-2"/>
          <c:w val="0.46183902012248457"/>
          <c:h val="0.31539515893846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57</xdr:row>
      <xdr:rowOff>66675</xdr:rowOff>
    </xdr:from>
    <xdr:to>
      <xdr:col>4</xdr:col>
      <xdr:colOff>66675</xdr:colOff>
      <xdr:row>73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57</xdr:row>
      <xdr:rowOff>85725</xdr:rowOff>
    </xdr:from>
    <xdr:to>
      <xdr:col>13</xdr:col>
      <xdr:colOff>247650</xdr:colOff>
      <xdr:row>73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0.27606</cdr:x>
      <cdr:y>0.27356</cdr:y>
    </cdr:from>
    <cdr:to>
      <cdr:x>0.91313</cdr:x>
      <cdr:y>0.52584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1362075" y="857250"/>
          <a:ext cx="3143250" cy="79057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0.2915</cdr:x>
      <cdr:y>0.45897</cdr:y>
    </cdr:from>
    <cdr:to>
      <cdr:x>0.59845</cdr:x>
      <cdr:y>0.94833</cdr:y>
    </cdr:to>
    <cdr:sp macro="" textlink="">
      <cdr:nvSpPr>
        <cdr:cNvPr id="16" name="Up Arrow Callout 15"/>
        <cdr:cNvSpPr/>
      </cdr:nvSpPr>
      <cdr:spPr>
        <a:xfrm xmlns:a="http://schemas.openxmlformats.org/drawingml/2006/main">
          <a:off x="1438259" y="1438277"/>
          <a:ext cx="1514476" cy="1533523"/>
        </a:xfrm>
        <a:prstGeom xmlns:a="http://schemas.openxmlformats.org/drawingml/2006/main" prst="upArrowCallout">
          <a:avLst>
            <a:gd name="adj1" fmla="val 5373"/>
            <a:gd name="adj2" fmla="val 6879"/>
            <a:gd name="adj3" fmla="val 25000"/>
            <a:gd name="adj4" fmla="val 64977"/>
          </a:avLst>
        </a:prstGeom>
        <a:solidFill xmlns:a="http://schemas.openxmlformats.org/drawingml/2006/main">
          <a:srgbClr val="B2DCF8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 i="1">
              <a:solidFill>
                <a:schemeClr val="tx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V roku 2012 celú výšku neočakávaných vplyvov tvoria</a:t>
          </a:r>
          <a:r>
            <a:rPr lang="sk-SK" sz="1100" i="1" baseline="0">
              <a:solidFill>
                <a:schemeClr val="tx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 legislatívne zmeny v daniach a odvodoch.</a:t>
          </a:r>
          <a:endParaRPr lang="sk-SK" i="1">
            <a:solidFill>
              <a:schemeClr val="tx1"/>
            </a:solidFill>
            <a:effectLst/>
            <a:latin typeface="Constantia" panose="02030602050306030303" pitchFamily="18" charset="0"/>
          </a:endParaRPr>
        </a:p>
        <a:p xmlns:a="http://schemas.openxmlformats.org/drawingml/2006/main">
          <a:endParaRPr lang="sk-SK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0.57014</cdr:x>
      <cdr:y>0.01216</cdr:y>
    </cdr:from>
    <cdr:to>
      <cdr:x>1</cdr:x>
      <cdr:y>0.95441</cdr:y>
    </cdr:to>
    <cdr:sp macro="" textlink="">
      <cdr:nvSpPr>
        <cdr:cNvPr id="17" name="Oval 16"/>
        <cdr:cNvSpPr/>
      </cdr:nvSpPr>
      <cdr:spPr>
        <a:xfrm xmlns:a="http://schemas.openxmlformats.org/drawingml/2006/main">
          <a:off x="2813050" y="38100"/>
          <a:ext cx="2120900" cy="2952749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0.06628</cdr:x>
      <cdr:y>0.32219</cdr:y>
    </cdr:from>
    <cdr:to>
      <cdr:x>0.20463</cdr:x>
      <cdr:y>0.90375</cdr:y>
    </cdr:to>
    <cdr:sp macro="" textlink="">
      <cdr:nvSpPr>
        <cdr:cNvPr id="18" name="Oval 17"/>
        <cdr:cNvSpPr/>
      </cdr:nvSpPr>
      <cdr:spPr>
        <a:xfrm xmlns:a="http://schemas.openxmlformats.org/drawingml/2006/main">
          <a:off x="327025" y="1009650"/>
          <a:ext cx="682625" cy="1822449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0.07722</cdr:x>
      <cdr:y>0.48632</cdr:y>
    </cdr:from>
    <cdr:to>
      <cdr:x>0.22201</cdr:x>
      <cdr:y>0.95745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81000" y="1524000"/>
          <a:ext cx="714375" cy="1476375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0.57014</cdr:x>
      <cdr:y>0.00709</cdr:y>
    </cdr:from>
    <cdr:to>
      <cdr:x>1</cdr:x>
      <cdr:y>0.47822</cdr:y>
    </cdr:to>
    <cdr:sp macro="" textlink="">
      <cdr:nvSpPr>
        <cdr:cNvPr id="3" name="Oval 2"/>
        <cdr:cNvSpPr/>
      </cdr:nvSpPr>
      <cdr:spPr>
        <a:xfrm xmlns:a="http://schemas.openxmlformats.org/drawingml/2006/main">
          <a:off x="2813050" y="22225"/>
          <a:ext cx="2120900" cy="1476375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100012</xdr:rowOff>
    </xdr:from>
    <xdr:to>
      <xdr:col>5</xdr:col>
      <xdr:colOff>133350</xdr:colOff>
      <xdr:row>23</xdr:row>
      <xdr:rowOff>176212</xdr:rowOff>
    </xdr:to>
    <xdr:grpSp>
      <xdr:nvGrpSpPr>
        <xdr:cNvPr id="2" name="Skupina 1"/>
        <xdr:cNvGrpSpPr/>
      </xdr:nvGrpSpPr>
      <xdr:grpSpPr>
        <a:xfrm>
          <a:off x="0" y="2005012"/>
          <a:ext cx="4572000" cy="2552700"/>
          <a:chOff x="6753225" y="2252662"/>
          <a:chExt cx="4572000" cy="2743200"/>
        </a:xfrm>
      </xdr:grpSpPr>
      <xdr:graphicFrame macro="">
        <xdr:nvGraphicFramePr>
          <xdr:cNvPr id="3" name="Graf 2"/>
          <xdr:cNvGraphicFramePr/>
        </xdr:nvGraphicFramePr>
        <xdr:xfrm>
          <a:off x="6753225" y="225266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Skupina 3"/>
          <xdr:cNvGrpSpPr/>
        </xdr:nvGrpSpPr>
        <xdr:grpSpPr>
          <a:xfrm>
            <a:off x="8362950" y="3390900"/>
            <a:ext cx="1828800" cy="1162050"/>
            <a:chOff x="8362950" y="3390900"/>
            <a:chExt cx="1828800" cy="1162050"/>
          </a:xfrm>
        </xdr:grpSpPr>
        <xdr:cxnSp macro="">
          <xdr:nvCxnSpPr>
            <xdr:cNvPr id="5" name="Rovná spojovacia šípka 4"/>
            <xdr:cNvCxnSpPr/>
          </xdr:nvCxnSpPr>
          <xdr:spPr>
            <a:xfrm flipV="1">
              <a:off x="8362950" y="3390900"/>
              <a:ext cx="476250" cy="361950"/>
            </a:xfrm>
            <a:prstGeom prst="straightConnector1">
              <a:avLst/>
            </a:prstGeom>
            <a:ln>
              <a:solidFill>
                <a:srgbClr val="B1E8F9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Rovná spojovacia šípka 5"/>
            <xdr:cNvCxnSpPr/>
          </xdr:nvCxnSpPr>
          <xdr:spPr>
            <a:xfrm flipV="1">
              <a:off x="8362950" y="3867150"/>
              <a:ext cx="523875" cy="9525"/>
            </a:xfrm>
            <a:prstGeom prst="straightConnector1">
              <a:avLst/>
            </a:prstGeom>
            <a:ln>
              <a:solidFill>
                <a:srgbClr val="B1E8F9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Rovná spojovacia šípka 6"/>
            <xdr:cNvCxnSpPr/>
          </xdr:nvCxnSpPr>
          <xdr:spPr>
            <a:xfrm>
              <a:off x="8410575" y="3962400"/>
              <a:ext cx="409575" cy="438150"/>
            </a:xfrm>
            <a:prstGeom prst="straightConnector1">
              <a:avLst/>
            </a:prstGeom>
            <a:ln>
              <a:solidFill>
                <a:srgbClr val="B1E8F9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Rovná spojovacia šípka 7"/>
            <xdr:cNvCxnSpPr/>
          </xdr:nvCxnSpPr>
          <xdr:spPr>
            <a:xfrm flipV="1">
              <a:off x="9639300" y="4543425"/>
              <a:ext cx="552450" cy="9525"/>
            </a:xfrm>
            <a:prstGeom prst="straightConnector1">
              <a:avLst/>
            </a:prstGeom>
            <a:ln>
              <a:solidFill>
                <a:srgbClr val="13B5E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190500</xdr:colOff>
      <xdr:row>11</xdr:row>
      <xdr:rowOff>33337</xdr:rowOff>
    </xdr:from>
    <xdr:to>
      <xdr:col>11</xdr:col>
      <xdr:colOff>342900</xdr:colOff>
      <xdr:row>24</xdr:row>
      <xdr:rowOff>109537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1857375</xdr:colOff>
      <xdr:row>9</xdr:row>
      <xdr:rowOff>4762</xdr:rowOff>
    </xdr:from>
    <xdr:to>
      <xdr:col>8</xdr:col>
      <xdr:colOff>57150</xdr:colOff>
      <xdr:row>23</xdr:row>
      <xdr:rowOff>80962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5</xdr:row>
      <xdr:rowOff>90487</xdr:rowOff>
    </xdr:from>
    <xdr:to>
      <xdr:col>7</xdr:col>
      <xdr:colOff>495300</xdr:colOff>
      <xdr:row>19</xdr:row>
      <xdr:rowOff>166687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</xdr:row>
      <xdr:rowOff>128587</xdr:rowOff>
    </xdr:from>
    <xdr:to>
      <xdr:col>15</xdr:col>
      <xdr:colOff>342900</xdr:colOff>
      <xdr:row>19</xdr:row>
      <xdr:rowOff>14287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racun\Skupni\SABJF\Bilance\GLOB92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Proracun/Skupni/SABJF/Bilance/GLOB92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PANTOLIN/My%20Local%20Documents/Slovenia/Wages_employ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PANTOLIN/My%20Local%20Documents/Slovenia/Wages_employmen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ATA/C3/CZE/REER/REERTOT99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drozd\Desktop\Vychodiska_ESA95_kod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idrozd/Desktop/Vychodiska_ESA95_kody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Slovenia\SV%20MONITOR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Slovenia/SV%20MONITORa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AL\CZYWP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ATA/C3/CZE/REAL/CZYWP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WIN\Temporary%20Internet%20Files\OLKE156\Money\Monetary%20Conditions\mcichart_core_inf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WIN/Temporary%20Internet%20Files/OLKE156/Money/Monetary%20Conditions/mcichart_core_in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SVN\BOP\REER%20and%20competitiveness\Competitivenes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ATA/C3/SVN/BOP/REER%20and%20competitiveness/Competitivenes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klientov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lshoobridge/Local%20Settings/Temporary%20Internet%20Files/OLK10/Charts/Svk%20Charts%20Data%202005_curr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bugyi/AppData/Local/Microsoft/Windows/INetCache/Content.Outlook/L8W0364T/ZSSK%20account%20v20160324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IN/Temporary%20Internet%20Files/OLK93A2/Macedonia/Missions/July2000/BriefingPaper/MacroframeworkJun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FIS\M-T%20fiscal%20June10%2020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ATA/C3/CZE/FIS/M-T%20fiscal%20June10%20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My%20Documents/moldova/Oct2000mission/data/eff9911b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ATA/O2/MKD/REP/TABLES/red98/Mk-red9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IFP_NEW/1_DANE/1_5_Vybor/EDV/2014_Zasadnutia/februar/Opatrenia%20RVS_201402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dtzanninis\My%20Local%20Documents\Slovenia\CZE%20--%20Main%20Fiscal%20Fil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dtzanninis/My%20Local%20Documents/Slovenia/CZE%20--%20Main%20Fiscal%20Fil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WE/NLD/WEO/Current/WEO138ann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84.389999389648437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80.889999389648437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452.98001098632812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352.66000366210937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282.48001098632812</v>
          </cell>
          <cell r="C44" t="str">
            <v>n.a.</v>
          </cell>
          <cell r="D44">
            <v>64.580001831054687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84.389999389648437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80.889999389648437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452.98001098632812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352.66000366210937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282.48001098632812</v>
          </cell>
          <cell r="C44" t="str">
            <v>n.a.</v>
          </cell>
          <cell r="D44">
            <v>64.580001831054687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-6237.1207885742187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#REF!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#REF!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ov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"/>
      <sheetName val="Účet"/>
      <sheetName val="GDP"/>
      <sheetName val="EDP"/>
      <sheetName val="podrobný účet "/>
      <sheetName val="2014"/>
      <sheetName val="2015"/>
    </sheetNames>
    <sheetDataSet>
      <sheetData sheetId="0">
        <row r="4">
          <cell r="L4" t="str">
            <v>x</v>
          </cell>
        </row>
        <row r="5">
          <cell r="L5" t="str">
            <v>x</v>
          </cell>
        </row>
        <row r="6">
          <cell r="L6" t="str">
            <v>AN.1K</v>
          </cell>
          <cell r="P6">
            <v>840032</v>
          </cell>
          <cell r="Q6">
            <v>764225</v>
          </cell>
          <cell r="R6">
            <v>734537</v>
          </cell>
          <cell r="S6">
            <v>603848</v>
          </cell>
          <cell r="T6">
            <v>537870</v>
          </cell>
        </row>
        <row r="7">
          <cell r="L7" t="str">
            <v>AN.1K</v>
          </cell>
          <cell r="P7">
            <v>0</v>
          </cell>
          <cell r="Q7">
            <v>318</v>
          </cell>
          <cell r="R7">
            <v>653</v>
          </cell>
          <cell r="S7">
            <v>653</v>
          </cell>
          <cell r="T7">
            <v>679</v>
          </cell>
        </row>
        <row r="8">
          <cell r="L8" t="str">
            <v>AN.2K</v>
          </cell>
          <cell r="P8">
            <v>10913</v>
          </cell>
          <cell r="Q8">
            <v>8759</v>
          </cell>
          <cell r="R8">
            <v>4829</v>
          </cell>
          <cell r="S8">
            <v>4007</v>
          </cell>
          <cell r="T8">
            <v>4895</v>
          </cell>
        </row>
        <row r="9">
          <cell r="L9" t="str">
            <v>AF.5AK</v>
          </cell>
          <cell r="P9">
            <v>5070</v>
          </cell>
          <cell r="Q9">
            <v>4966</v>
          </cell>
          <cell r="R9">
            <v>5050</v>
          </cell>
          <cell r="S9">
            <v>5015</v>
          </cell>
          <cell r="T9">
            <v>4875</v>
          </cell>
        </row>
        <row r="10">
          <cell r="L10" t="str">
            <v>AF.8AK</v>
          </cell>
          <cell r="P10">
            <v>0</v>
          </cell>
          <cell r="Q10">
            <v>0</v>
          </cell>
          <cell r="R10">
            <v>0</v>
          </cell>
          <cell r="S10">
            <v>80634</v>
          </cell>
          <cell r="T10">
            <v>148270</v>
          </cell>
        </row>
        <row r="11">
          <cell r="L11" t="str">
            <v>AF.8AK</v>
          </cell>
          <cell r="P11">
            <v>656</v>
          </cell>
          <cell r="Q11">
            <v>727</v>
          </cell>
          <cell r="R11">
            <v>986</v>
          </cell>
          <cell r="S11">
            <v>1659</v>
          </cell>
          <cell r="T11">
            <v>19516</v>
          </cell>
        </row>
        <row r="12">
          <cell r="L12" t="str">
            <v>s</v>
          </cell>
          <cell r="P12">
            <v>856671</v>
          </cell>
          <cell r="Q12">
            <v>778995</v>
          </cell>
          <cell r="R12">
            <v>746055</v>
          </cell>
          <cell r="S12">
            <v>695816</v>
          </cell>
          <cell r="T12">
            <v>716105</v>
          </cell>
        </row>
        <row r="13">
          <cell r="L13" t="str">
            <v>s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L14" t="str">
            <v>AN.1K</v>
          </cell>
          <cell r="P14">
            <v>8759</v>
          </cell>
          <cell r="Q14">
            <v>7307</v>
          </cell>
          <cell r="R14">
            <v>7575</v>
          </cell>
          <cell r="S14">
            <v>3240</v>
          </cell>
          <cell r="T14">
            <v>2356</v>
          </cell>
        </row>
        <row r="15">
          <cell r="L15" t="str">
            <v>AF.8AK</v>
          </cell>
          <cell r="P15">
            <v>42674</v>
          </cell>
          <cell r="Q15">
            <v>29126</v>
          </cell>
          <cell r="R15">
            <v>27818</v>
          </cell>
          <cell r="S15">
            <v>30530</v>
          </cell>
          <cell r="T15">
            <v>39991</v>
          </cell>
        </row>
        <row r="16">
          <cell r="L16" t="str">
            <v>AF.8AK</v>
          </cell>
          <cell r="P16">
            <v>0</v>
          </cell>
          <cell r="Q16">
            <v>37276</v>
          </cell>
          <cell r="R16">
            <v>16179</v>
          </cell>
          <cell r="S16">
            <v>70537</v>
          </cell>
          <cell r="T16">
            <v>0</v>
          </cell>
        </row>
        <row r="17">
          <cell r="L17" t="str">
            <v>AF.2AK</v>
          </cell>
          <cell r="P17">
            <v>23970</v>
          </cell>
          <cell r="Q17">
            <v>1349</v>
          </cell>
          <cell r="R17">
            <v>31379</v>
          </cell>
          <cell r="S17">
            <v>20277</v>
          </cell>
          <cell r="T17">
            <v>1069</v>
          </cell>
        </row>
        <row r="18">
          <cell r="L18" t="str">
            <v>s</v>
          </cell>
          <cell r="P18">
            <v>75403</v>
          </cell>
          <cell r="Q18">
            <v>75058</v>
          </cell>
          <cell r="R18">
            <v>82951</v>
          </cell>
          <cell r="S18">
            <v>124584</v>
          </cell>
          <cell r="T18">
            <v>43416</v>
          </cell>
        </row>
        <row r="19">
          <cell r="L19" t="str">
            <v>AN.1K</v>
          </cell>
          <cell r="P19">
            <v>6029</v>
          </cell>
          <cell r="Q19">
            <v>485</v>
          </cell>
          <cell r="R19">
            <v>423</v>
          </cell>
          <cell r="S19">
            <v>423</v>
          </cell>
          <cell r="T19">
            <v>504</v>
          </cell>
        </row>
        <row r="20">
          <cell r="L20" t="str">
            <v>s</v>
          </cell>
          <cell r="P20">
            <v>938103</v>
          </cell>
          <cell r="Q20">
            <v>854538</v>
          </cell>
          <cell r="R20">
            <v>829429</v>
          </cell>
          <cell r="S20">
            <v>820823</v>
          </cell>
          <cell r="T20">
            <v>760025</v>
          </cell>
        </row>
        <row r="21">
          <cell r="L21" t="str">
            <v>s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L22" t="str">
            <v>s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L23" t="str">
            <v>AF.5LK</v>
          </cell>
          <cell r="P23">
            <v>212441</v>
          </cell>
          <cell r="Q23">
            <v>212441</v>
          </cell>
          <cell r="R23">
            <v>212441</v>
          </cell>
          <cell r="S23">
            <v>212441</v>
          </cell>
          <cell r="T23">
            <v>212441</v>
          </cell>
        </row>
        <row r="24">
          <cell r="L24" t="str">
            <v>x</v>
          </cell>
          <cell r="P24">
            <v>24118</v>
          </cell>
          <cell r="Q24">
            <v>24118</v>
          </cell>
          <cell r="R24">
            <v>24118</v>
          </cell>
          <cell r="S24">
            <v>24118</v>
          </cell>
          <cell r="T24">
            <v>0</v>
          </cell>
        </row>
        <row r="25">
          <cell r="L25" t="str">
            <v>x</v>
          </cell>
          <cell r="P25">
            <v>-33622</v>
          </cell>
          <cell r="Q25">
            <v>-33622</v>
          </cell>
          <cell r="R25">
            <v>-33622</v>
          </cell>
          <cell r="S25">
            <v>-33622</v>
          </cell>
          <cell r="T25">
            <v>49954</v>
          </cell>
        </row>
        <row r="26">
          <cell r="L26" t="str">
            <v>x</v>
          </cell>
          <cell r="P26">
            <v>-923</v>
          </cell>
          <cell r="Q26">
            <v>-155</v>
          </cell>
          <cell r="R26">
            <v>0</v>
          </cell>
          <cell r="S26">
            <v>0</v>
          </cell>
          <cell r="T26">
            <v>0</v>
          </cell>
        </row>
        <row r="27">
          <cell r="L27" t="str">
            <v>x</v>
          </cell>
          <cell r="P27">
            <v>-41231</v>
          </cell>
          <cell r="Q27">
            <v>-34824</v>
          </cell>
          <cell r="R27">
            <v>-24148</v>
          </cell>
          <cell r="S27">
            <v>-8382</v>
          </cell>
          <cell r="T27">
            <v>-21515</v>
          </cell>
        </row>
        <row r="28">
          <cell r="L28" t="str">
            <v>x</v>
          </cell>
          <cell r="P28">
            <v>-6379</v>
          </cell>
          <cell r="Q28">
            <v>-7105</v>
          </cell>
          <cell r="R28">
            <v>-10392</v>
          </cell>
          <cell r="S28">
            <v>-15765</v>
          </cell>
          <cell r="T28">
            <v>4908</v>
          </cell>
        </row>
        <row r="29">
          <cell r="L29" t="str">
            <v>s</v>
          </cell>
          <cell r="P29">
            <v>154404</v>
          </cell>
          <cell r="Q29">
            <v>160853</v>
          </cell>
          <cell r="R29">
            <v>168397</v>
          </cell>
          <cell r="S29">
            <v>178790</v>
          </cell>
          <cell r="T29">
            <v>245788</v>
          </cell>
        </row>
        <row r="30">
          <cell r="L30" t="str">
            <v>s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L31" t="str">
            <v>AF.4LK</v>
          </cell>
          <cell r="P31">
            <v>54706</v>
          </cell>
          <cell r="Q31">
            <v>84706</v>
          </cell>
          <cell r="R31">
            <v>109706</v>
          </cell>
          <cell r="S31">
            <v>119706</v>
          </cell>
          <cell r="T31">
            <v>126950</v>
          </cell>
        </row>
        <row r="32">
          <cell r="L32" t="str">
            <v>AF.4LK</v>
          </cell>
          <cell r="P32">
            <v>121095</v>
          </cell>
          <cell r="Q32">
            <v>96511</v>
          </cell>
          <cell r="R32">
            <v>103015</v>
          </cell>
          <cell r="S32">
            <v>28204</v>
          </cell>
          <cell r="T32">
            <v>14470</v>
          </cell>
        </row>
        <row r="33">
          <cell r="L33" t="str">
            <v>AF.8LK</v>
          </cell>
          <cell r="P33">
            <v>10455</v>
          </cell>
          <cell r="Q33">
            <v>9526</v>
          </cell>
          <cell r="R33">
            <v>9040</v>
          </cell>
          <cell r="S33">
            <v>6794</v>
          </cell>
          <cell r="T33">
            <v>0</v>
          </cell>
        </row>
        <row r="34">
          <cell r="L34" t="str">
            <v>x</v>
          </cell>
          <cell r="P34">
            <v>9479</v>
          </cell>
          <cell r="Q34">
            <v>9412</v>
          </cell>
          <cell r="R34">
            <v>6458</v>
          </cell>
          <cell r="S34">
            <v>2186</v>
          </cell>
          <cell r="T34">
            <v>9711</v>
          </cell>
        </row>
        <row r="35">
          <cell r="L35" t="str">
            <v>AF.7LK</v>
          </cell>
          <cell r="P35">
            <v>20342</v>
          </cell>
          <cell r="Q35">
            <v>33672</v>
          </cell>
          <cell r="R35">
            <v>39535</v>
          </cell>
          <cell r="S35">
            <v>40432</v>
          </cell>
          <cell r="T35">
            <v>0</v>
          </cell>
        </row>
        <row r="36">
          <cell r="L36" t="str">
            <v>AF.8LK</v>
          </cell>
          <cell r="P36">
            <v>10602</v>
          </cell>
          <cell r="Q36">
            <v>12722</v>
          </cell>
          <cell r="R36">
            <v>10858</v>
          </cell>
          <cell r="S36">
            <v>10858</v>
          </cell>
          <cell r="T36">
            <v>0</v>
          </cell>
        </row>
        <row r="37">
          <cell r="L37" t="str">
            <v>AF.8LK</v>
          </cell>
          <cell r="P37">
            <v>251107</v>
          </cell>
          <cell r="Q37">
            <v>191570</v>
          </cell>
          <cell r="R37">
            <v>164227</v>
          </cell>
          <cell r="S37">
            <v>109360</v>
          </cell>
          <cell r="T37">
            <v>99462</v>
          </cell>
        </row>
        <row r="38">
          <cell r="L38" t="str">
            <v>s</v>
          </cell>
          <cell r="P38">
            <v>477786</v>
          </cell>
          <cell r="Q38">
            <v>438119</v>
          </cell>
          <cell r="R38">
            <v>442839</v>
          </cell>
          <cell r="S38">
            <v>317540</v>
          </cell>
          <cell r="T38">
            <v>250593</v>
          </cell>
        </row>
        <row r="39">
          <cell r="L39" t="str">
            <v>s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L40" t="str">
            <v>AF.4LK</v>
          </cell>
          <cell r="P40">
            <v>30000</v>
          </cell>
          <cell r="Q40">
            <v>25000</v>
          </cell>
          <cell r="R40">
            <v>10000</v>
          </cell>
          <cell r="S40">
            <v>7244</v>
          </cell>
          <cell r="T40">
            <v>13000</v>
          </cell>
        </row>
        <row r="41">
          <cell r="L41" t="str">
            <v>AF.4LK</v>
          </cell>
          <cell r="P41">
            <v>115430</v>
          </cell>
          <cell r="Q41">
            <v>109500</v>
          </cell>
          <cell r="R41">
            <v>89323</v>
          </cell>
          <cell r="S41">
            <v>211530</v>
          </cell>
          <cell r="T41">
            <v>183561</v>
          </cell>
        </row>
        <row r="42">
          <cell r="L42" t="str">
            <v>AF.8LK</v>
          </cell>
          <cell r="P42">
            <v>809</v>
          </cell>
          <cell r="Q42">
            <v>672</v>
          </cell>
          <cell r="R42">
            <v>690</v>
          </cell>
          <cell r="S42">
            <v>554</v>
          </cell>
          <cell r="T42">
            <v>3906</v>
          </cell>
        </row>
        <row r="43">
          <cell r="L43" t="str">
            <v>x</v>
          </cell>
          <cell r="P43">
            <v>24506</v>
          </cell>
          <cell r="Q43">
            <v>13812</v>
          </cell>
          <cell r="R43">
            <v>5567</v>
          </cell>
          <cell r="S43">
            <v>1355</v>
          </cell>
          <cell r="T43">
            <v>5197</v>
          </cell>
        </row>
        <row r="44">
          <cell r="L44" t="str">
            <v>AF.8LK</v>
          </cell>
          <cell r="P44">
            <v>135166</v>
          </cell>
          <cell r="Q44">
            <v>106580</v>
          </cell>
          <cell r="R44">
            <v>112610</v>
          </cell>
          <cell r="S44">
            <v>103811</v>
          </cell>
          <cell r="T44">
            <v>57978</v>
          </cell>
        </row>
        <row r="45">
          <cell r="L45" t="str">
            <v>s</v>
          </cell>
          <cell r="P45">
            <v>305911</v>
          </cell>
          <cell r="Q45">
            <v>255564</v>
          </cell>
          <cell r="R45">
            <v>218190</v>
          </cell>
          <cell r="S45">
            <v>324494</v>
          </cell>
          <cell r="T45">
            <v>263642</v>
          </cell>
        </row>
        <row r="46">
          <cell r="L46" t="str">
            <v>s</v>
          </cell>
          <cell r="P46">
            <v>783697</v>
          </cell>
          <cell r="Q46">
            <v>693683</v>
          </cell>
          <cell r="R46">
            <v>661029</v>
          </cell>
          <cell r="S46">
            <v>642034</v>
          </cell>
          <cell r="T46">
            <v>514235</v>
          </cell>
        </row>
        <row r="47">
          <cell r="L47" t="str">
            <v>s</v>
          </cell>
          <cell r="P47">
            <v>938101</v>
          </cell>
          <cell r="Q47">
            <v>854536</v>
          </cell>
          <cell r="R47">
            <v>829426</v>
          </cell>
          <cell r="S47">
            <v>820824</v>
          </cell>
          <cell r="T47">
            <v>760023</v>
          </cell>
        </row>
        <row r="48">
          <cell r="L48" t="str">
            <v>x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L49" t="str">
            <v>x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L50" t="str">
            <v>x</v>
          </cell>
        </row>
        <row r="51">
          <cell r="L51" t="str">
            <v>s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L52" t="str">
            <v>P.1</v>
          </cell>
          <cell r="P52">
            <v>110043</v>
          </cell>
          <cell r="Q52">
            <v>112544</v>
          </cell>
          <cell r="R52">
            <v>111883</v>
          </cell>
          <cell r="S52">
            <v>101778</v>
          </cell>
          <cell r="T52">
            <v>96949</v>
          </cell>
        </row>
        <row r="53">
          <cell r="L53" t="str">
            <v>D.3REC</v>
          </cell>
          <cell r="P53">
            <v>212632</v>
          </cell>
          <cell r="Q53">
            <v>226856</v>
          </cell>
          <cell r="R53">
            <v>217508</v>
          </cell>
          <cell r="S53">
            <v>205000</v>
          </cell>
          <cell r="T53">
            <v>228114</v>
          </cell>
        </row>
        <row r="54">
          <cell r="L54" t="str">
            <v>D.9REC</v>
          </cell>
          <cell r="P54">
            <v>14765</v>
          </cell>
          <cell r="Q54">
            <v>13637</v>
          </cell>
          <cell r="R54">
            <v>10728</v>
          </cell>
          <cell r="S54">
            <v>5778</v>
          </cell>
          <cell r="T54">
            <v>3353</v>
          </cell>
        </row>
        <row r="55">
          <cell r="L55" t="str">
            <v>s</v>
          </cell>
          <cell r="P55">
            <v>337440</v>
          </cell>
          <cell r="Q55">
            <v>353037</v>
          </cell>
          <cell r="R55">
            <v>340119</v>
          </cell>
          <cell r="S55">
            <v>312556</v>
          </cell>
          <cell r="T55">
            <v>328416</v>
          </cell>
        </row>
        <row r="56">
          <cell r="L56" t="str">
            <v>s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L57" t="str">
            <v>P.2</v>
          </cell>
          <cell r="P57">
            <v>180691</v>
          </cell>
          <cell r="Q57">
            <v>182673</v>
          </cell>
          <cell r="R57">
            <v>184194</v>
          </cell>
          <cell r="S57">
            <v>184547</v>
          </cell>
          <cell r="T57">
            <v>190136</v>
          </cell>
        </row>
        <row r="58">
          <cell r="L58" t="str">
            <v>D.1PAY</v>
          </cell>
          <cell r="P58">
            <v>90409</v>
          </cell>
          <cell r="Q58">
            <v>86867</v>
          </cell>
          <cell r="R58">
            <v>90108</v>
          </cell>
          <cell r="S58">
            <v>70789</v>
          </cell>
          <cell r="T58">
            <v>73399</v>
          </cell>
        </row>
        <row r="59">
          <cell r="L59" t="str">
            <v>P.51C</v>
          </cell>
          <cell r="P59">
            <v>68521</v>
          </cell>
          <cell r="Q59">
            <v>67593</v>
          </cell>
          <cell r="R59">
            <v>64814</v>
          </cell>
          <cell r="S59">
            <v>55682</v>
          </cell>
          <cell r="T59">
            <v>48848</v>
          </cell>
        </row>
        <row r="60">
          <cell r="L60" t="str">
            <v>D.7PAY</v>
          </cell>
          <cell r="P60">
            <v>375</v>
          </cell>
          <cell r="Q60">
            <v>17356</v>
          </cell>
          <cell r="R60">
            <v>651</v>
          </cell>
          <cell r="S60">
            <v>2339</v>
          </cell>
          <cell r="T60">
            <v>7683</v>
          </cell>
        </row>
        <row r="61">
          <cell r="L61" t="str">
            <v>s</v>
          </cell>
          <cell r="P61">
            <v>-339996</v>
          </cell>
          <cell r="Q61">
            <v>-354489</v>
          </cell>
          <cell r="R61">
            <v>-339767</v>
          </cell>
          <cell r="S61">
            <v>-313357</v>
          </cell>
          <cell r="T61">
            <v>-320066</v>
          </cell>
        </row>
        <row r="62">
          <cell r="L62" t="str">
            <v>s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L63" t="str">
            <v>s</v>
          </cell>
          <cell r="P63">
            <v>1</v>
          </cell>
          <cell r="Q63">
            <v>9</v>
          </cell>
          <cell r="R63">
            <v>3339</v>
          </cell>
          <cell r="S63">
            <v>2923</v>
          </cell>
          <cell r="T63">
            <v>0</v>
          </cell>
        </row>
        <row r="64">
          <cell r="L64" t="str">
            <v>s</v>
          </cell>
          <cell r="P64">
            <v>-4428</v>
          </cell>
          <cell r="Q64">
            <v>-4926</v>
          </cell>
          <cell r="R64">
            <v>-7667</v>
          </cell>
          <cell r="S64">
            <v>-7037</v>
          </cell>
          <cell r="T64">
            <v>0</v>
          </cell>
        </row>
        <row r="65">
          <cell r="L65" t="str">
            <v>RF.2A</v>
          </cell>
          <cell r="P65">
            <v>-1296</v>
          </cell>
          <cell r="Q65">
            <v>293</v>
          </cell>
          <cell r="R65">
            <v>-6409</v>
          </cell>
          <cell r="S65">
            <v>-10522</v>
          </cell>
          <cell r="T65">
            <v>-3443</v>
          </cell>
        </row>
        <row r="66">
          <cell r="L66" t="str">
            <v>s</v>
          </cell>
          <cell r="P66">
            <v>-5723</v>
          </cell>
          <cell r="Q66">
            <v>-4624</v>
          </cell>
          <cell r="R66">
            <v>-10737</v>
          </cell>
          <cell r="S66">
            <v>-14636</v>
          </cell>
          <cell r="T66">
            <v>-3443</v>
          </cell>
        </row>
        <row r="67">
          <cell r="L67" t="str">
            <v>D.5PAY</v>
          </cell>
          <cell r="P67">
            <v>1900</v>
          </cell>
          <cell r="Q67">
            <v>-1029</v>
          </cell>
          <cell r="R67">
            <v>-886</v>
          </cell>
          <cell r="S67">
            <v>-328</v>
          </cell>
          <cell r="T67">
            <v>0</v>
          </cell>
        </row>
        <row r="68">
          <cell r="L68" t="str">
            <v>s</v>
          </cell>
          <cell r="P68">
            <v>-6379</v>
          </cell>
          <cell r="Q68">
            <v>-7105</v>
          </cell>
          <cell r="R68">
            <v>-11271</v>
          </cell>
          <cell r="S68">
            <v>-15765</v>
          </cell>
          <cell r="T68">
            <v>4907</v>
          </cell>
        </row>
        <row r="69">
          <cell r="L69" t="str">
            <v>x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L70" t="str">
            <v>x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L71" t="str">
            <v>x</v>
          </cell>
          <cell r="P71">
            <v>-768</v>
          </cell>
          <cell r="Q71">
            <v>442</v>
          </cell>
          <cell r="R71">
            <v>0</v>
          </cell>
          <cell r="S71">
            <v>0</v>
          </cell>
          <cell r="T71">
            <v>0</v>
          </cell>
        </row>
        <row r="72">
          <cell r="L72" t="str">
            <v>x</v>
          </cell>
          <cell r="P72">
            <v>-768</v>
          </cell>
          <cell r="Q72">
            <v>442</v>
          </cell>
          <cell r="R72">
            <v>0</v>
          </cell>
          <cell r="S72">
            <v>0</v>
          </cell>
          <cell r="T72">
            <v>0</v>
          </cell>
        </row>
        <row r="73">
          <cell r="L73" t="str">
            <v>x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L74" t="str">
            <v>x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L75" t="str">
            <v>x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L76" t="str">
            <v>x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L77" t="str">
            <v>x</v>
          </cell>
          <cell r="P77">
            <v>-7147</v>
          </cell>
          <cell r="Q77">
            <v>-6663</v>
          </cell>
          <cell r="R77">
            <v>-11271</v>
          </cell>
          <cell r="S77">
            <v>-15765</v>
          </cell>
          <cell r="T77">
            <v>4907</v>
          </cell>
        </row>
        <row r="80">
          <cell r="L80" t="str">
            <v>ESA 2010*</v>
          </cell>
          <cell r="P80">
            <v>2014</v>
          </cell>
          <cell r="Q80">
            <v>2013</v>
          </cell>
          <cell r="R80">
            <v>2012</v>
          </cell>
          <cell r="S80">
            <v>2011</v>
          </cell>
          <cell r="T80">
            <v>2010</v>
          </cell>
        </row>
        <row r="81">
          <cell r="L81" t="str">
            <v>P.51C*(-1)</v>
          </cell>
          <cell r="P81">
            <v>-68521</v>
          </cell>
          <cell r="Q81">
            <v>-67593</v>
          </cell>
          <cell r="R81">
            <v>-64814</v>
          </cell>
          <cell r="S81">
            <v>-55682</v>
          </cell>
          <cell r="T81">
            <v>-48848</v>
          </cell>
        </row>
        <row r="100">
          <cell r="L100" t="str">
            <v>P.5D</v>
          </cell>
          <cell r="P100">
            <v>122</v>
          </cell>
          <cell r="Q100">
            <v>176</v>
          </cell>
          <cell r="R100">
            <v>1</v>
          </cell>
          <cell r="S100">
            <v>86</v>
          </cell>
          <cell r="T100">
            <v>5</v>
          </cell>
        </row>
        <row r="101">
          <cell r="L101" t="str">
            <v>D.9REC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11618</v>
          </cell>
        </row>
        <row r="102">
          <cell r="L102" t="str">
            <v>D.9REC</v>
          </cell>
          <cell r="P102">
            <v>69003</v>
          </cell>
          <cell r="Q102">
            <v>39010</v>
          </cell>
          <cell r="R102">
            <v>67020</v>
          </cell>
          <cell r="S102">
            <v>65508</v>
          </cell>
          <cell r="T102">
            <v>3465</v>
          </cell>
        </row>
        <row r="103">
          <cell r="L103" t="str">
            <v>P.5A</v>
          </cell>
          <cell r="P103">
            <v>144510</v>
          </cell>
          <cell r="Q103">
            <v>114638</v>
          </cell>
          <cell r="R103">
            <v>195580</v>
          </cell>
          <cell r="S103">
            <v>108615</v>
          </cell>
          <cell r="T103">
            <v>96265</v>
          </cell>
        </row>
        <row r="123">
          <cell r="L123" t="str">
            <v>ESA 2010*</v>
          </cell>
          <cell r="P123">
            <v>2014</v>
          </cell>
          <cell r="Q123">
            <v>2013</v>
          </cell>
          <cell r="R123">
            <v>2012</v>
          </cell>
          <cell r="S123">
            <v>2011</v>
          </cell>
          <cell r="T123">
            <v>2010</v>
          </cell>
        </row>
        <row r="124">
          <cell r="L124" t="str">
            <v>RF.7L</v>
          </cell>
          <cell r="P124">
            <v>-1296</v>
          </cell>
        </row>
        <row r="125">
          <cell r="L125" t="str">
            <v>RF.2A</v>
          </cell>
          <cell r="S125">
            <v>10522</v>
          </cell>
        </row>
        <row r="126">
          <cell r="L126" t="str">
            <v>D.3REC</v>
          </cell>
          <cell r="P126">
            <v>-15073</v>
          </cell>
          <cell r="Q126">
            <v>-29297</v>
          </cell>
          <cell r="R126">
            <v>-18166</v>
          </cell>
          <cell r="S126">
            <v>-137484</v>
          </cell>
        </row>
        <row r="127">
          <cell r="L127" t="str">
            <v>D.7REC</v>
          </cell>
          <cell r="P127">
            <v>2</v>
          </cell>
        </row>
        <row r="129">
          <cell r="L129" t="str">
            <v>AF.8LK</v>
          </cell>
          <cell r="P129">
            <v>-69670</v>
          </cell>
          <cell r="Q129">
            <v>-74670</v>
          </cell>
          <cell r="R129">
            <v>-66322</v>
          </cell>
          <cell r="S129">
            <v>-38354</v>
          </cell>
          <cell r="T129">
            <v>-10437</v>
          </cell>
        </row>
        <row r="130">
          <cell r="L130" t="str">
            <v>AF.8LK</v>
          </cell>
          <cell r="P130">
            <v>-20096</v>
          </cell>
          <cell r="Q130">
            <v>-24018</v>
          </cell>
          <cell r="R130">
            <v>-27844</v>
          </cell>
          <cell r="S130">
            <v>-31980</v>
          </cell>
          <cell r="T130">
            <v>-36572</v>
          </cell>
        </row>
        <row r="131">
          <cell r="L131" t="str">
            <v>AF.8LK</v>
          </cell>
          <cell r="P131">
            <v>-76566</v>
          </cell>
          <cell r="Q131">
            <v>-13272</v>
          </cell>
          <cell r="R131">
            <v>0</v>
          </cell>
          <cell r="S131">
            <v>-38354</v>
          </cell>
          <cell r="T131">
            <v>-10437</v>
          </cell>
        </row>
        <row r="132">
          <cell r="L132" t="str">
            <v>AF.8LK</v>
          </cell>
          <cell r="P132">
            <v>-69671</v>
          </cell>
          <cell r="Q132">
            <v>-74670</v>
          </cell>
          <cell r="R132">
            <v>-66322</v>
          </cell>
          <cell r="S132">
            <v>-12384</v>
          </cell>
          <cell r="T132">
            <v>-3893</v>
          </cell>
        </row>
        <row r="133">
          <cell r="L133" t="str">
            <v>AF.8LK</v>
          </cell>
          <cell r="P133">
            <v>-13512</v>
          </cell>
          <cell r="Q133">
            <v>-2342</v>
          </cell>
          <cell r="R133">
            <v>0</v>
          </cell>
        </row>
        <row r="135">
          <cell r="L135" t="str">
            <v>AF.8LK</v>
          </cell>
          <cell r="P135">
            <v>-18319</v>
          </cell>
          <cell r="Q135">
            <v>-13790</v>
          </cell>
          <cell r="R135">
            <v>-16878</v>
          </cell>
          <cell r="S135">
            <v>-12384</v>
          </cell>
        </row>
        <row r="137">
          <cell r="L137" t="str">
            <v>AF.8AK</v>
          </cell>
          <cell r="P137">
            <v>-10759</v>
          </cell>
          <cell r="Q137">
            <v>0</v>
          </cell>
        </row>
        <row r="139">
          <cell r="L139" t="str">
            <v>AF.8AK</v>
          </cell>
          <cell r="R139">
            <v>29297</v>
          </cell>
          <cell r="S139">
            <v>7980</v>
          </cell>
        </row>
        <row r="140">
          <cell r="L140" t="str">
            <v>AF.8AK</v>
          </cell>
          <cell r="R140">
            <v>0</v>
          </cell>
          <cell r="S140">
            <v>16178</v>
          </cell>
          <cell r="T140">
            <v>67516</v>
          </cell>
        </row>
        <row r="141">
          <cell r="L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</row>
        <row r="142">
          <cell r="L142" t="str">
            <v>x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L143" t="str">
            <v>x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L144" t="str">
            <v>AN.1Z</v>
          </cell>
          <cell r="P144">
            <v>764225</v>
          </cell>
          <cell r="Q144">
            <v>734537</v>
          </cell>
          <cell r="R144">
            <v>603848</v>
          </cell>
          <cell r="S144">
            <v>537870</v>
          </cell>
          <cell r="T144">
            <v>496831</v>
          </cell>
        </row>
        <row r="145">
          <cell r="L145" t="str">
            <v>AN.1Z</v>
          </cell>
          <cell r="P145">
            <v>318</v>
          </cell>
          <cell r="Q145">
            <v>653</v>
          </cell>
          <cell r="R145">
            <v>653</v>
          </cell>
          <cell r="S145">
            <v>679</v>
          </cell>
          <cell r="T145">
            <v>680</v>
          </cell>
        </row>
        <row r="146">
          <cell r="L146" t="str">
            <v>AN.2Z</v>
          </cell>
          <cell r="P146">
            <v>8759</v>
          </cell>
          <cell r="Q146">
            <v>4829</v>
          </cell>
          <cell r="R146">
            <v>4007</v>
          </cell>
          <cell r="S146">
            <v>4895</v>
          </cell>
          <cell r="T146">
            <v>6467</v>
          </cell>
        </row>
        <row r="147">
          <cell r="L147" t="str">
            <v>AF.5AZ</v>
          </cell>
          <cell r="P147">
            <v>4966</v>
          </cell>
          <cell r="Q147">
            <v>5050</v>
          </cell>
          <cell r="R147">
            <v>5015</v>
          </cell>
          <cell r="S147">
            <v>4875</v>
          </cell>
          <cell r="T147">
            <v>4109</v>
          </cell>
        </row>
        <row r="148">
          <cell r="L148" t="str">
            <v>AF.8AZ</v>
          </cell>
          <cell r="P148">
            <v>0</v>
          </cell>
          <cell r="Q148">
            <v>0</v>
          </cell>
          <cell r="R148">
            <v>80634</v>
          </cell>
          <cell r="S148">
            <v>148270</v>
          </cell>
          <cell r="T148">
            <v>68189</v>
          </cell>
        </row>
        <row r="149">
          <cell r="L149" t="str">
            <v>AF.8AZ</v>
          </cell>
          <cell r="P149">
            <v>727</v>
          </cell>
          <cell r="Q149">
            <v>986</v>
          </cell>
          <cell r="R149">
            <v>1659</v>
          </cell>
          <cell r="S149">
            <v>19516</v>
          </cell>
          <cell r="T149">
            <v>25498</v>
          </cell>
        </row>
        <row r="150">
          <cell r="L150" t="str">
            <v>s</v>
          </cell>
          <cell r="P150">
            <v>778995</v>
          </cell>
          <cell r="Q150">
            <v>746055</v>
          </cell>
          <cell r="R150">
            <v>695816</v>
          </cell>
          <cell r="S150">
            <v>716105</v>
          </cell>
          <cell r="T150">
            <v>601774</v>
          </cell>
        </row>
        <row r="151">
          <cell r="L151" t="str">
            <v>s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L152" t="str">
            <v>AN.1Z</v>
          </cell>
          <cell r="P152">
            <v>7307</v>
          </cell>
          <cell r="Q152">
            <v>7575</v>
          </cell>
          <cell r="R152">
            <v>3240</v>
          </cell>
          <cell r="S152">
            <v>2356</v>
          </cell>
          <cell r="T152">
            <v>2406</v>
          </cell>
        </row>
        <row r="153">
          <cell r="L153" t="str">
            <v>AF.8AZ</v>
          </cell>
          <cell r="P153">
            <v>29126</v>
          </cell>
          <cell r="Q153">
            <v>27818</v>
          </cell>
          <cell r="R153">
            <v>30530</v>
          </cell>
          <cell r="S153">
            <v>39991</v>
          </cell>
          <cell r="T153">
            <v>57114</v>
          </cell>
        </row>
        <row r="154">
          <cell r="L154" t="str">
            <v>AF.8AZ</v>
          </cell>
          <cell r="P154">
            <v>37276</v>
          </cell>
          <cell r="Q154">
            <v>16179</v>
          </cell>
          <cell r="R154">
            <v>70537</v>
          </cell>
          <cell r="S154">
            <v>0</v>
          </cell>
          <cell r="T154">
            <v>0</v>
          </cell>
        </row>
        <row r="155">
          <cell r="L155" t="str">
            <v>AF.2AZ</v>
          </cell>
          <cell r="P155">
            <v>1349</v>
          </cell>
          <cell r="Q155">
            <v>31379</v>
          </cell>
          <cell r="R155">
            <v>20277</v>
          </cell>
          <cell r="S155">
            <v>1069</v>
          </cell>
          <cell r="T155">
            <v>1971</v>
          </cell>
        </row>
        <row r="156">
          <cell r="L156" t="str">
            <v>s</v>
          </cell>
          <cell r="P156">
            <v>75058</v>
          </cell>
          <cell r="Q156">
            <v>82951</v>
          </cell>
          <cell r="R156">
            <v>124584</v>
          </cell>
          <cell r="S156">
            <v>43416</v>
          </cell>
          <cell r="T156">
            <v>61491</v>
          </cell>
        </row>
        <row r="157">
          <cell r="L157" t="str">
            <v>AN.1Z</v>
          </cell>
          <cell r="P157">
            <v>485</v>
          </cell>
          <cell r="Q157">
            <v>423</v>
          </cell>
          <cell r="R157">
            <v>423</v>
          </cell>
          <cell r="S157">
            <v>504</v>
          </cell>
          <cell r="T157">
            <v>1</v>
          </cell>
        </row>
        <row r="158">
          <cell r="L158" t="str">
            <v>s</v>
          </cell>
          <cell r="P158">
            <v>854538</v>
          </cell>
          <cell r="Q158">
            <v>829429</v>
          </cell>
          <cell r="R158">
            <v>820823</v>
          </cell>
          <cell r="S158">
            <v>760025</v>
          </cell>
          <cell r="T158">
            <v>663266</v>
          </cell>
        </row>
        <row r="159">
          <cell r="L159" t="str">
            <v>s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L160" t="str">
            <v>s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L161" t="str">
            <v>AF.5LZ</v>
          </cell>
          <cell r="P161">
            <v>212441</v>
          </cell>
          <cell r="Q161">
            <v>212441</v>
          </cell>
          <cell r="R161">
            <v>212441</v>
          </cell>
          <cell r="S161">
            <v>212441</v>
          </cell>
          <cell r="T161">
            <v>212441</v>
          </cell>
        </row>
        <row r="162">
          <cell r="L162" t="str">
            <v>x</v>
          </cell>
          <cell r="P162">
            <v>24118</v>
          </cell>
          <cell r="Q162">
            <v>24118</v>
          </cell>
          <cell r="R162">
            <v>24118</v>
          </cell>
          <cell r="S162">
            <v>0</v>
          </cell>
          <cell r="T162">
            <v>0</v>
          </cell>
        </row>
        <row r="163">
          <cell r="L163" t="str">
            <v>x</v>
          </cell>
          <cell r="P163">
            <v>-33622</v>
          </cell>
          <cell r="Q163">
            <v>-33622</v>
          </cell>
          <cell r="R163">
            <v>-33622</v>
          </cell>
          <cell r="S163">
            <v>49954</v>
          </cell>
          <cell r="T163">
            <v>47239</v>
          </cell>
        </row>
        <row r="164">
          <cell r="L164" t="str">
            <v>x</v>
          </cell>
          <cell r="P164">
            <v>-155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L165" t="str">
            <v>x</v>
          </cell>
          <cell r="P165">
            <v>-34824</v>
          </cell>
          <cell r="Q165">
            <v>-24148</v>
          </cell>
          <cell r="R165">
            <v>-8382</v>
          </cell>
          <cell r="S165">
            <v>-21515</v>
          </cell>
          <cell r="T165">
            <v>-45951</v>
          </cell>
        </row>
        <row r="166">
          <cell r="L166" t="str">
            <v>x</v>
          </cell>
          <cell r="P166">
            <v>-7105</v>
          </cell>
          <cell r="Q166">
            <v>-10392</v>
          </cell>
          <cell r="R166">
            <v>-15765</v>
          </cell>
          <cell r="S166">
            <v>4908</v>
          </cell>
          <cell r="T166">
            <v>27151</v>
          </cell>
        </row>
        <row r="167">
          <cell r="L167" t="str">
            <v>s</v>
          </cell>
          <cell r="P167">
            <v>160853</v>
          </cell>
          <cell r="Q167">
            <v>168397</v>
          </cell>
          <cell r="R167">
            <v>178790</v>
          </cell>
          <cell r="S167">
            <v>245788</v>
          </cell>
          <cell r="T167">
            <v>240880</v>
          </cell>
        </row>
        <row r="168">
          <cell r="L168" t="str">
            <v>s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L169" t="str">
            <v>AF.4LZ</v>
          </cell>
          <cell r="P169">
            <v>84706</v>
          </cell>
          <cell r="Q169">
            <v>109706</v>
          </cell>
          <cell r="R169">
            <v>119706</v>
          </cell>
          <cell r="S169">
            <v>126950</v>
          </cell>
          <cell r="T169">
            <v>139950</v>
          </cell>
        </row>
        <row r="170">
          <cell r="L170" t="str">
            <v>AF.4LZ</v>
          </cell>
          <cell r="P170">
            <v>96511</v>
          </cell>
          <cell r="Q170">
            <v>103015</v>
          </cell>
          <cell r="R170">
            <v>28204</v>
          </cell>
          <cell r="S170">
            <v>14470</v>
          </cell>
          <cell r="T170">
            <v>22764</v>
          </cell>
        </row>
        <row r="171">
          <cell r="L171" t="str">
            <v>AF.8LZ</v>
          </cell>
          <cell r="P171">
            <v>9526</v>
          </cell>
          <cell r="Q171">
            <v>9040</v>
          </cell>
          <cell r="R171">
            <v>6794</v>
          </cell>
          <cell r="S171">
            <v>0</v>
          </cell>
          <cell r="T171">
            <v>0</v>
          </cell>
        </row>
        <row r="172">
          <cell r="L172" t="str">
            <v>x</v>
          </cell>
          <cell r="P172">
            <v>9412</v>
          </cell>
          <cell r="Q172">
            <v>6458</v>
          </cell>
          <cell r="R172">
            <v>2186</v>
          </cell>
          <cell r="S172">
            <v>9711</v>
          </cell>
          <cell r="T172">
            <v>9120</v>
          </cell>
        </row>
        <row r="173">
          <cell r="L173" t="str">
            <v>AF.7LZ</v>
          </cell>
          <cell r="P173">
            <v>33672</v>
          </cell>
          <cell r="Q173">
            <v>39535</v>
          </cell>
          <cell r="R173">
            <v>40432</v>
          </cell>
          <cell r="S173">
            <v>0</v>
          </cell>
          <cell r="T173">
            <v>0</v>
          </cell>
        </row>
        <row r="174">
          <cell r="L174" t="str">
            <v>AF.8LZ</v>
          </cell>
          <cell r="P174">
            <v>12722</v>
          </cell>
          <cell r="Q174">
            <v>10858</v>
          </cell>
          <cell r="R174">
            <v>10858</v>
          </cell>
          <cell r="S174">
            <v>0</v>
          </cell>
          <cell r="T174">
            <v>0</v>
          </cell>
        </row>
        <row r="175">
          <cell r="L175" t="str">
            <v>AF.8LZ</v>
          </cell>
          <cell r="P175">
            <v>191570</v>
          </cell>
          <cell r="Q175">
            <v>164227</v>
          </cell>
          <cell r="R175">
            <v>109360</v>
          </cell>
          <cell r="S175">
            <v>99462</v>
          </cell>
          <cell r="T175">
            <v>80553</v>
          </cell>
        </row>
        <row r="176">
          <cell r="L176" t="str">
            <v>s</v>
          </cell>
          <cell r="P176">
            <v>438119</v>
          </cell>
          <cell r="Q176">
            <v>442839</v>
          </cell>
          <cell r="R176">
            <v>317540</v>
          </cell>
          <cell r="S176">
            <v>250593</v>
          </cell>
          <cell r="T176">
            <v>252387</v>
          </cell>
        </row>
        <row r="177">
          <cell r="L177" t="str">
            <v>s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L178" t="str">
            <v>AF.4LZ</v>
          </cell>
          <cell r="P178">
            <v>25000</v>
          </cell>
          <cell r="Q178">
            <v>10000</v>
          </cell>
          <cell r="R178">
            <v>7244</v>
          </cell>
          <cell r="S178">
            <v>13000</v>
          </cell>
          <cell r="T178">
            <v>0</v>
          </cell>
        </row>
        <row r="179">
          <cell r="L179" t="str">
            <v>AF.4LZ</v>
          </cell>
          <cell r="P179">
            <v>109500</v>
          </cell>
          <cell r="Q179">
            <v>89323</v>
          </cell>
          <cell r="R179">
            <v>211530</v>
          </cell>
          <cell r="S179">
            <v>183561</v>
          </cell>
          <cell r="T179">
            <v>93801</v>
          </cell>
        </row>
        <row r="180">
          <cell r="L180" t="str">
            <v>AF.8LZ</v>
          </cell>
          <cell r="P180">
            <v>672</v>
          </cell>
          <cell r="Q180">
            <v>690</v>
          </cell>
          <cell r="R180">
            <v>554</v>
          </cell>
          <cell r="S180">
            <v>3906</v>
          </cell>
          <cell r="T180">
            <v>3756</v>
          </cell>
        </row>
        <row r="181">
          <cell r="L181" t="str">
            <v>x</v>
          </cell>
          <cell r="P181">
            <v>13812</v>
          </cell>
          <cell r="Q181">
            <v>5567</v>
          </cell>
          <cell r="R181">
            <v>1355</v>
          </cell>
          <cell r="S181">
            <v>5197</v>
          </cell>
          <cell r="T181">
            <v>2990</v>
          </cell>
        </row>
        <row r="182">
          <cell r="L182" t="str">
            <v>AF.8LZ</v>
          </cell>
          <cell r="P182">
            <v>106580</v>
          </cell>
          <cell r="Q182">
            <v>112610</v>
          </cell>
          <cell r="R182">
            <v>103811</v>
          </cell>
          <cell r="S182">
            <v>57978</v>
          </cell>
          <cell r="T182">
            <v>69453</v>
          </cell>
        </row>
        <row r="183">
          <cell r="L183" t="str">
            <v>s</v>
          </cell>
          <cell r="P183">
            <v>255564</v>
          </cell>
          <cell r="Q183">
            <v>218190</v>
          </cell>
          <cell r="R183">
            <v>324494</v>
          </cell>
          <cell r="S183">
            <v>263642</v>
          </cell>
          <cell r="T183">
            <v>170000</v>
          </cell>
        </row>
        <row r="184">
          <cell r="L184" t="str">
            <v>s</v>
          </cell>
          <cell r="P184">
            <v>693683</v>
          </cell>
          <cell r="Q184">
            <v>661029</v>
          </cell>
          <cell r="R184">
            <v>642034</v>
          </cell>
          <cell r="S184">
            <v>514235</v>
          </cell>
          <cell r="T184">
            <v>422387</v>
          </cell>
        </row>
        <row r="185">
          <cell r="L185" t="str">
            <v>s</v>
          </cell>
          <cell r="P185">
            <v>854536</v>
          </cell>
          <cell r="Q185">
            <v>829426</v>
          </cell>
          <cell r="R185">
            <v>820824</v>
          </cell>
          <cell r="S185">
            <v>760023</v>
          </cell>
          <cell r="T185">
            <v>663267</v>
          </cell>
        </row>
        <row r="187">
          <cell r="L187" t="str">
            <v>AF.2AZ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L188" t="str">
            <v>AF.4LZ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L189" t="str">
            <v>AF.4LZ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L190" t="str">
            <v>AF.5AZ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L191" t="str">
            <v>AF.5LZ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L192" t="str">
            <v>AF.7LZ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L193" t="str">
            <v>AF.8AZ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L194" t="str">
            <v>AF.8LZ</v>
          </cell>
          <cell r="P194">
            <v>-13790</v>
          </cell>
          <cell r="Q194">
            <v>-16878</v>
          </cell>
          <cell r="R194">
            <v>-12384</v>
          </cell>
          <cell r="S194">
            <v>0</v>
          </cell>
          <cell r="T194">
            <v>0</v>
          </cell>
        </row>
        <row r="195">
          <cell r="L195" t="str">
            <v>AF.8AZ</v>
          </cell>
          <cell r="P195">
            <v>0</v>
          </cell>
          <cell r="Q195">
            <v>29297</v>
          </cell>
          <cell r="R195">
            <v>24158</v>
          </cell>
          <cell r="S195">
            <v>67516</v>
          </cell>
          <cell r="T195">
            <v>88975</v>
          </cell>
        </row>
        <row r="196">
          <cell r="L196" t="str">
            <v>AF.8LZ</v>
          </cell>
          <cell r="P196">
            <v>-188972</v>
          </cell>
          <cell r="Q196">
            <v>-160488</v>
          </cell>
          <cell r="R196">
            <v>-121072</v>
          </cell>
          <cell r="S196">
            <v>-61339</v>
          </cell>
          <cell r="T196">
            <v>0</v>
          </cell>
        </row>
        <row r="197">
          <cell r="L197" t="str">
            <v>AN.1Z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L198" t="str">
            <v>…</v>
          </cell>
          <cell r="P198" t="str">
            <v>…</v>
          </cell>
          <cell r="Q198" t="str">
            <v>…</v>
          </cell>
          <cell r="R198" t="str">
            <v>…</v>
          </cell>
          <cell r="S198" t="str">
            <v>…</v>
          </cell>
          <cell r="T198" t="str">
            <v>…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trenia_komentár"/>
      <sheetName val="Sekcia_IV_opatrenia"/>
      <sheetName val="Opatrenia_rozbitie(texty_spolu)"/>
      <sheetName val="Opatrenia_rozbitie_(texty)"/>
      <sheetName val="Opatrenia_rozbitie_(len príjmy)"/>
      <sheetName val="Aktualizacia_sep"/>
      <sheetName val="Aktualizacia_sep_vs_RVS_neuplne"/>
      <sheetName val="NOVA legislativa"/>
      <sheetName val="NOVA legislativa 2014"/>
      <sheetName val="Opatrenia_aktualne"/>
      <sheetName val="Opatrenia NPC (len ostatne)"/>
      <sheetName val="DANE_rozpocet_19%"/>
      <sheetName val="DANE_23%"/>
      <sheetName val="ostatne"/>
      <sheetName val="sumar"/>
      <sheetName val="sumar_23%"/>
      <sheetName val="Hárok1"/>
      <sheetName val="opatrenia_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0.67</v>
          </cell>
        </row>
        <row r="3">
          <cell r="M3">
            <v>0.219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#REF!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showGridLines="0" tabSelected="1" workbookViewId="0"/>
  </sheetViews>
  <sheetFormatPr defaultRowHeight="15" x14ac:dyDescent="0.25"/>
  <cols>
    <col min="1" max="1" width="12.85546875" customWidth="1"/>
  </cols>
  <sheetData>
    <row r="1" spans="1:23" x14ac:dyDescent="0.25">
      <c r="A1" s="159" t="s">
        <v>358</v>
      </c>
      <c r="B1" s="159"/>
      <c r="C1" s="159"/>
      <c r="D1" s="159"/>
      <c r="E1" s="159"/>
    </row>
    <row r="2" spans="1:23" x14ac:dyDescent="0.25">
      <c r="A2" s="12" t="s">
        <v>6</v>
      </c>
      <c r="B2" s="4">
        <v>2012</v>
      </c>
      <c r="C2" s="4">
        <v>2013</v>
      </c>
      <c r="D2" s="4">
        <v>2014</v>
      </c>
      <c r="E2" s="4">
        <v>2015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3" t="s">
        <v>2</v>
      </c>
      <c r="B4" s="7">
        <v>-4.1966388761403381</v>
      </c>
      <c r="C4" s="7">
        <v>-2.6461781964694078</v>
      </c>
      <c r="D4" s="7">
        <v>-2.7759903569667395</v>
      </c>
      <c r="E4" s="6" t="s">
        <v>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A5" s="3" t="s">
        <v>3</v>
      </c>
      <c r="B5" s="7">
        <v>-4.308034894723769</v>
      </c>
      <c r="C5" s="7">
        <v>-2.6970740523800831</v>
      </c>
      <c r="D5" s="7">
        <v>-2.6946832785831347</v>
      </c>
      <c r="E5" s="7">
        <v>-2.97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8" t="s">
        <v>5</v>
      </c>
      <c r="B6" s="9">
        <v>-4.5999999999999996</v>
      </c>
      <c r="C6" s="9">
        <v>-2.9</v>
      </c>
      <c r="D6" s="9">
        <v>-2.64</v>
      </c>
      <c r="E6" s="9">
        <v>-2.4900000000000002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5">
      <c r="A7" s="5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3" t="s">
        <v>2</v>
      </c>
      <c r="B8" s="10">
        <v>51.93822485757147</v>
      </c>
      <c r="C8" s="10">
        <v>54.559819851504763</v>
      </c>
      <c r="D8" s="10">
        <v>53.472131593910277</v>
      </c>
      <c r="E8" s="10" t="s">
        <v>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8" t="s">
        <v>3</v>
      </c>
      <c r="B9" s="11">
        <v>52.369105811829364</v>
      </c>
      <c r="C9" s="11">
        <v>54.98741871886169</v>
      </c>
      <c r="D9" s="11">
        <v>53.897262691251314</v>
      </c>
      <c r="E9" s="11">
        <v>52.908033633516801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sqref="A1:G1"/>
    </sheetView>
  </sheetViews>
  <sheetFormatPr defaultRowHeight="15" x14ac:dyDescent="0.25"/>
  <cols>
    <col min="1" max="1" width="47.85546875" customWidth="1"/>
  </cols>
  <sheetData>
    <row r="1" spans="1:8" x14ac:dyDescent="0.25">
      <c r="A1" s="268" t="s">
        <v>260</v>
      </c>
      <c r="B1" s="268"/>
      <c r="C1" s="268"/>
      <c r="D1" s="268"/>
      <c r="E1" s="268"/>
      <c r="F1" s="268"/>
      <c r="G1" s="268"/>
      <c r="H1" s="181"/>
    </row>
    <row r="2" spans="1:8" x14ac:dyDescent="0.25">
      <c r="A2" s="170"/>
      <c r="B2" s="171" t="s">
        <v>235</v>
      </c>
      <c r="C2" s="171" t="s">
        <v>236</v>
      </c>
      <c r="D2" s="172" t="s">
        <v>237</v>
      </c>
      <c r="E2" s="173" t="s">
        <v>238</v>
      </c>
      <c r="F2" s="172" t="s">
        <v>239</v>
      </c>
      <c r="G2" s="174" t="s">
        <v>240</v>
      </c>
      <c r="H2" s="174" t="s">
        <v>261</v>
      </c>
    </row>
    <row r="3" spans="1:8" x14ac:dyDescent="0.25">
      <c r="A3" s="175" t="s">
        <v>241</v>
      </c>
      <c r="B3" s="49"/>
      <c r="C3" s="49"/>
      <c r="D3" s="49"/>
      <c r="E3" s="49"/>
      <c r="F3" s="49"/>
      <c r="G3" s="49"/>
      <c r="H3" s="49"/>
    </row>
    <row r="4" spans="1:8" x14ac:dyDescent="0.25">
      <c r="A4" s="176" t="s">
        <v>242</v>
      </c>
      <c r="B4" s="177">
        <v>29825</v>
      </c>
      <c r="C4" s="177">
        <f t="shared" ref="C4:H4" si="0">B11</f>
        <v>469046</v>
      </c>
      <c r="D4" s="177">
        <f t="shared" si="0"/>
        <v>478059.15899999999</v>
      </c>
      <c r="E4" s="177">
        <f t="shared" si="0"/>
        <v>337837.54399999999</v>
      </c>
      <c r="F4" s="177">
        <f t="shared" si="0"/>
        <v>335693.35399999999</v>
      </c>
      <c r="G4" s="177">
        <f t="shared" si="0"/>
        <v>233786.54699999999</v>
      </c>
      <c r="H4" s="177">
        <f t="shared" si="0"/>
        <v>220932.997</v>
      </c>
    </row>
    <row r="5" spans="1:8" x14ac:dyDescent="0.25">
      <c r="A5" s="49" t="s">
        <v>243</v>
      </c>
      <c r="B5" s="97">
        <v>-29825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</row>
    <row r="6" spans="1:8" x14ac:dyDescent="0.25">
      <c r="A6" s="49" t="s">
        <v>244</v>
      </c>
      <c r="B6" s="97">
        <v>469046</v>
      </c>
      <c r="C6" s="97">
        <v>16238</v>
      </c>
      <c r="D6" s="97">
        <v>39278.385000000002</v>
      </c>
      <c r="E6" s="97">
        <v>47855.81</v>
      </c>
      <c r="F6" s="97">
        <v>46498.192999999999</v>
      </c>
      <c r="G6" s="97">
        <v>2261.902</v>
      </c>
      <c r="H6" s="97">
        <v>3510.136</v>
      </c>
    </row>
    <row r="7" spans="1:8" x14ac:dyDescent="0.25">
      <c r="A7" s="49" t="s">
        <v>245</v>
      </c>
      <c r="B7" s="97">
        <v>0</v>
      </c>
      <c r="C7" s="97">
        <v>0</v>
      </c>
      <c r="D7" s="97">
        <v>-179500</v>
      </c>
      <c r="E7" s="97">
        <v>0</v>
      </c>
      <c r="F7" s="97">
        <v>-87405</v>
      </c>
      <c r="G7" s="97">
        <v>0</v>
      </c>
      <c r="H7" s="97">
        <v>0</v>
      </c>
    </row>
    <row r="8" spans="1:8" x14ac:dyDescent="0.25">
      <c r="A8" s="49" t="s">
        <v>246</v>
      </c>
      <c r="B8" s="97">
        <v>0</v>
      </c>
      <c r="C8" s="97">
        <v>0</v>
      </c>
      <c r="D8" s="97">
        <v>0</v>
      </c>
      <c r="E8" s="97">
        <v>-50000</v>
      </c>
      <c r="F8" s="97">
        <v>-61000</v>
      </c>
      <c r="G8" s="97">
        <v>0</v>
      </c>
      <c r="H8" s="97">
        <v>0</v>
      </c>
    </row>
    <row r="9" spans="1:8" x14ac:dyDescent="0.25">
      <c r="A9" s="49" t="s">
        <v>247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-15115.451999999999</v>
      </c>
      <c r="H9" s="97">
        <v>0</v>
      </c>
    </row>
    <row r="10" spans="1:8" x14ac:dyDescent="0.25">
      <c r="A10" s="49" t="s">
        <v>248</v>
      </c>
      <c r="B10" s="49">
        <v>0</v>
      </c>
      <c r="C10" s="97">
        <v>-7224.8410000000149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1:8" x14ac:dyDescent="0.25">
      <c r="A11" s="168" t="s">
        <v>249</v>
      </c>
      <c r="B11" s="169">
        <f t="shared" ref="B11:G11" si="1">B4+SUM(B5:B10)</f>
        <v>469046</v>
      </c>
      <c r="C11" s="169">
        <f t="shared" si="1"/>
        <v>478059.15899999999</v>
      </c>
      <c r="D11" s="169">
        <f t="shared" si="1"/>
        <v>337837.54399999999</v>
      </c>
      <c r="E11" s="169">
        <f t="shared" si="1"/>
        <v>335693.35399999999</v>
      </c>
      <c r="F11" s="169">
        <f t="shared" si="1"/>
        <v>233786.54699999999</v>
      </c>
      <c r="G11" s="169">
        <f t="shared" si="1"/>
        <v>220932.997</v>
      </c>
      <c r="H11" s="169">
        <f t="shared" ref="H11" si="2">H4+SUM(H5:H10)</f>
        <v>224443.133</v>
      </c>
    </row>
    <row r="12" spans="1:8" x14ac:dyDescent="0.25">
      <c r="A12" s="178" t="s">
        <v>250</v>
      </c>
      <c r="B12" s="178">
        <v>0</v>
      </c>
      <c r="C12" s="178">
        <v>0</v>
      </c>
      <c r="D12" s="179">
        <v>-11738</v>
      </c>
      <c r="E12" s="179">
        <v>-25806.524000000001</v>
      </c>
      <c r="F12" s="179">
        <v>-19357.143</v>
      </c>
      <c r="G12" s="179">
        <v>-26250</v>
      </c>
      <c r="H12" s="179">
        <f>139318.182-183750</f>
        <v>-44431.817999999999</v>
      </c>
    </row>
    <row r="13" spans="1:8" x14ac:dyDescent="0.25">
      <c r="A13" s="175" t="s">
        <v>251</v>
      </c>
      <c r="B13" s="49"/>
      <c r="C13" s="49"/>
      <c r="D13" s="49"/>
      <c r="E13" s="49"/>
      <c r="F13" s="49"/>
      <c r="G13" s="49"/>
      <c r="H13" s="49"/>
    </row>
    <row r="14" spans="1:8" x14ac:dyDescent="0.25">
      <c r="A14" s="176" t="s">
        <v>252</v>
      </c>
      <c r="B14" s="177">
        <v>-39915.671000000002</v>
      </c>
      <c r="C14" s="177">
        <f t="shared" ref="C14:H14" si="3">B20</f>
        <v>-56432.303000000007</v>
      </c>
      <c r="D14" s="177">
        <f t="shared" si="3"/>
        <v>-58696.837200000009</v>
      </c>
      <c r="E14" s="177">
        <f t="shared" si="3"/>
        <v>-49696.452200000007</v>
      </c>
      <c r="F14" s="177">
        <f t="shared" si="3"/>
        <v>-35512.248670000008</v>
      </c>
      <c r="G14" s="177">
        <f t="shared" si="3"/>
        <v>19392.382329999986</v>
      </c>
      <c r="H14" s="177">
        <f t="shared" si="3"/>
        <v>-712.85767000001579</v>
      </c>
    </row>
    <row r="15" spans="1:8" x14ac:dyDescent="0.25">
      <c r="A15" s="49" t="s">
        <v>244</v>
      </c>
      <c r="B15" s="97">
        <v>-16513</v>
      </c>
      <c r="C15" s="97">
        <v>-2264.5342000000001</v>
      </c>
      <c r="D15" s="97">
        <v>9000.3850000000002</v>
      </c>
      <c r="E15" s="97">
        <v>15984.28053</v>
      </c>
      <c r="F15" s="97">
        <v>6605.3289999999997</v>
      </c>
      <c r="G15" s="97">
        <v>-8926.4590000000007</v>
      </c>
      <c r="H15" s="97">
        <v>-1776.4359999999999</v>
      </c>
    </row>
    <row r="16" spans="1:8" x14ac:dyDescent="0.25">
      <c r="A16" s="49" t="s">
        <v>253</v>
      </c>
      <c r="B16" s="97">
        <v>0</v>
      </c>
      <c r="C16" s="97">
        <v>0</v>
      </c>
      <c r="D16" s="97">
        <v>0</v>
      </c>
      <c r="E16" s="97">
        <v>0</v>
      </c>
      <c r="F16" s="97">
        <v>68516</v>
      </c>
      <c r="G16" s="97">
        <v>0</v>
      </c>
      <c r="H16" s="97">
        <v>0</v>
      </c>
    </row>
    <row r="17" spans="1:8" x14ac:dyDescent="0.25">
      <c r="A17" s="49" t="s">
        <v>254</v>
      </c>
      <c r="B17" s="97">
        <v>0</v>
      </c>
      <c r="C17" s="97">
        <v>0</v>
      </c>
      <c r="D17" s="97">
        <v>0</v>
      </c>
      <c r="E17" s="97">
        <v>0</v>
      </c>
      <c r="F17" s="97">
        <v>-17019.842000000001</v>
      </c>
      <c r="G17" s="97">
        <v>-11178.781000000001</v>
      </c>
      <c r="H17" s="97">
        <v>0</v>
      </c>
    </row>
    <row r="18" spans="1:8" x14ac:dyDescent="0.25">
      <c r="A18" s="49" t="s">
        <v>255</v>
      </c>
      <c r="B18" s="97">
        <v>0</v>
      </c>
      <c r="C18" s="97">
        <v>0</v>
      </c>
      <c r="D18" s="97">
        <v>0</v>
      </c>
      <c r="E18" s="97">
        <v>-1800.077</v>
      </c>
      <c r="F18" s="97">
        <v>-3196.8560000000002</v>
      </c>
      <c r="G18" s="97">
        <v>0</v>
      </c>
      <c r="H18" s="97">
        <v>0</v>
      </c>
    </row>
    <row r="19" spans="1:8" x14ac:dyDescent="0.25">
      <c r="A19" s="49" t="s">
        <v>248</v>
      </c>
      <c r="B19" s="97">
        <v>-3.6320000000050072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f>79.146+280.754</f>
        <v>359.90000000000003</v>
      </c>
    </row>
    <row r="20" spans="1:8" x14ac:dyDescent="0.25">
      <c r="A20" s="168" t="s">
        <v>256</v>
      </c>
      <c r="B20" s="169">
        <f t="shared" ref="B20:H20" si="4">B14+SUM(B15:B19)</f>
        <v>-56432.303000000007</v>
      </c>
      <c r="C20" s="169">
        <f t="shared" si="4"/>
        <v>-58696.837200000009</v>
      </c>
      <c r="D20" s="169">
        <f t="shared" si="4"/>
        <v>-49696.452200000007</v>
      </c>
      <c r="E20" s="169">
        <f t="shared" si="4"/>
        <v>-35512.248670000008</v>
      </c>
      <c r="F20" s="169">
        <f t="shared" si="4"/>
        <v>19392.382329999986</v>
      </c>
      <c r="G20" s="169">
        <f t="shared" si="4"/>
        <v>-712.85767000001579</v>
      </c>
      <c r="H20" s="169">
        <f t="shared" si="4"/>
        <v>-2129.3936700000158</v>
      </c>
    </row>
    <row r="21" spans="1:8" x14ac:dyDescent="0.25">
      <c r="A21" s="180" t="s">
        <v>257</v>
      </c>
      <c r="B21" s="180"/>
      <c r="D21" s="269" t="s">
        <v>258</v>
      </c>
      <c r="E21" s="269"/>
      <c r="F21" s="269"/>
      <c r="G21" s="269"/>
      <c r="H21" s="269"/>
    </row>
    <row r="22" spans="1:8" x14ac:dyDescent="0.25">
      <c r="A22" s="180" t="s">
        <v>259</v>
      </c>
      <c r="B22" s="49"/>
      <c r="C22" s="49"/>
      <c r="D22" s="49"/>
      <c r="E22" s="97"/>
      <c r="F22" s="49"/>
      <c r="G22" s="49"/>
      <c r="H22" s="49"/>
    </row>
  </sheetData>
  <mergeCells count="2">
    <mergeCell ref="A1:G1"/>
    <mergeCell ref="D21:H2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/>
  </sheetViews>
  <sheetFormatPr defaultRowHeight="15" x14ac:dyDescent="0.25"/>
  <cols>
    <col min="1" max="1" width="19" customWidth="1"/>
  </cols>
  <sheetData>
    <row r="1" spans="1:5" x14ac:dyDescent="0.25">
      <c r="A1" s="12" t="s">
        <v>311</v>
      </c>
      <c r="B1" s="222">
        <v>2013</v>
      </c>
      <c r="C1" s="222">
        <v>2014</v>
      </c>
      <c r="D1" s="222">
        <v>2015</v>
      </c>
      <c r="E1" s="222" t="s">
        <v>310</v>
      </c>
    </row>
    <row r="2" spans="1:5" x14ac:dyDescent="0.25">
      <c r="A2" s="1" t="s">
        <v>308</v>
      </c>
      <c r="B2" s="61">
        <v>7554</v>
      </c>
      <c r="C2" s="61">
        <v>53649</v>
      </c>
      <c r="D2" s="61">
        <v>47680</v>
      </c>
      <c r="E2" s="61">
        <v>116659</v>
      </c>
    </row>
    <row r="3" spans="1:5" x14ac:dyDescent="0.25">
      <c r="A3" s="161" t="s">
        <v>309</v>
      </c>
      <c r="B3" s="89">
        <v>186316</v>
      </c>
      <c r="C3" s="89">
        <v>125856</v>
      </c>
      <c r="D3" s="89">
        <v>126970</v>
      </c>
      <c r="E3" s="89">
        <v>300000</v>
      </c>
    </row>
    <row r="4" spans="1:5" x14ac:dyDescent="0.25">
      <c r="A4" s="1"/>
      <c r="B4" s="61"/>
      <c r="C4" s="61"/>
      <c r="D4" s="61"/>
      <c r="E4" s="61"/>
    </row>
    <row r="5" spans="1:5" x14ac:dyDescent="0.25">
      <c r="B5" s="105"/>
      <c r="C5" s="105"/>
      <c r="D5" s="105"/>
      <c r="E5" s="105"/>
    </row>
    <row r="6" spans="1:5" x14ac:dyDescent="0.25">
      <c r="B6" s="105"/>
      <c r="C6" s="105"/>
      <c r="D6" s="105"/>
      <c r="E6" s="105"/>
    </row>
    <row r="7" spans="1:5" x14ac:dyDescent="0.25">
      <c r="B7" s="105"/>
      <c r="C7" s="105"/>
      <c r="D7" s="105"/>
      <c r="E7" s="105"/>
    </row>
    <row r="8" spans="1:5" x14ac:dyDescent="0.25">
      <c r="B8" s="105"/>
      <c r="C8" s="105"/>
      <c r="D8" s="105"/>
      <c r="E8" s="105"/>
    </row>
    <row r="9" spans="1:5" x14ac:dyDescent="0.25">
      <c r="B9" s="105"/>
      <c r="C9" s="105"/>
      <c r="D9" s="105"/>
      <c r="E9" s="105"/>
    </row>
    <row r="10" spans="1:5" x14ac:dyDescent="0.25">
      <c r="B10" s="105"/>
      <c r="C10" s="105"/>
      <c r="D10" s="105"/>
      <c r="E10" s="105"/>
    </row>
    <row r="11" spans="1:5" x14ac:dyDescent="0.25">
      <c r="B11" s="105"/>
      <c r="C11" s="105"/>
      <c r="D11" s="105"/>
      <c r="E11" s="105"/>
    </row>
    <row r="12" spans="1:5" x14ac:dyDescent="0.25">
      <c r="B12" s="105"/>
      <c r="C12" s="105"/>
      <c r="D12" s="105"/>
      <c r="E12" s="105"/>
    </row>
    <row r="13" spans="1:5" x14ac:dyDescent="0.25">
      <c r="B13" s="105"/>
      <c r="C13" s="105"/>
      <c r="D13" s="105"/>
      <c r="E13" s="10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/>
  </sheetViews>
  <sheetFormatPr defaultRowHeight="15" x14ac:dyDescent="0.25"/>
  <cols>
    <col min="1" max="1" width="27.140625" customWidth="1"/>
    <col min="2" max="4" width="11.85546875" customWidth="1"/>
  </cols>
  <sheetData>
    <row r="1" spans="1:4" x14ac:dyDescent="0.25">
      <c r="A1" s="159" t="s">
        <v>353</v>
      </c>
    </row>
    <row r="2" spans="1:4" x14ac:dyDescent="0.25">
      <c r="A2" s="182"/>
      <c r="B2" s="183" t="s">
        <v>90</v>
      </c>
      <c r="C2" s="183" t="s">
        <v>268</v>
      </c>
      <c r="D2" s="183" t="s">
        <v>269</v>
      </c>
    </row>
    <row r="3" spans="1:4" x14ac:dyDescent="0.25">
      <c r="A3" s="131" t="s">
        <v>5</v>
      </c>
      <c r="B3" s="131">
        <v>116659</v>
      </c>
      <c r="C3" s="185">
        <v>10.5</v>
      </c>
      <c r="D3" s="131">
        <f>B3/C3</f>
        <v>11110.380952380952</v>
      </c>
    </row>
    <row r="4" spans="1:4" x14ac:dyDescent="0.25">
      <c r="A4" s="131" t="s">
        <v>263</v>
      </c>
      <c r="B4" s="131">
        <v>84424.850609999994</v>
      </c>
      <c r="C4" s="185">
        <f>B4/D4</f>
        <v>7.6139157705049643</v>
      </c>
      <c r="D4" s="131">
        <v>11088.230176783376</v>
      </c>
    </row>
    <row r="5" spans="1:4" x14ac:dyDescent="0.25">
      <c r="A5" s="184" t="s">
        <v>262</v>
      </c>
      <c r="B5" s="184">
        <v>47680</v>
      </c>
      <c r="C5" s="184"/>
      <c r="D5" s="184"/>
    </row>
    <row r="6" spans="1:4" x14ac:dyDescent="0.25">
      <c r="A6" s="163" t="s">
        <v>267</v>
      </c>
      <c r="B6" s="163">
        <f>B5-B3</f>
        <v>-68979</v>
      </c>
      <c r="C6" s="131"/>
      <c r="D6" s="131"/>
    </row>
    <row r="7" spans="1:4" x14ac:dyDescent="0.25">
      <c r="A7" s="61" t="s">
        <v>264</v>
      </c>
      <c r="B7" s="61">
        <f>(D4-D3)*C4</f>
        <v>-168.65413965130259</v>
      </c>
    </row>
    <row r="8" spans="1:4" x14ac:dyDescent="0.25">
      <c r="A8" s="61" t="s">
        <v>265</v>
      </c>
      <c r="B8" s="61">
        <f>(C4-C3)*D3</f>
        <v>-32065.4952503487</v>
      </c>
    </row>
    <row r="9" spans="1:4" x14ac:dyDescent="0.25">
      <c r="A9" s="186" t="s">
        <v>266</v>
      </c>
      <c r="B9" s="89">
        <f>B5-B4</f>
        <v>-36744.850609999994</v>
      </c>
      <c r="C9" s="187"/>
      <c r="D9" s="187"/>
    </row>
    <row r="10" spans="1:4" x14ac:dyDescent="0.25">
      <c r="A10" s="59"/>
      <c r="B10" s="61"/>
    </row>
    <row r="11" spans="1:4" x14ac:dyDescent="0.25">
      <c r="A11" s="61"/>
      <c r="B11" s="61"/>
    </row>
    <row r="12" spans="1:4" x14ac:dyDescent="0.25">
      <c r="A12" s="61"/>
      <c r="B12" s="61"/>
    </row>
    <row r="13" spans="1:4" x14ac:dyDescent="0.25">
      <c r="A13" s="61"/>
      <c r="B13" s="61"/>
    </row>
    <row r="14" spans="1:4" x14ac:dyDescent="0.25">
      <c r="A14" s="61"/>
      <c r="B14" s="61"/>
    </row>
    <row r="15" spans="1:4" x14ac:dyDescent="0.25">
      <c r="A15" s="61"/>
      <c r="B15" s="61"/>
    </row>
    <row r="16" spans="1:4" x14ac:dyDescent="0.25">
      <c r="A16" s="61"/>
      <c r="B16" s="61"/>
    </row>
    <row r="17" spans="1:2" x14ac:dyDescent="0.25">
      <c r="A17" s="61"/>
      <c r="B17" s="61"/>
    </row>
    <row r="18" spans="1:2" x14ac:dyDescent="0.25">
      <c r="A18" s="61"/>
      <c r="B18" s="61"/>
    </row>
    <row r="19" spans="1:2" x14ac:dyDescent="0.25">
      <c r="A19" s="61"/>
      <c r="B19" s="61"/>
    </row>
    <row r="20" spans="1:2" x14ac:dyDescent="0.25">
      <c r="A20" s="61"/>
      <c r="B20" s="61"/>
    </row>
    <row r="21" spans="1:2" x14ac:dyDescent="0.25">
      <c r="A21" s="61"/>
      <c r="B21" s="61"/>
    </row>
    <row r="22" spans="1:2" x14ac:dyDescent="0.25">
      <c r="A22" s="61"/>
      <c r="B22" s="61"/>
    </row>
    <row r="23" spans="1:2" x14ac:dyDescent="0.25">
      <c r="A23" s="61"/>
      <c r="B23" s="6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3"/>
  <sheetViews>
    <sheetView showGridLines="0" workbookViewId="0">
      <selection sqref="A1:G1"/>
    </sheetView>
  </sheetViews>
  <sheetFormatPr defaultRowHeight="15" x14ac:dyDescent="0.25"/>
  <cols>
    <col min="1" max="1" width="48.7109375" style="188" customWidth="1"/>
    <col min="2" max="2" width="9.140625" style="188" customWidth="1"/>
    <col min="3" max="16384" width="9.140625" style="188"/>
  </cols>
  <sheetData>
    <row r="1" spans="1:8" x14ac:dyDescent="0.25">
      <c r="A1" s="270" t="s">
        <v>359</v>
      </c>
      <c r="B1" s="270"/>
      <c r="C1" s="270"/>
      <c r="D1" s="270"/>
      <c r="E1" s="270"/>
      <c r="F1" s="270"/>
      <c r="G1" s="270"/>
      <c r="H1" s="191"/>
    </row>
    <row r="2" spans="1:8" x14ac:dyDescent="0.25">
      <c r="A2" s="189"/>
      <c r="B2" s="190">
        <v>2010</v>
      </c>
      <c r="C2" s="190">
        <v>2011</v>
      </c>
      <c r="D2" s="190">
        <v>2012</v>
      </c>
      <c r="E2" s="190">
        <v>2013</v>
      </c>
      <c r="F2" s="190">
        <v>2014</v>
      </c>
      <c r="G2" s="190">
        <v>2015</v>
      </c>
      <c r="H2" s="191"/>
    </row>
    <row r="3" spans="1:8" x14ac:dyDescent="0.25">
      <c r="A3" s="193" t="s">
        <v>272</v>
      </c>
      <c r="B3" s="192">
        <f t="shared" ref="B3:G3" si="0">SUM(B4:B14)</f>
        <v>-301.70299999999997</v>
      </c>
      <c r="C3" s="192">
        <f t="shared" si="0"/>
        <v>279.39859999999999</v>
      </c>
      <c r="D3" s="192">
        <f t="shared" si="0"/>
        <v>253.14225999999999</v>
      </c>
      <c r="E3" s="192">
        <f t="shared" si="0"/>
        <v>22.259500000000003</v>
      </c>
      <c r="F3" s="192">
        <f t="shared" si="0"/>
        <v>140.33599999999998</v>
      </c>
      <c r="G3" s="192">
        <f t="shared" si="0"/>
        <v>0</v>
      </c>
      <c r="H3" s="191"/>
    </row>
    <row r="4" spans="1:8" x14ac:dyDescent="0.25">
      <c r="A4" s="197" t="s">
        <v>273</v>
      </c>
      <c r="B4" s="198">
        <v>-211.011</v>
      </c>
      <c r="C4" s="198" t="s">
        <v>4</v>
      </c>
      <c r="D4" s="198" t="s">
        <v>4</v>
      </c>
      <c r="E4" s="198" t="s">
        <v>4</v>
      </c>
      <c r="F4" s="198" t="s">
        <v>4</v>
      </c>
      <c r="G4" s="198" t="s">
        <v>4</v>
      </c>
      <c r="H4" s="191"/>
    </row>
    <row r="5" spans="1:8" x14ac:dyDescent="0.25">
      <c r="A5" s="197" t="s">
        <v>274</v>
      </c>
      <c r="B5" s="198" t="s">
        <v>4</v>
      </c>
      <c r="C5" s="198">
        <v>59.067999999999998</v>
      </c>
      <c r="D5" s="198" t="s">
        <v>4</v>
      </c>
      <c r="E5" s="198" t="s">
        <v>4</v>
      </c>
      <c r="F5" s="198" t="s">
        <v>4</v>
      </c>
      <c r="G5" s="198" t="s">
        <v>4</v>
      </c>
      <c r="H5" s="191"/>
    </row>
    <row r="6" spans="1:8" x14ac:dyDescent="0.25">
      <c r="A6" s="197" t="s">
        <v>275</v>
      </c>
      <c r="B6" s="198" t="s">
        <v>4</v>
      </c>
      <c r="C6" s="198">
        <v>88.46</v>
      </c>
      <c r="D6" s="198" t="s">
        <v>4</v>
      </c>
      <c r="E6" s="198" t="s">
        <v>4</v>
      </c>
      <c r="F6" s="198">
        <v>163.9</v>
      </c>
      <c r="G6" s="198" t="s">
        <v>4</v>
      </c>
      <c r="H6" s="191"/>
    </row>
    <row r="7" spans="1:8" x14ac:dyDescent="0.25">
      <c r="A7" s="197" t="s">
        <v>276</v>
      </c>
      <c r="B7" s="198">
        <v>-112.6</v>
      </c>
      <c r="C7" s="198" t="s">
        <v>4</v>
      </c>
      <c r="D7" s="198" t="s">
        <v>4</v>
      </c>
      <c r="E7" s="198" t="s">
        <v>4</v>
      </c>
      <c r="F7" s="198" t="s">
        <v>4</v>
      </c>
      <c r="G7" s="198" t="s">
        <v>4</v>
      </c>
      <c r="H7" s="191"/>
    </row>
    <row r="8" spans="1:8" x14ac:dyDescent="0.25">
      <c r="A8" s="197" t="s">
        <v>277</v>
      </c>
      <c r="B8" s="198" t="s">
        <v>4</v>
      </c>
      <c r="C8" s="198" t="s">
        <v>4</v>
      </c>
      <c r="D8" s="198">
        <v>40.164659999999998</v>
      </c>
      <c r="E8" s="198" t="s">
        <v>4</v>
      </c>
      <c r="F8" s="198" t="s">
        <v>4</v>
      </c>
      <c r="G8" s="198" t="s">
        <v>4</v>
      </c>
      <c r="H8" s="191"/>
    </row>
    <row r="9" spans="1:8" x14ac:dyDescent="0.25">
      <c r="A9" s="199" t="s">
        <v>278</v>
      </c>
      <c r="B9" s="198" t="s">
        <v>4</v>
      </c>
      <c r="C9" s="198">
        <v>109.863</v>
      </c>
      <c r="D9" s="198">
        <v>185.97</v>
      </c>
      <c r="E9" s="198" t="s">
        <v>4</v>
      </c>
      <c r="F9" s="198" t="s">
        <v>4</v>
      </c>
      <c r="G9" s="198" t="s">
        <v>4</v>
      </c>
      <c r="H9" s="191"/>
    </row>
    <row r="10" spans="1:8" x14ac:dyDescent="0.25">
      <c r="A10" s="199" t="s">
        <v>279</v>
      </c>
      <c r="B10" s="198" t="s">
        <v>4</v>
      </c>
      <c r="C10" s="198" t="s">
        <v>4</v>
      </c>
      <c r="D10" s="198" t="s">
        <v>4</v>
      </c>
      <c r="E10" s="198">
        <v>-8.08</v>
      </c>
      <c r="F10" s="198">
        <v>-58.451999999999998</v>
      </c>
      <c r="G10" s="198" t="s">
        <v>4</v>
      </c>
      <c r="H10" s="191"/>
    </row>
    <row r="11" spans="1:8" x14ac:dyDescent="0.25">
      <c r="A11" s="199" t="s">
        <v>280</v>
      </c>
      <c r="B11" s="198" t="s">
        <v>4</v>
      </c>
      <c r="C11" s="198" t="s">
        <v>4</v>
      </c>
      <c r="D11" s="198" t="s">
        <v>4</v>
      </c>
      <c r="E11" s="198" t="s">
        <v>4</v>
      </c>
      <c r="F11" s="198">
        <v>44.8</v>
      </c>
      <c r="G11" s="198" t="s">
        <v>4</v>
      </c>
      <c r="H11" s="191"/>
    </row>
    <row r="12" spans="1:8" x14ac:dyDescent="0.25">
      <c r="A12" s="199" t="s">
        <v>281</v>
      </c>
      <c r="B12" s="198" t="s">
        <v>4</v>
      </c>
      <c r="C12" s="198" t="s">
        <v>4</v>
      </c>
      <c r="D12" s="198" t="s">
        <v>4</v>
      </c>
      <c r="E12" s="198" t="s">
        <v>4</v>
      </c>
      <c r="F12" s="198">
        <v>-58</v>
      </c>
      <c r="G12" s="198" t="s">
        <v>4</v>
      </c>
      <c r="H12" s="191"/>
    </row>
    <row r="13" spans="1:8" x14ac:dyDescent="0.25">
      <c r="A13" s="200" t="s">
        <v>282</v>
      </c>
      <c r="B13" s="198">
        <v>21.908000000000001</v>
      </c>
      <c r="C13" s="198">
        <v>22.0076</v>
      </c>
      <c r="D13" s="198">
        <v>27.0076</v>
      </c>
      <c r="E13" s="198">
        <v>30.339500000000001</v>
      </c>
      <c r="F13" s="198">
        <v>48.088000000000001</v>
      </c>
      <c r="G13" s="198" t="s">
        <v>4</v>
      </c>
      <c r="H13" s="191"/>
    </row>
    <row r="14" spans="1:8" x14ac:dyDescent="0.25">
      <c r="A14" s="200" t="s">
        <v>283</v>
      </c>
      <c r="B14" s="198" t="s">
        <v>4</v>
      </c>
      <c r="C14" s="198" t="s">
        <v>4</v>
      </c>
      <c r="D14" s="198" t="s">
        <v>4</v>
      </c>
      <c r="E14" s="198" t="s">
        <v>4</v>
      </c>
      <c r="F14" s="198" t="s">
        <v>4</v>
      </c>
      <c r="G14" s="198" t="s">
        <v>4</v>
      </c>
      <c r="H14" s="191"/>
    </row>
    <row r="15" spans="1:8" x14ac:dyDescent="0.25">
      <c r="A15" s="193" t="s">
        <v>284</v>
      </c>
      <c r="B15" s="192">
        <f>SUM(B16:B22)</f>
        <v>146.41200000000001</v>
      </c>
      <c r="C15" s="192">
        <f t="shared" ref="C15:G15" si="1">SUM(C16:C22)</f>
        <v>109.685</v>
      </c>
      <c r="D15" s="192">
        <f t="shared" si="1"/>
        <v>146.56700000000001</v>
      </c>
      <c r="E15" s="192">
        <f t="shared" si="1"/>
        <v>581.51</v>
      </c>
      <c r="F15" s="192">
        <f t="shared" si="1"/>
        <v>514.10059999999999</v>
      </c>
      <c r="G15" s="192">
        <f t="shared" si="1"/>
        <v>1859.1190000000001</v>
      </c>
      <c r="H15" s="191"/>
    </row>
    <row r="16" spans="1:8" x14ac:dyDescent="0.25">
      <c r="A16" s="200" t="s">
        <v>285</v>
      </c>
      <c r="B16" s="198" t="s">
        <v>4</v>
      </c>
      <c r="C16" s="198" t="s">
        <v>4</v>
      </c>
      <c r="D16" s="198">
        <v>44.234000000000002</v>
      </c>
      <c r="E16" s="198">
        <v>239.739</v>
      </c>
      <c r="F16" s="198" t="s">
        <v>4</v>
      </c>
      <c r="G16" s="201">
        <v>577.89499999999998</v>
      </c>
      <c r="H16" s="202"/>
    </row>
    <row r="17" spans="1:8" x14ac:dyDescent="0.25">
      <c r="A17" s="200" t="s">
        <v>286</v>
      </c>
      <c r="B17" s="198">
        <v>146.41200000000001</v>
      </c>
      <c r="C17" s="198">
        <v>109.685</v>
      </c>
      <c r="D17" s="198">
        <v>92.582999999999998</v>
      </c>
      <c r="E17" s="198">
        <v>312.27100000000002</v>
      </c>
      <c r="F17" s="198">
        <v>336.84500000000003</v>
      </c>
      <c r="G17" s="198">
        <v>165.80600000000001</v>
      </c>
      <c r="H17" s="191"/>
    </row>
    <row r="18" spans="1:8" x14ac:dyDescent="0.25">
      <c r="A18" s="200" t="s">
        <v>287</v>
      </c>
      <c r="B18" s="198" t="s">
        <v>4</v>
      </c>
      <c r="C18" s="198" t="s">
        <v>4</v>
      </c>
      <c r="D18" s="198" t="s">
        <v>4</v>
      </c>
      <c r="E18" s="198" t="s">
        <v>4</v>
      </c>
      <c r="F18" s="198" t="s">
        <v>4</v>
      </c>
      <c r="G18" s="198">
        <v>800</v>
      </c>
      <c r="H18" s="191"/>
    </row>
    <row r="19" spans="1:8" x14ac:dyDescent="0.25">
      <c r="A19" s="200" t="s">
        <v>288</v>
      </c>
      <c r="B19" s="203" t="s">
        <v>4</v>
      </c>
      <c r="C19" s="203" t="s">
        <v>4</v>
      </c>
      <c r="D19" s="203" t="s">
        <v>4</v>
      </c>
      <c r="E19" s="203" t="s">
        <v>4</v>
      </c>
      <c r="F19" s="203">
        <v>157.75559999999999</v>
      </c>
      <c r="G19" s="203" t="s">
        <v>4</v>
      </c>
      <c r="H19" s="191"/>
    </row>
    <row r="20" spans="1:8" x14ac:dyDescent="0.25">
      <c r="A20" s="200" t="s">
        <v>289</v>
      </c>
      <c r="B20" s="198" t="s">
        <v>4</v>
      </c>
      <c r="C20" s="198" t="s">
        <v>4</v>
      </c>
      <c r="D20" s="198">
        <v>9.75</v>
      </c>
      <c r="E20" s="198">
        <v>19.5</v>
      </c>
      <c r="F20" s="198">
        <v>19.5</v>
      </c>
      <c r="G20" s="198">
        <v>117.22</v>
      </c>
      <c r="H20" s="191"/>
    </row>
    <row r="21" spans="1:8" x14ac:dyDescent="0.25">
      <c r="A21" s="200" t="s">
        <v>290</v>
      </c>
      <c r="B21" s="198" t="s">
        <v>4</v>
      </c>
      <c r="C21" s="198" t="s">
        <v>4</v>
      </c>
      <c r="D21" s="198" t="s">
        <v>4</v>
      </c>
      <c r="E21" s="198">
        <v>10</v>
      </c>
      <c r="F21" s="198" t="s">
        <v>4</v>
      </c>
      <c r="G21" s="198">
        <v>198.19800000000001</v>
      </c>
      <c r="H21" s="191"/>
    </row>
    <row r="22" spans="1:8" x14ac:dyDescent="0.25">
      <c r="A22" s="197" t="s">
        <v>291</v>
      </c>
      <c r="B22" s="198" t="s">
        <v>4</v>
      </c>
      <c r="C22" s="198" t="s">
        <v>4</v>
      </c>
      <c r="D22" s="198" t="s">
        <v>4</v>
      </c>
      <c r="E22" s="198" t="s">
        <v>4</v>
      </c>
      <c r="F22" s="198" t="s">
        <v>4</v>
      </c>
      <c r="G22" s="198" t="s">
        <v>4</v>
      </c>
      <c r="H22" s="191"/>
    </row>
    <row r="23" spans="1:8" x14ac:dyDescent="0.25">
      <c r="A23" s="204" t="s">
        <v>292</v>
      </c>
      <c r="B23" s="198">
        <f>SUM(B24:B26)</f>
        <v>-181.88200000000001</v>
      </c>
      <c r="C23" s="198">
        <f t="shared" ref="C23:G23" si="2">SUM(C24:C26)</f>
        <v>-491.54600000000005</v>
      </c>
      <c r="D23" s="198">
        <f t="shared" si="2"/>
        <v>172.744</v>
      </c>
      <c r="E23" s="198">
        <f t="shared" si="2"/>
        <v>67.753999999999991</v>
      </c>
      <c r="F23" s="198">
        <f t="shared" si="2"/>
        <v>-422.51800000000003</v>
      </c>
      <c r="G23" s="198">
        <f t="shared" si="2"/>
        <v>-63.510999999999967</v>
      </c>
      <c r="H23" s="191"/>
    </row>
    <row r="24" spans="1:8" x14ac:dyDescent="0.25">
      <c r="A24" s="200" t="s">
        <v>293</v>
      </c>
      <c r="B24" s="198">
        <v>-225.93600000000001</v>
      </c>
      <c r="C24" s="198">
        <v>-60.034999999999997</v>
      </c>
      <c r="D24" s="198">
        <v>113.09399999999999</v>
      </c>
      <c r="E24" s="198">
        <v>148.21199999999999</v>
      </c>
      <c r="F24" s="198">
        <v>-756.00900000000001</v>
      </c>
      <c r="G24" s="198">
        <v>-22.795000000000002</v>
      </c>
      <c r="H24" s="191"/>
    </row>
    <row r="25" spans="1:8" x14ac:dyDescent="0.25">
      <c r="A25" s="200" t="s">
        <v>294</v>
      </c>
      <c r="B25" s="198" t="s">
        <v>4</v>
      </c>
      <c r="C25" s="198" t="s">
        <v>4</v>
      </c>
      <c r="D25" s="198" t="s">
        <v>4</v>
      </c>
      <c r="E25" s="201">
        <v>124.514</v>
      </c>
      <c r="F25" s="201">
        <v>111.01</v>
      </c>
      <c r="G25" s="201">
        <v>243.28700000000001</v>
      </c>
      <c r="H25" s="191"/>
    </row>
    <row r="26" spans="1:8" x14ac:dyDescent="0.25">
      <c r="A26" s="200" t="s">
        <v>295</v>
      </c>
      <c r="B26" s="198">
        <v>44.054000000000002</v>
      </c>
      <c r="C26" s="198">
        <v>-431.51100000000002</v>
      </c>
      <c r="D26" s="198">
        <v>59.65</v>
      </c>
      <c r="E26" s="198">
        <v>-204.97200000000001</v>
      </c>
      <c r="F26" s="198">
        <v>222.48099999999999</v>
      </c>
      <c r="G26" s="198">
        <v>-284.00299999999999</v>
      </c>
      <c r="H26" s="191"/>
    </row>
    <row r="27" spans="1:8" x14ac:dyDescent="0.25">
      <c r="A27" s="205" t="s">
        <v>296</v>
      </c>
      <c r="B27" s="206">
        <f t="shared" ref="B27:G27" si="3">B3+B23+B15</f>
        <v>-337.173</v>
      </c>
      <c r="C27" s="206">
        <f t="shared" si="3"/>
        <v>-102.46240000000006</v>
      </c>
      <c r="D27" s="206">
        <f t="shared" si="3"/>
        <v>572.45326</v>
      </c>
      <c r="E27" s="206">
        <f t="shared" si="3"/>
        <v>671.52350000000001</v>
      </c>
      <c r="F27" s="206">
        <f t="shared" si="3"/>
        <v>231.91859999999997</v>
      </c>
      <c r="G27" s="206">
        <f t="shared" si="3"/>
        <v>1795.6080000000002</v>
      </c>
      <c r="H27" s="191"/>
    </row>
    <row r="28" spans="1:8" x14ac:dyDescent="0.25">
      <c r="A28" s="207" t="s">
        <v>107</v>
      </c>
      <c r="B28" s="208">
        <f t="shared" ref="B28:G28" si="4">B27/B29*100</f>
        <v>-0.50035244134263079</v>
      </c>
      <c r="C28" s="208">
        <f t="shared" si="4"/>
        <v>-0.14545330655063995</v>
      </c>
      <c r="D28" s="208">
        <f t="shared" si="4"/>
        <v>0.79046293841480253</v>
      </c>
      <c r="E28" s="208">
        <f t="shared" si="4"/>
        <v>0.90949211078756687</v>
      </c>
      <c r="F28" s="208">
        <f t="shared" si="4"/>
        <v>0.30693303335097932</v>
      </c>
      <c r="G28" s="208">
        <f t="shared" si="4"/>
        <v>2.2999738698719625</v>
      </c>
      <c r="H28" s="191"/>
    </row>
    <row r="29" spans="1:8" x14ac:dyDescent="0.25">
      <c r="A29" s="194" t="s">
        <v>271</v>
      </c>
      <c r="B29" s="195">
        <v>67387.100000000006</v>
      </c>
      <c r="C29" s="195">
        <v>70443.5</v>
      </c>
      <c r="D29" s="195">
        <v>72420</v>
      </c>
      <c r="E29" s="195">
        <v>73835</v>
      </c>
      <c r="F29" s="195">
        <v>75560</v>
      </c>
      <c r="G29" s="196">
        <v>78070.8</v>
      </c>
      <c r="H29" s="191"/>
    </row>
    <row r="30" spans="1:8" x14ac:dyDescent="0.25">
      <c r="A30" s="209" t="s">
        <v>297</v>
      </c>
      <c r="B30" s="202"/>
      <c r="C30" s="202"/>
      <c r="D30" s="202"/>
      <c r="E30" s="202"/>
      <c r="F30" s="202"/>
      <c r="G30" s="202"/>
      <c r="H30" s="191"/>
    </row>
    <row r="31" spans="1:8" x14ac:dyDescent="0.25">
      <c r="A31" s="191"/>
      <c r="B31" s="202"/>
      <c r="C31" s="202"/>
      <c r="D31" s="202"/>
      <c r="E31" s="202"/>
      <c r="F31" s="202"/>
      <c r="G31" s="202"/>
      <c r="H31" s="191"/>
    </row>
    <row r="32" spans="1:8" x14ac:dyDescent="0.25">
      <c r="A32" s="191"/>
      <c r="B32" s="191"/>
      <c r="C32" s="191"/>
      <c r="D32" s="191"/>
      <c r="E32" s="191"/>
      <c r="F32" s="191"/>
      <c r="G32" s="191"/>
      <c r="H32" s="191"/>
    </row>
    <row r="33" spans="1:8" x14ac:dyDescent="0.25">
      <c r="A33" s="191"/>
      <c r="B33" s="191"/>
      <c r="C33" s="191"/>
      <c r="D33" s="191"/>
      <c r="E33" s="191"/>
      <c r="F33" s="191"/>
      <c r="G33" s="191"/>
      <c r="H33" s="191"/>
    </row>
    <row r="34" spans="1:8" x14ac:dyDescent="0.25">
      <c r="A34" s="191"/>
      <c r="B34" s="191"/>
      <c r="C34" s="191"/>
      <c r="D34" s="191"/>
      <c r="E34" s="191"/>
      <c r="F34" s="191"/>
      <c r="G34" s="191"/>
      <c r="H34" s="191"/>
    </row>
    <row r="35" spans="1:8" x14ac:dyDescent="0.25">
      <c r="A35" s="191"/>
      <c r="B35" s="191"/>
      <c r="C35" s="191"/>
      <c r="D35" s="191"/>
      <c r="E35" s="191"/>
      <c r="F35" s="191"/>
      <c r="G35" s="191"/>
      <c r="H35" s="191"/>
    </row>
    <row r="36" spans="1:8" x14ac:dyDescent="0.25">
      <c r="A36" s="191"/>
      <c r="B36" s="191"/>
      <c r="C36" s="191"/>
      <c r="D36" s="191"/>
      <c r="E36" s="191"/>
      <c r="F36" s="191"/>
      <c r="G36" s="191"/>
      <c r="H36" s="191"/>
    </row>
    <row r="37" spans="1:8" x14ac:dyDescent="0.25">
      <c r="A37" s="191"/>
      <c r="B37" s="191"/>
      <c r="C37" s="191"/>
      <c r="D37" s="191"/>
      <c r="E37" s="191"/>
      <c r="F37" s="191"/>
      <c r="G37" s="191"/>
      <c r="H37" s="191"/>
    </row>
    <row r="38" spans="1:8" s="212" customFormat="1" x14ac:dyDescent="0.25">
      <c r="A38" s="211"/>
      <c r="B38" s="211"/>
      <c r="C38" s="211"/>
      <c r="D38" s="211"/>
      <c r="E38" s="211"/>
      <c r="F38" s="211"/>
      <c r="G38" s="211"/>
      <c r="H38" s="211"/>
    </row>
    <row r="39" spans="1:8" x14ac:dyDescent="0.25">
      <c r="A39" s="191"/>
      <c r="B39" s="191"/>
      <c r="C39" s="191"/>
      <c r="D39" s="191"/>
      <c r="E39" s="191"/>
      <c r="F39" s="191"/>
      <c r="G39" s="191"/>
      <c r="H39" s="191"/>
    </row>
    <row r="40" spans="1:8" x14ac:dyDescent="0.25">
      <c r="A40" s="191"/>
      <c r="B40" s="210"/>
      <c r="C40" s="210"/>
      <c r="D40" s="210"/>
      <c r="E40" s="210"/>
      <c r="F40" s="210"/>
      <c r="G40" s="210"/>
      <c r="H40" s="191"/>
    </row>
    <row r="41" spans="1:8" x14ac:dyDescent="0.25">
      <c r="A41" s="191"/>
      <c r="B41" s="191"/>
      <c r="C41" s="191"/>
      <c r="D41" s="191"/>
      <c r="E41" s="191"/>
      <c r="F41" s="191"/>
      <c r="G41" s="191"/>
      <c r="H41" s="191"/>
    </row>
    <row r="42" spans="1:8" x14ac:dyDescent="0.25">
      <c r="A42" s="191"/>
      <c r="B42" s="191"/>
      <c r="C42" s="191"/>
      <c r="D42" s="191"/>
      <c r="E42" s="191"/>
      <c r="F42" s="191"/>
      <c r="G42" s="191"/>
      <c r="H42" s="191"/>
    </row>
    <row r="43" spans="1:8" x14ac:dyDescent="0.25">
      <c r="A43" s="191"/>
      <c r="B43" s="191"/>
      <c r="C43" s="191"/>
      <c r="D43" s="191"/>
      <c r="E43" s="191"/>
      <c r="F43" s="191"/>
      <c r="G43" s="191"/>
      <c r="H43" s="191"/>
    </row>
    <row r="44" spans="1:8" x14ac:dyDescent="0.25">
      <c r="A44" s="191"/>
      <c r="B44" s="191"/>
      <c r="C44" s="191"/>
      <c r="D44" s="191"/>
      <c r="E44" s="191"/>
      <c r="F44" s="191"/>
      <c r="G44" s="191"/>
      <c r="H44" s="191"/>
    </row>
    <row r="45" spans="1:8" x14ac:dyDescent="0.25">
      <c r="A45" s="191"/>
      <c r="B45" s="191"/>
      <c r="C45" s="191"/>
      <c r="D45" s="191"/>
      <c r="E45" s="191"/>
      <c r="F45" s="191"/>
      <c r="G45" s="191"/>
      <c r="H45" s="191"/>
    </row>
    <row r="46" spans="1:8" x14ac:dyDescent="0.25">
      <c r="A46" s="191"/>
      <c r="B46" s="191"/>
      <c r="C46" s="191"/>
      <c r="D46" s="191"/>
      <c r="E46" s="191"/>
      <c r="F46" s="191"/>
      <c r="G46" s="191"/>
      <c r="H46" s="191"/>
    </row>
    <row r="47" spans="1:8" x14ac:dyDescent="0.25">
      <c r="A47" s="191"/>
      <c r="B47" s="191"/>
      <c r="C47" s="191"/>
      <c r="D47" s="191"/>
      <c r="E47" s="191"/>
      <c r="F47" s="191"/>
      <c r="G47" s="191"/>
      <c r="H47" s="191"/>
    </row>
    <row r="48" spans="1:8" x14ac:dyDescent="0.25">
      <c r="A48" s="191"/>
      <c r="B48" s="191"/>
      <c r="C48" s="191"/>
      <c r="D48" s="191"/>
      <c r="E48" s="191"/>
      <c r="F48" s="191"/>
      <c r="G48" s="191"/>
      <c r="H48" s="191"/>
    </row>
    <row r="49" spans="1:8" x14ac:dyDescent="0.25">
      <c r="A49" s="191"/>
      <c r="B49" s="191"/>
      <c r="C49" s="191"/>
      <c r="D49" s="191"/>
      <c r="E49" s="191"/>
      <c r="F49" s="191"/>
      <c r="G49" s="191"/>
      <c r="H49" s="191"/>
    </row>
    <row r="50" spans="1:8" x14ac:dyDescent="0.25">
      <c r="A50" s="191"/>
      <c r="B50" s="191"/>
      <c r="C50" s="191"/>
      <c r="D50" s="191"/>
      <c r="E50" s="191"/>
      <c r="F50" s="191"/>
      <c r="G50" s="191"/>
      <c r="H50" s="191"/>
    </row>
    <row r="51" spans="1:8" x14ac:dyDescent="0.25">
      <c r="A51" s="191"/>
      <c r="B51" s="191"/>
      <c r="C51" s="191"/>
      <c r="D51" s="191"/>
      <c r="E51" s="191"/>
      <c r="F51" s="191"/>
      <c r="G51" s="191"/>
      <c r="H51" s="191"/>
    </row>
    <row r="52" spans="1:8" x14ac:dyDescent="0.25">
      <c r="A52" s="191"/>
      <c r="B52" s="191"/>
      <c r="C52" s="191"/>
      <c r="D52" s="191"/>
      <c r="E52" s="191"/>
      <c r="F52" s="191"/>
      <c r="G52" s="191"/>
      <c r="H52" s="191"/>
    </row>
    <row r="53" spans="1:8" x14ac:dyDescent="0.25">
      <c r="A53" s="191"/>
      <c r="B53" s="191"/>
      <c r="C53" s="191"/>
      <c r="D53" s="191"/>
      <c r="E53" s="191"/>
      <c r="F53" s="191"/>
      <c r="G53" s="191"/>
      <c r="H53" s="191"/>
    </row>
    <row r="54" spans="1:8" x14ac:dyDescent="0.25">
      <c r="A54" s="191"/>
      <c r="B54" s="191"/>
      <c r="C54" s="191"/>
      <c r="D54" s="191"/>
      <c r="E54" s="191"/>
      <c r="F54" s="191"/>
      <c r="G54" s="191"/>
      <c r="H54" s="191"/>
    </row>
    <row r="55" spans="1:8" x14ac:dyDescent="0.25">
      <c r="A55" s="191"/>
      <c r="B55" s="191"/>
      <c r="C55" s="191"/>
      <c r="D55" s="191"/>
      <c r="E55" s="191"/>
      <c r="F55" s="191"/>
      <c r="G55" s="191"/>
      <c r="H55" s="191"/>
    </row>
    <row r="56" spans="1:8" x14ac:dyDescent="0.25">
      <c r="A56" s="191"/>
      <c r="B56" s="191"/>
      <c r="C56" s="191"/>
      <c r="D56" s="191"/>
      <c r="E56" s="191"/>
      <c r="F56" s="191"/>
      <c r="G56" s="191"/>
      <c r="H56" s="191"/>
    </row>
    <row r="57" spans="1:8" x14ac:dyDescent="0.25">
      <c r="A57" s="191"/>
      <c r="B57" s="191"/>
      <c r="C57" s="191"/>
      <c r="D57" s="191"/>
      <c r="E57" s="191"/>
      <c r="F57" s="191"/>
      <c r="G57" s="191"/>
      <c r="H57" s="191"/>
    </row>
    <row r="58" spans="1:8" x14ac:dyDescent="0.25">
      <c r="A58" s="191"/>
      <c r="B58" s="191"/>
      <c r="C58" s="191"/>
      <c r="D58" s="191"/>
      <c r="E58" s="191"/>
      <c r="F58" s="191"/>
      <c r="G58" s="191"/>
      <c r="H58" s="191"/>
    </row>
    <row r="59" spans="1:8" x14ac:dyDescent="0.25">
      <c r="A59" s="191"/>
      <c r="B59" s="191"/>
      <c r="C59" s="191"/>
      <c r="D59" s="191"/>
      <c r="E59" s="191"/>
      <c r="F59" s="191"/>
      <c r="G59" s="191"/>
      <c r="H59" s="191"/>
    </row>
    <row r="60" spans="1:8" x14ac:dyDescent="0.25">
      <c r="A60" s="191"/>
      <c r="B60" s="191"/>
      <c r="C60" s="191"/>
      <c r="D60" s="191"/>
      <c r="E60" s="191"/>
      <c r="F60" s="191"/>
      <c r="G60" s="191"/>
      <c r="H60" s="191"/>
    </row>
    <row r="61" spans="1:8" x14ac:dyDescent="0.25">
      <c r="A61" s="191"/>
      <c r="B61" s="191"/>
      <c r="C61" s="191"/>
      <c r="D61" s="191"/>
      <c r="E61" s="191"/>
      <c r="F61" s="191"/>
      <c r="G61" s="191"/>
      <c r="H61" s="191"/>
    </row>
    <row r="62" spans="1:8" x14ac:dyDescent="0.25">
      <c r="A62" s="191"/>
      <c r="B62" s="191"/>
      <c r="C62" s="191"/>
      <c r="D62" s="191"/>
      <c r="E62" s="191"/>
      <c r="F62" s="191"/>
      <c r="G62" s="191"/>
      <c r="H62" s="191"/>
    </row>
    <row r="63" spans="1:8" x14ac:dyDescent="0.25">
      <c r="A63" s="191"/>
      <c r="B63" s="191"/>
      <c r="C63" s="191"/>
      <c r="D63" s="191"/>
      <c r="E63" s="191"/>
      <c r="F63" s="191"/>
      <c r="G63" s="191"/>
      <c r="H63" s="191"/>
    </row>
    <row r="64" spans="1:8" x14ac:dyDescent="0.25">
      <c r="A64" s="191"/>
      <c r="B64" s="191"/>
      <c r="C64" s="191"/>
      <c r="D64" s="191"/>
      <c r="E64" s="191"/>
      <c r="F64" s="191"/>
      <c r="G64" s="191"/>
      <c r="H64" s="191"/>
    </row>
    <row r="65" spans="1:8" x14ac:dyDescent="0.25">
      <c r="A65" s="191"/>
      <c r="B65" s="191"/>
      <c r="C65" s="191"/>
      <c r="D65" s="191"/>
      <c r="E65" s="191"/>
      <c r="F65" s="191"/>
      <c r="G65" s="191"/>
      <c r="H65" s="191"/>
    </row>
    <row r="66" spans="1:8" x14ac:dyDescent="0.25">
      <c r="A66" s="191"/>
      <c r="B66" s="191"/>
      <c r="C66" s="191"/>
      <c r="D66" s="191"/>
      <c r="E66" s="191"/>
      <c r="F66" s="191"/>
      <c r="G66" s="191"/>
      <c r="H66" s="191"/>
    </row>
    <row r="67" spans="1:8" x14ac:dyDescent="0.25">
      <c r="A67" s="191"/>
      <c r="B67" s="191"/>
      <c r="C67" s="191"/>
      <c r="D67" s="191"/>
      <c r="E67" s="191"/>
      <c r="F67" s="191"/>
      <c r="G67" s="191"/>
      <c r="H67" s="191"/>
    </row>
    <row r="68" spans="1:8" x14ac:dyDescent="0.25">
      <c r="A68" s="191"/>
      <c r="B68" s="191"/>
      <c r="C68" s="191"/>
      <c r="D68" s="191"/>
      <c r="E68" s="191"/>
      <c r="F68" s="191"/>
      <c r="G68" s="191"/>
      <c r="H68" s="191"/>
    </row>
    <row r="69" spans="1:8" x14ac:dyDescent="0.25">
      <c r="A69" s="191"/>
      <c r="B69" s="191"/>
      <c r="C69" s="191"/>
      <c r="D69" s="191"/>
      <c r="E69" s="191"/>
      <c r="F69" s="191"/>
      <c r="G69" s="191"/>
      <c r="H69" s="191"/>
    </row>
    <row r="70" spans="1:8" x14ac:dyDescent="0.25">
      <c r="A70" s="191"/>
      <c r="B70" s="191"/>
      <c r="C70" s="191"/>
      <c r="D70" s="191"/>
      <c r="E70" s="191"/>
      <c r="F70" s="191"/>
      <c r="G70" s="191"/>
      <c r="H70" s="191"/>
    </row>
    <row r="71" spans="1:8" x14ac:dyDescent="0.25">
      <c r="A71" s="191"/>
      <c r="B71" s="191"/>
      <c r="C71" s="191"/>
      <c r="D71" s="191"/>
      <c r="E71" s="191"/>
      <c r="F71" s="191"/>
      <c r="G71" s="191"/>
      <c r="H71" s="191"/>
    </row>
    <row r="72" spans="1:8" x14ac:dyDescent="0.25">
      <c r="A72" s="191"/>
      <c r="B72" s="191"/>
      <c r="C72" s="191"/>
      <c r="D72" s="191"/>
      <c r="E72" s="191"/>
      <c r="F72" s="191"/>
      <c r="G72" s="191"/>
      <c r="H72" s="191"/>
    </row>
    <row r="73" spans="1:8" x14ac:dyDescent="0.25">
      <c r="A73" s="191"/>
      <c r="B73" s="191"/>
      <c r="C73" s="191"/>
      <c r="D73" s="191"/>
      <c r="E73" s="191"/>
      <c r="F73" s="191"/>
      <c r="G73" s="191"/>
      <c r="H73" s="191"/>
    </row>
    <row r="74" spans="1:8" x14ac:dyDescent="0.25">
      <c r="A74" s="191"/>
      <c r="B74" s="191"/>
      <c r="C74" s="191"/>
      <c r="D74" s="191"/>
      <c r="E74" s="191"/>
      <c r="F74" s="191"/>
      <c r="G74" s="191"/>
      <c r="H74" s="191"/>
    </row>
    <row r="75" spans="1:8" x14ac:dyDescent="0.25">
      <c r="A75" s="191"/>
      <c r="B75" s="191"/>
      <c r="C75" s="191"/>
      <c r="D75" s="191"/>
      <c r="E75" s="191"/>
      <c r="F75" s="191"/>
      <c r="G75" s="191"/>
      <c r="H75" s="191"/>
    </row>
    <row r="76" spans="1:8" x14ac:dyDescent="0.25">
      <c r="A76" s="191"/>
      <c r="B76" s="191"/>
      <c r="C76" s="191"/>
      <c r="D76" s="191"/>
      <c r="E76" s="191"/>
      <c r="F76" s="191"/>
      <c r="G76" s="191"/>
      <c r="H76" s="191"/>
    </row>
    <row r="77" spans="1:8" x14ac:dyDescent="0.25">
      <c r="A77" s="191"/>
      <c r="B77" s="191"/>
      <c r="C77" s="191"/>
      <c r="D77" s="191"/>
      <c r="E77" s="191"/>
      <c r="F77" s="191"/>
      <c r="G77" s="191"/>
      <c r="H77" s="191"/>
    </row>
    <row r="78" spans="1:8" x14ac:dyDescent="0.25">
      <c r="A78" s="191"/>
      <c r="B78" s="191"/>
      <c r="C78" s="191"/>
      <c r="D78" s="191"/>
      <c r="E78" s="191"/>
      <c r="F78" s="191"/>
      <c r="G78" s="191"/>
      <c r="H78" s="191"/>
    </row>
    <row r="79" spans="1:8" x14ac:dyDescent="0.25">
      <c r="A79" s="191"/>
      <c r="B79" s="191"/>
      <c r="C79" s="191"/>
      <c r="D79" s="191"/>
      <c r="E79" s="191"/>
      <c r="F79" s="191"/>
      <c r="G79" s="191"/>
      <c r="H79" s="191"/>
    </row>
    <row r="80" spans="1:8" x14ac:dyDescent="0.25">
      <c r="A80" s="191"/>
      <c r="B80" s="191"/>
      <c r="C80" s="191"/>
      <c r="D80" s="191"/>
      <c r="E80" s="191"/>
      <c r="F80" s="191"/>
      <c r="G80" s="191"/>
      <c r="H80" s="191"/>
    </row>
    <row r="81" spans="1:8" x14ac:dyDescent="0.25">
      <c r="A81" s="191"/>
      <c r="B81" s="191"/>
      <c r="C81" s="191"/>
      <c r="D81" s="191"/>
      <c r="E81" s="191"/>
      <c r="F81" s="191"/>
      <c r="G81" s="191"/>
      <c r="H81" s="191"/>
    </row>
    <row r="82" spans="1:8" x14ac:dyDescent="0.25">
      <c r="A82" s="191"/>
      <c r="B82" s="191"/>
      <c r="C82" s="191"/>
      <c r="D82" s="191"/>
      <c r="E82" s="191"/>
      <c r="F82" s="191"/>
      <c r="G82" s="191"/>
      <c r="H82" s="191"/>
    </row>
    <row r="83" spans="1:8" x14ac:dyDescent="0.25">
      <c r="A83" s="191"/>
      <c r="B83" s="191"/>
      <c r="C83" s="191"/>
      <c r="D83" s="191"/>
      <c r="E83" s="191"/>
      <c r="F83" s="191"/>
      <c r="G83" s="191"/>
      <c r="H83" s="191"/>
    </row>
    <row r="84" spans="1:8" x14ac:dyDescent="0.25">
      <c r="A84" s="191"/>
      <c r="B84" s="191"/>
      <c r="C84" s="191"/>
      <c r="D84" s="191"/>
      <c r="E84" s="191"/>
      <c r="F84" s="191"/>
      <c r="G84" s="191"/>
      <c r="H84" s="191"/>
    </row>
    <row r="85" spans="1:8" x14ac:dyDescent="0.25">
      <c r="A85" s="191"/>
      <c r="B85" s="191"/>
      <c r="C85" s="191"/>
      <c r="D85" s="191"/>
      <c r="E85" s="191"/>
      <c r="F85" s="191"/>
      <c r="G85" s="191"/>
      <c r="H85" s="191"/>
    </row>
    <row r="86" spans="1:8" x14ac:dyDescent="0.25">
      <c r="A86" s="191"/>
      <c r="B86" s="191"/>
      <c r="C86" s="191"/>
      <c r="D86" s="191"/>
      <c r="E86" s="191"/>
      <c r="F86" s="191"/>
      <c r="G86" s="191"/>
      <c r="H86" s="191"/>
    </row>
    <row r="87" spans="1:8" x14ac:dyDescent="0.25">
      <c r="A87" s="191"/>
      <c r="B87" s="191"/>
      <c r="C87" s="191"/>
      <c r="D87" s="191"/>
      <c r="E87" s="191"/>
      <c r="F87" s="191"/>
      <c r="G87" s="191"/>
      <c r="H87" s="191"/>
    </row>
    <row r="88" spans="1:8" x14ac:dyDescent="0.25">
      <c r="A88" s="191"/>
      <c r="B88" s="191"/>
      <c r="C88" s="191"/>
      <c r="D88" s="191"/>
      <c r="E88" s="191"/>
      <c r="F88" s="191"/>
      <c r="G88" s="191"/>
      <c r="H88" s="191"/>
    </row>
    <row r="89" spans="1:8" x14ac:dyDescent="0.25">
      <c r="A89" s="191"/>
      <c r="B89" s="191"/>
      <c r="C89" s="191"/>
      <c r="D89" s="191"/>
      <c r="E89" s="191"/>
      <c r="F89" s="191"/>
      <c r="G89" s="191"/>
      <c r="H89" s="191"/>
    </row>
    <row r="90" spans="1:8" x14ac:dyDescent="0.25">
      <c r="A90" s="191"/>
      <c r="B90" s="191"/>
      <c r="C90" s="191"/>
      <c r="D90" s="191"/>
      <c r="E90" s="191"/>
      <c r="F90" s="191"/>
      <c r="G90" s="191"/>
      <c r="H90" s="191"/>
    </row>
    <row r="91" spans="1:8" x14ac:dyDescent="0.25">
      <c r="A91" s="191"/>
      <c r="B91" s="191"/>
      <c r="C91" s="191"/>
      <c r="D91" s="191"/>
      <c r="E91" s="191"/>
      <c r="F91" s="191"/>
      <c r="G91" s="191"/>
      <c r="H91" s="191"/>
    </row>
    <row r="92" spans="1:8" x14ac:dyDescent="0.25">
      <c r="A92" s="191"/>
      <c r="B92" s="191"/>
      <c r="C92" s="191"/>
      <c r="D92" s="191"/>
      <c r="E92" s="191"/>
      <c r="F92" s="191"/>
      <c r="G92" s="191"/>
      <c r="H92" s="191"/>
    </row>
    <row r="93" spans="1:8" x14ac:dyDescent="0.25">
      <c r="A93" s="191"/>
      <c r="B93" s="191"/>
      <c r="C93" s="191"/>
      <c r="D93" s="191"/>
      <c r="E93" s="191"/>
      <c r="F93" s="191"/>
      <c r="G93" s="191"/>
      <c r="H93" s="191"/>
    </row>
    <row r="94" spans="1:8" x14ac:dyDescent="0.25">
      <c r="A94" s="191"/>
      <c r="B94" s="191"/>
      <c r="C94" s="191"/>
      <c r="D94" s="191"/>
      <c r="E94" s="191"/>
      <c r="F94" s="191"/>
      <c r="G94" s="191"/>
      <c r="H94" s="191"/>
    </row>
    <row r="95" spans="1:8" x14ac:dyDescent="0.25">
      <c r="A95" s="191"/>
      <c r="B95" s="191"/>
      <c r="C95" s="191"/>
      <c r="D95" s="191"/>
      <c r="E95" s="191"/>
      <c r="F95" s="191"/>
      <c r="G95" s="191"/>
      <c r="H95" s="191"/>
    </row>
    <row r="96" spans="1:8" x14ac:dyDescent="0.25">
      <c r="A96" s="191"/>
      <c r="B96" s="191"/>
      <c r="C96" s="191"/>
      <c r="D96" s="191"/>
      <c r="E96" s="191"/>
      <c r="F96" s="191"/>
      <c r="G96" s="191"/>
      <c r="H96" s="191"/>
    </row>
    <row r="97" spans="1:8" x14ac:dyDescent="0.25">
      <c r="A97" s="191"/>
      <c r="B97" s="191"/>
      <c r="C97" s="191"/>
      <c r="D97" s="191"/>
      <c r="E97" s="191"/>
      <c r="F97" s="191"/>
      <c r="G97" s="191"/>
      <c r="H97" s="191"/>
    </row>
    <row r="98" spans="1:8" x14ac:dyDescent="0.25">
      <c r="A98" s="191"/>
      <c r="B98" s="191"/>
      <c r="C98" s="191"/>
      <c r="D98" s="191"/>
      <c r="E98" s="191"/>
      <c r="F98" s="191"/>
      <c r="G98" s="191"/>
      <c r="H98" s="191"/>
    </row>
    <row r="99" spans="1:8" x14ac:dyDescent="0.25">
      <c r="A99" s="191"/>
      <c r="B99" s="191"/>
      <c r="C99" s="191"/>
      <c r="D99" s="191"/>
      <c r="E99" s="191"/>
      <c r="F99" s="191"/>
      <c r="G99" s="191"/>
      <c r="H99" s="191"/>
    </row>
    <row r="100" spans="1:8" x14ac:dyDescent="0.25">
      <c r="A100" s="191"/>
      <c r="B100" s="191"/>
      <c r="C100" s="191"/>
      <c r="D100" s="191"/>
      <c r="E100" s="191"/>
      <c r="F100" s="191"/>
      <c r="G100" s="191"/>
      <c r="H100" s="191"/>
    </row>
    <row r="101" spans="1:8" x14ac:dyDescent="0.25">
      <c r="A101" s="191"/>
      <c r="B101" s="191"/>
      <c r="C101" s="191"/>
      <c r="D101" s="191"/>
      <c r="E101" s="191"/>
      <c r="F101" s="191"/>
      <c r="G101" s="191"/>
      <c r="H101" s="191"/>
    </row>
    <row r="102" spans="1:8" x14ac:dyDescent="0.25">
      <c r="A102" s="191"/>
      <c r="B102" s="191"/>
      <c r="C102" s="191"/>
      <c r="D102" s="191"/>
      <c r="E102" s="191"/>
      <c r="F102" s="191"/>
      <c r="G102" s="191"/>
      <c r="H102" s="191"/>
    </row>
    <row r="103" spans="1:8" x14ac:dyDescent="0.25">
      <c r="A103" s="191"/>
      <c r="B103" s="191"/>
      <c r="C103" s="191"/>
      <c r="D103" s="191"/>
      <c r="E103" s="191"/>
      <c r="F103" s="191"/>
      <c r="G103" s="191"/>
      <c r="H103" s="191"/>
    </row>
    <row r="104" spans="1:8" x14ac:dyDescent="0.25">
      <c r="A104" s="191"/>
      <c r="B104" s="191"/>
      <c r="C104" s="191"/>
      <c r="D104" s="191"/>
      <c r="E104" s="191"/>
      <c r="F104" s="191"/>
      <c r="G104" s="191"/>
      <c r="H104" s="191"/>
    </row>
    <row r="105" spans="1:8" x14ac:dyDescent="0.25">
      <c r="A105" s="191"/>
      <c r="B105" s="191"/>
      <c r="C105" s="191"/>
      <c r="D105" s="191"/>
      <c r="E105" s="191"/>
      <c r="F105" s="191"/>
      <c r="G105" s="191"/>
      <c r="H105" s="191"/>
    </row>
    <row r="106" spans="1:8" x14ac:dyDescent="0.25">
      <c r="A106" s="191"/>
      <c r="B106" s="191"/>
      <c r="C106" s="191"/>
      <c r="D106" s="191"/>
      <c r="E106" s="191"/>
      <c r="F106" s="191"/>
      <c r="G106" s="191"/>
      <c r="H106" s="191"/>
    </row>
    <row r="107" spans="1:8" x14ac:dyDescent="0.25">
      <c r="A107" s="191"/>
      <c r="B107" s="191"/>
      <c r="C107" s="191"/>
      <c r="D107" s="191"/>
      <c r="E107" s="191"/>
      <c r="F107" s="191"/>
      <c r="G107" s="191"/>
      <c r="H107" s="191"/>
    </row>
    <row r="108" spans="1:8" x14ac:dyDescent="0.25">
      <c r="A108" s="191"/>
      <c r="B108" s="191"/>
      <c r="C108" s="191"/>
      <c r="D108" s="191"/>
      <c r="E108" s="191"/>
      <c r="F108" s="191"/>
      <c r="G108" s="191"/>
      <c r="H108" s="191"/>
    </row>
    <row r="109" spans="1:8" x14ac:dyDescent="0.25">
      <c r="A109" s="191"/>
      <c r="B109" s="191"/>
      <c r="C109" s="191"/>
      <c r="D109" s="191"/>
      <c r="E109" s="191"/>
      <c r="F109" s="191"/>
      <c r="G109" s="191"/>
      <c r="H109" s="191"/>
    </row>
    <row r="110" spans="1:8" x14ac:dyDescent="0.25">
      <c r="A110" s="191"/>
      <c r="B110" s="191"/>
      <c r="C110" s="191"/>
      <c r="D110" s="191"/>
      <c r="E110" s="191"/>
      <c r="F110" s="191"/>
      <c r="G110" s="191"/>
      <c r="H110" s="191"/>
    </row>
    <row r="111" spans="1:8" x14ac:dyDescent="0.25">
      <c r="A111" s="191"/>
      <c r="B111" s="191"/>
      <c r="C111" s="191"/>
      <c r="D111" s="191"/>
      <c r="E111" s="191"/>
      <c r="F111" s="191"/>
      <c r="G111" s="191"/>
      <c r="H111" s="191"/>
    </row>
    <row r="112" spans="1:8" x14ac:dyDescent="0.25">
      <c r="A112" s="191"/>
      <c r="B112" s="191"/>
      <c r="C112" s="191"/>
      <c r="D112" s="191"/>
      <c r="E112" s="191"/>
      <c r="F112" s="191"/>
      <c r="G112" s="191"/>
      <c r="H112" s="191"/>
    </row>
    <row r="113" spans="1:8" x14ac:dyDescent="0.25">
      <c r="A113" s="191"/>
      <c r="B113" s="191"/>
      <c r="C113" s="191"/>
      <c r="D113" s="191"/>
      <c r="E113" s="191"/>
      <c r="F113" s="191"/>
      <c r="G113" s="191"/>
      <c r="H113" s="191"/>
    </row>
    <row r="114" spans="1:8" x14ac:dyDescent="0.25">
      <c r="A114" s="191"/>
      <c r="B114" s="191"/>
      <c r="C114" s="191"/>
      <c r="D114" s="191"/>
      <c r="E114" s="191"/>
      <c r="F114" s="191"/>
      <c r="G114" s="191"/>
      <c r="H114" s="191"/>
    </row>
    <row r="115" spans="1:8" x14ac:dyDescent="0.25">
      <c r="A115" s="191"/>
      <c r="B115" s="191"/>
      <c r="C115" s="191"/>
      <c r="D115" s="191"/>
      <c r="E115" s="191"/>
      <c r="F115" s="191"/>
      <c r="G115" s="191"/>
      <c r="H115" s="191"/>
    </row>
    <row r="116" spans="1:8" x14ac:dyDescent="0.25">
      <c r="A116" s="191"/>
      <c r="B116" s="191"/>
      <c r="C116" s="191"/>
      <c r="D116" s="191"/>
      <c r="E116" s="191"/>
      <c r="F116" s="191"/>
      <c r="G116" s="191"/>
      <c r="H116" s="191"/>
    </row>
    <row r="117" spans="1:8" x14ac:dyDescent="0.25">
      <c r="A117" s="191"/>
      <c r="B117" s="191"/>
      <c r="C117" s="191"/>
      <c r="D117" s="191"/>
      <c r="E117" s="191"/>
      <c r="F117" s="191"/>
      <c r="G117" s="191"/>
      <c r="H117" s="191"/>
    </row>
    <row r="118" spans="1:8" x14ac:dyDescent="0.25">
      <c r="A118" s="191"/>
      <c r="B118" s="191"/>
      <c r="C118" s="191"/>
      <c r="D118" s="191"/>
      <c r="E118" s="191"/>
      <c r="F118" s="191"/>
      <c r="G118" s="191"/>
      <c r="H118" s="191"/>
    </row>
    <row r="119" spans="1:8" x14ac:dyDescent="0.25">
      <c r="A119" s="191"/>
      <c r="B119" s="191"/>
      <c r="C119" s="191"/>
      <c r="D119" s="191"/>
      <c r="E119" s="191"/>
      <c r="F119" s="191"/>
      <c r="G119" s="191"/>
      <c r="H119" s="191"/>
    </row>
    <row r="120" spans="1:8" x14ac:dyDescent="0.25">
      <c r="A120" s="191"/>
      <c r="B120" s="191"/>
      <c r="C120" s="191"/>
      <c r="D120" s="191"/>
      <c r="E120" s="191"/>
      <c r="F120" s="191"/>
      <c r="G120" s="191"/>
      <c r="H120" s="191"/>
    </row>
    <row r="121" spans="1:8" x14ac:dyDescent="0.25">
      <c r="A121" s="191"/>
      <c r="B121" s="191"/>
      <c r="C121" s="191"/>
      <c r="D121" s="191"/>
      <c r="E121" s="191"/>
      <c r="F121" s="191"/>
      <c r="G121" s="191"/>
      <c r="H121" s="191"/>
    </row>
    <row r="122" spans="1:8" x14ac:dyDescent="0.25">
      <c r="A122" s="191"/>
      <c r="B122" s="191"/>
      <c r="C122" s="191"/>
      <c r="D122" s="191"/>
      <c r="E122" s="191"/>
      <c r="F122" s="191"/>
      <c r="G122" s="191"/>
      <c r="H122" s="191"/>
    </row>
    <row r="123" spans="1:8" x14ac:dyDescent="0.25">
      <c r="A123" s="191"/>
      <c r="B123" s="191"/>
      <c r="C123" s="191"/>
      <c r="D123" s="191"/>
      <c r="E123" s="191"/>
      <c r="F123" s="191"/>
      <c r="G123" s="191"/>
      <c r="H123" s="191"/>
    </row>
    <row r="124" spans="1:8" x14ac:dyDescent="0.25">
      <c r="A124" s="191"/>
      <c r="B124" s="191"/>
      <c r="C124" s="191"/>
      <c r="D124" s="191"/>
      <c r="E124" s="191"/>
      <c r="F124" s="191"/>
      <c r="G124" s="191"/>
      <c r="H124" s="191"/>
    </row>
    <row r="125" spans="1:8" x14ac:dyDescent="0.25">
      <c r="A125" s="191"/>
      <c r="B125" s="191"/>
      <c r="C125" s="191"/>
      <c r="D125" s="191"/>
      <c r="E125" s="191"/>
      <c r="F125" s="191"/>
      <c r="G125" s="191"/>
      <c r="H125" s="191"/>
    </row>
    <row r="126" spans="1:8" x14ac:dyDescent="0.25">
      <c r="A126" s="191"/>
      <c r="B126" s="191"/>
      <c r="C126" s="191"/>
      <c r="D126" s="191"/>
      <c r="E126" s="191"/>
      <c r="F126" s="191"/>
      <c r="G126" s="191"/>
      <c r="H126" s="191"/>
    </row>
    <row r="127" spans="1:8" x14ac:dyDescent="0.25">
      <c r="A127" s="191"/>
      <c r="B127" s="191"/>
      <c r="C127" s="191"/>
      <c r="D127" s="191"/>
      <c r="E127" s="191"/>
      <c r="F127" s="191"/>
      <c r="G127" s="191"/>
      <c r="H127" s="191"/>
    </row>
    <row r="128" spans="1:8" x14ac:dyDescent="0.25">
      <c r="A128" s="191"/>
      <c r="B128" s="191"/>
      <c r="C128" s="191"/>
      <c r="D128" s="191"/>
      <c r="E128" s="191"/>
      <c r="F128" s="191"/>
      <c r="G128" s="191"/>
      <c r="H128" s="191"/>
    </row>
    <row r="129" spans="1:8" x14ac:dyDescent="0.25">
      <c r="A129" s="191"/>
      <c r="B129" s="191"/>
      <c r="C129" s="191"/>
      <c r="D129" s="191"/>
      <c r="E129" s="191"/>
      <c r="F129" s="191"/>
      <c r="G129" s="191"/>
      <c r="H129" s="191"/>
    </row>
    <row r="130" spans="1:8" x14ac:dyDescent="0.25">
      <c r="A130" s="191"/>
      <c r="B130" s="191"/>
      <c r="C130" s="191"/>
      <c r="D130" s="191"/>
      <c r="E130" s="191"/>
      <c r="F130" s="191"/>
      <c r="G130" s="191"/>
      <c r="H130" s="191"/>
    </row>
    <row r="131" spans="1:8" x14ac:dyDescent="0.25">
      <c r="A131" s="191"/>
      <c r="B131" s="191"/>
      <c r="C131" s="191"/>
      <c r="D131" s="191"/>
      <c r="E131" s="191"/>
      <c r="F131" s="191"/>
      <c r="G131" s="191"/>
      <c r="H131" s="191"/>
    </row>
    <row r="132" spans="1:8" x14ac:dyDescent="0.25">
      <c r="A132" s="191"/>
      <c r="B132" s="191"/>
      <c r="C132" s="191"/>
      <c r="D132" s="191"/>
      <c r="E132" s="191"/>
      <c r="F132" s="191"/>
      <c r="G132" s="191"/>
      <c r="H132" s="191"/>
    </row>
    <row r="133" spans="1:8" x14ac:dyDescent="0.25">
      <c r="A133" s="191"/>
      <c r="B133" s="191"/>
      <c r="C133" s="191"/>
      <c r="D133" s="191"/>
      <c r="E133" s="191"/>
      <c r="F133" s="191"/>
      <c r="G133" s="191"/>
      <c r="H133" s="191"/>
    </row>
    <row r="134" spans="1:8" x14ac:dyDescent="0.25">
      <c r="A134" s="191"/>
      <c r="B134" s="191"/>
      <c r="C134" s="191"/>
      <c r="D134" s="191"/>
      <c r="E134" s="191"/>
      <c r="F134" s="191"/>
      <c r="G134" s="191"/>
      <c r="H134" s="191"/>
    </row>
    <row r="135" spans="1:8" x14ac:dyDescent="0.25">
      <c r="A135" s="191"/>
      <c r="B135" s="191"/>
      <c r="C135" s="191"/>
      <c r="D135" s="191"/>
      <c r="E135" s="191"/>
      <c r="F135" s="191"/>
      <c r="G135" s="191"/>
      <c r="H135" s="191"/>
    </row>
    <row r="136" spans="1:8" x14ac:dyDescent="0.25">
      <c r="A136" s="191"/>
      <c r="B136" s="191"/>
      <c r="C136" s="191"/>
      <c r="D136" s="191"/>
      <c r="E136" s="191"/>
      <c r="F136" s="191"/>
      <c r="G136" s="191"/>
      <c r="H136" s="191"/>
    </row>
    <row r="137" spans="1:8" x14ac:dyDescent="0.25">
      <c r="A137" s="191"/>
      <c r="B137" s="191"/>
      <c r="C137" s="191"/>
      <c r="D137" s="191"/>
      <c r="E137" s="191"/>
      <c r="F137" s="191"/>
      <c r="G137" s="191"/>
      <c r="H137" s="191"/>
    </row>
    <row r="138" spans="1:8" x14ac:dyDescent="0.25">
      <c r="A138" s="191"/>
      <c r="B138" s="191"/>
      <c r="C138" s="191"/>
      <c r="D138" s="191"/>
      <c r="E138" s="191"/>
      <c r="F138" s="191"/>
      <c r="G138" s="191"/>
      <c r="H138" s="191"/>
    </row>
    <row r="139" spans="1:8" x14ac:dyDescent="0.25">
      <c r="A139" s="191"/>
      <c r="B139" s="191"/>
      <c r="C139" s="191"/>
      <c r="D139" s="191"/>
      <c r="E139" s="191"/>
      <c r="F139" s="191"/>
      <c r="G139" s="191"/>
      <c r="H139" s="191"/>
    </row>
    <row r="140" spans="1:8" x14ac:dyDescent="0.25">
      <c r="A140" s="191"/>
      <c r="B140" s="191"/>
      <c r="C140" s="191"/>
      <c r="D140" s="191"/>
      <c r="E140" s="191"/>
      <c r="F140" s="191"/>
      <c r="G140" s="191"/>
      <c r="H140" s="191"/>
    </row>
    <row r="141" spans="1:8" x14ac:dyDescent="0.25">
      <c r="A141" s="191"/>
      <c r="B141" s="191"/>
      <c r="C141" s="191"/>
      <c r="D141" s="191"/>
      <c r="E141" s="191"/>
      <c r="F141" s="191"/>
      <c r="G141" s="191"/>
      <c r="H141" s="191"/>
    </row>
    <row r="142" spans="1:8" x14ac:dyDescent="0.25">
      <c r="A142" s="191"/>
      <c r="B142" s="191"/>
      <c r="C142" s="191"/>
      <c r="D142" s="191"/>
      <c r="E142" s="191"/>
      <c r="F142" s="191"/>
      <c r="G142" s="191"/>
      <c r="H142" s="191"/>
    </row>
    <row r="143" spans="1:8" x14ac:dyDescent="0.25">
      <c r="A143" s="191"/>
      <c r="B143" s="191"/>
      <c r="C143" s="191"/>
      <c r="D143" s="191"/>
      <c r="E143" s="191"/>
      <c r="F143" s="191"/>
      <c r="G143" s="191"/>
      <c r="H143" s="191"/>
    </row>
    <row r="144" spans="1:8" x14ac:dyDescent="0.25">
      <c r="A144" s="191"/>
      <c r="B144" s="191"/>
      <c r="C144" s="191"/>
      <c r="D144" s="191"/>
      <c r="E144" s="191"/>
      <c r="F144" s="191"/>
      <c r="G144" s="191"/>
      <c r="H144" s="191"/>
    </row>
    <row r="145" spans="1:8" x14ac:dyDescent="0.25">
      <c r="A145" s="191"/>
      <c r="B145" s="191"/>
      <c r="C145" s="191"/>
      <c r="D145" s="191"/>
      <c r="E145" s="191"/>
      <c r="F145" s="191"/>
      <c r="G145" s="191"/>
      <c r="H145" s="191"/>
    </row>
    <row r="146" spans="1:8" x14ac:dyDescent="0.25">
      <c r="A146" s="191"/>
      <c r="B146" s="191"/>
      <c r="C146" s="191"/>
      <c r="D146" s="191"/>
      <c r="E146" s="191"/>
      <c r="F146" s="191"/>
      <c r="G146" s="191"/>
      <c r="H146" s="191"/>
    </row>
    <row r="147" spans="1:8" x14ac:dyDescent="0.25">
      <c r="A147" s="191"/>
      <c r="B147" s="191"/>
      <c r="C147" s="191"/>
      <c r="D147" s="191"/>
      <c r="E147" s="191"/>
      <c r="F147" s="191"/>
      <c r="G147" s="191"/>
      <c r="H147" s="191"/>
    </row>
    <row r="148" spans="1:8" x14ac:dyDescent="0.25">
      <c r="A148" s="191"/>
      <c r="B148" s="191"/>
      <c r="C148" s="191"/>
      <c r="D148" s="191"/>
      <c r="E148" s="191"/>
      <c r="F148" s="191"/>
      <c r="G148" s="191"/>
      <c r="H148" s="191"/>
    </row>
    <row r="149" spans="1:8" x14ac:dyDescent="0.25">
      <c r="A149" s="191"/>
      <c r="B149" s="191"/>
      <c r="C149" s="191"/>
      <c r="D149" s="191"/>
      <c r="E149" s="191"/>
      <c r="F149" s="191"/>
      <c r="G149" s="191"/>
      <c r="H149" s="191"/>
    </row>
    <row r="150" spans="1:8" x14ac:dyDescent="0.25">
      <c r="A150" s="191"/>
      <c r="B150" s="191"/>
      <c r="C150" s="191"/>
      <c r="D150" s="191"/>
      <c r="E150" s="191"/>
      <c r="F150" s="191"/>
      <c r="G150" s="191"/>
      <c r="H150" s="191"/>
    </row>
    <row r="151" spans="1:8" x14ac:dyDescent="0.25">
      <c r="A151" s="191"/>
      <c r="B151" s="191"/>
      <c r="C151" s="191"/>
      <c r="D151" s="191"/>
      <c r="E151" s="191"/>
      <c r="F151" s="191"/>
      <c r="G151" s="191"/>
      <c r="H151" s="191"/>
    </row>
    <row r="152" spans="1:8" x14ac:dyDescent="0.25">
      <c r="A152" s="191"/>
      <c r="B152" s="191"/>
      <c r="C152" s="191"/>
      <c r="D152" s="191"/>
      <c r="E152" s="191"/>
      <c r="F152" s="191"/>
      <c r="G152" s="191"/>
      <c r="H152" s="191"/>
    </row>
    <row r="153" spans="1:8" x14ac:dyDescent="0.25">
      <c r="A153" s="191"/>
      <c r="B153" s="191"/>
      <c r="C153" s="191"/>
      <c r="D153" s="191"/>
      <c r="E153" s="191"/>
      <c r="F153" s="191"/>
      <c r="G153" s="191"/>
      <c r="H153" s="191"/>
    </row>
    <row r="154" spans="1:8" x14ac:dyDescent="0.25">
      <c r="A154" s="191"/>
      <c r="B154" s="191"/>
      <c r="C154" s="191"/>
      <c r="D154" s="191"/>
      <c r="E154" s="191"/>
      <c r="F154" s="191"/>
      <c r="G154" s="191"/>
      <c r="H154" s="191"/>
    </row>
    <row r="155" spans="1:8" x14ac:dyDescent="0.25">
      <c r="A155" s="191"/>
      <c r="B155" s="191"/>
      <c r="C155" s="191"/>
      <c r="D155" s="191"/>
      <c r="E155" s="191"/>
      <c r="F155" s="191"/>
      <c r="G155" s="191"/>
      <c r="H155" s="191"/>
    </row>
    <row r="156" spans="1:8" x14ac:dyDescent="0.25">
      <c r="A156" s="191"/>
      <c r="B156" s="191"/>
      <c r="C156" s="191"/>
      <c r="D156" s="191"/>
      <c r="E156" s="191"/>
      <c r="F156" s="191"/>
      <c r="G156" s="191"/>
      <c r="H156" s="191"/>
    </row>
    <row r="157" spans="1:8" x14ac:dyDescent="0.25">
      <c r="A157" s="191"/>
      <c r="B157" s="191"/>
      <c r="C157" s="191"/>
      <c r="D157" s="191"/>
      <c r="E157" s="191"/>
      <c r="F157" s="191"/>
      <c r="G157" s="191"/>
      <c r="H157" s="191"/>
    </row>
    <row r="158" spans="1:8" x14ac:dyDescent="0.25">
      <c r="A158" s="191"/>
      <c r="B158" s="191"/>
      <c r="C158" s="191"/>
      <c r="D158" s="191"/>
      <c r="E158" s="191"/>
      <c r="F158" s="191"/>
      <c r="G158" s="191"/>
      <c r="H158" s="191"/>
    </row>
    <row r="159" spans="1:8" x14ac:dyDescent="0.25">
      <c r="A159" s="191"/>
      <c r="B159" s="191"/>
      <c r="C159" s="191"/>
      <c r="D159" s="191"/>
      <c r="E159" s="191"/>
      <c r="F159" s="191"/>
      <c r="G159" s="191"/>
      <c r="H159" s="191"/>
    </row>
    <row r="160" spans="1:8" x14ac:dyDescent="0.25">
      <c r="A160" s="191"/>
      <c r="B160" s="191"/>
      <c r="C160" s="191"/>
      <c r="D160" s="191"/>
      <c r="E160" s="191"/>
      <c r="F160" s="191"/>
      <c r="G160" s="191"/>
      <c r="H160" s="191"/>
    </row>
    <row r="161" spans="1:8" x14ac:dyDescent="0.25">
      <c r="A161" s="191"/>
      <c r="B161" s="191"/>
      <c r="C161" s="191"/>
      <c r="D161" s="191"/>
      <c r="E161" s="191"/>
      <c r="F161" s="191"/>
      <c r="G161" s="191"/>
      <c r="H161" s="191"/>
    </row>
    <row r="162" spans="1:8" x14ac:dyDescent="0.25">
      <c r="A162" s="191"/>
      <c r="B162" s="191"/>
      <c r="C162" s="191"/>
      <c r="D162" s="191"/>
      <c r="E162" s="191"/>
      <c r="F162" s="191"/>
      <c r="G162" s="191"/>
      <c r="H162" s="191"/>
    </row>
    <row r="163" spans="1:8" x14ac:dyDescent="0.25">
      <c r="A163" s="191"/>
      <c r="B163" s="191"/>
      <c r="C163" s="191"/>
      <c r="D163" s="191"/>
      <c r="E163" s="191"/>
      <c r="F163" s="191"/>
      <c r="G163" s="191"/>
      <c r="H163" s="191"/>
    </row>
    <row r="164" spans="1:8" x14ac:dyDescent="0.25">
      <c r="A164" s="191"/>
      <c r="B164" s="191"/>
      <c r="C164" s="191"/>
      <c r="D164" s="191"/>
      <c r="E164" s="191"/>
      <c r="F164" s="191"/>
      <c r="G164" s="191"/>
      <c r="H164" s="191"/>
    </row>
    <row r="165" spans="1:8" x14ac:dyDescent="0.25">
      <c r="A165" s="191"/>
      <c r="B165" s="191"/>
      <c r="C165" s="191"/>
      <c r="D165" s="191"/>
      <c r="E165" s="191"/>
      <c r="F165" s="191"/>
      <c r="G165" s="191"/>
      <c r="H165" s="191"/>
    </row>
    <row r="166" spans="1:8" x14ac:dyDescent="0.25">
      <c r="A166" s="191"/>
      <c r="B166" s="191"/>
      <c r="C166" s="191"/>
      <c r="D166" s="191"/>
      <c r="E166" s="191"/>
      <c r="F166" s="191"/>
      <c r="G166" s="191"/>
      <c r="H166" s="191"/>
    </row>
    <row r="167" spans="1:8" x14ac:dyDescent="0.25">
      <c r="A167" s="191"/>
      <c r="B167" s="191"/>
      <c r="C167" s="191"/>
      <c r="D167" s="191"/>
      <c r="E167" s="191"/>
      <c r="F167" s="191"/>
      <c r="G167" s="191"/>
      <c r="H167" s="191"/>
    </row>
    <row r="168" spans="1:8" x14ac:dyDescent="0.25">
      <c r="A168" s="191"/>
      <c r="B168" s="191"/>
      <c r="C168" s="191"/>
      <c r="D168" s="191"/>
      <c r="E168" s="191"/>
      <c r="F168" s="191"/>
      <c r="G168" s="191"/>
      <c r="H168" s="191"/>
    </row>
    <row r="169" spans="1:8" x14ac:dyDescent="0.25">
      <c r="A169" s="191"/>
      <c r="B169" s="191"/>
      <c r="C169" s="191"/>
      <c r="D169" s="191"/>
      <c r="E169" s="191"/>
      <c r="F169" s="191"/>
      <c r="G169" s="191"/>
      <c r="H169" s="191"/>
    </row>
    <row r="170" spans="1:8" x14ac:dyDescent="0.25">
      <c r="A170" s="191"/>
      <c r="B170" s="191"/>
      <c r="C170" s="191"/>
      <c r="D170" s="191"/>
      <c r="E170" s="191"/>
      <c r="F170" s="191"/>
      <c r="G170" s="191"/>
      <c r="H170" s="191"/>
    </row>
    <row r="171" spans="1:8" x14ac:dyDescent="0.25">
      <c r="A171" s="191"/>
      <c r="B171" s="191"/>
      <c r="C171" s="191"/>
      <c r="D171" s="191"/>
      <c r="E171" s="191"/>
      <c r="F171" s="191"/>
      <c r="G171" s="191"/>
      <c r="H171" s="191"/>
    </row>
    <row r="172" spans="1:8" x14ac:dyDescent="0.25">
      <c r="A172" s="191"/>
      <c r="B172" s="191"/>
      <c r="C172" s="191"/>
      <c r="D172" s="191"/>
      <c r="E172" s="191"/>
      <c r="F172" s="191"/>
      <c r="G172" s="191"/>
      <c r="H172" s="191"/>
    </row>
    <row r="173" spans="1:8" x14ac:dyDescent="0.25">
      <c r="A173" s="191"/>
      <c r="B173" s="191"/>
      <c r="C173" s="191"/>
      <c r="D173" s="191"/>
      <c r="E173" s="191"/>
      <c r="F173" s="191"/>
      <c r="G173" s="191"/>
      <c r="H173" s="191"/>
    </row>
    <row r="174" spans="1:8" x14ac:dyDescent="0.25">
      <c r="A174" s="191"/>
      <c r="B174" s="191"/>
      <c r="C174" s="191"/>
      <c r="D174" s="191"/>
      <c r="E174" s="191"/>
      <c r="F174" s="191"/>
      <c r="G174" s="191"/>
      <c r="H174" s="191"/>
    </row>
    <row r="175" spans="1:8" x14ac:dyDescent="0.25">
      <c r="A175" s="191"/>
      <c r="B175" s="191"/>
      <c r="C175" s="191"/>
      <c r="D175" s="191"/>
      <c r="E175" s="191"/>
      <c r="F175" s="191"/>
      <c r="G175" s="191"/>
      <c r="H175" s="191"/>
    </row>
    <row r="176" spans="1:8" x14ac:dyDescent="0.25">
      <c r="A176" s="191"/>
      <c r="B176" s="191"/>
      <c r="C176" s="191"/>
      <c r="D176" s="191"/>
      <c r="E176" s="191"/>
      <c r="F176" s="191"/>
      <c r="G176" s="191"/>
      <c r="H176" s="191"/>
    </row>
    <row r="177" spans="1:8" x14ac:dyDescent="0.25">
      <c r="A177" s="191"/>
      <c r="B177" s="191"/>
      <c r="C177" s="191"/>
      <c r="D177" s="191"/>
      <c r="E177" s="191"/>
      <c r="F177" s="191"/>
      <c r="G177" s="191"/>
      <c r="H177" s="191"/>
    </row>
    <row r="178" spans="1:8" x14ac:dyDescent="0.25">
      <c r="A178" s="191"/>
      <c r="B178" s="191"/>
      <c r="C178" s="191"/>
      <c r="D178" s="191"/>
      <c r="E178" s="191"/>
      <c r="F178" s="191"/>
      <c r="G178" s="191"/>
      <c r="H178" s="191"/>
    </row>
    <row r="179" spans="1:8" x14ac:dyDescent="0.25">
      <c r="A179" s="191"/>
      <c r="B179" s="191"/>
      <c r="C179" s="191"/>
      <c r="D179" s="191"/>
      <c r="E179" s="191"/>
      <c r="F179" s="191"/>
      <c r="G179" s="191"/>
      <c r="H179" s="191"/>
    </row>
    <row r="180" spans="1:8" x14ac:dyDescent="0.25">
      <c r="A180" s="191"/>
      <c r="B180" s="191"/>
      <c r="C180" s="191"/>
      <c r="D180" s="191"/>
      <c r="E180" s="191"/>
      <c r="F180" s="191"/>
      <c r="G180" s="191"/>
      <c r="H180" s="191"/>
    </row>
    <row r="181" spans="1:8" x14ac:dyDescent="0.25">
      <c r="A181" s="191"/>
      <c r="B181" s="191"/>
      <c r="C181" s="191"/>
      <c r="D181" s="191"/>
      <c r="E181" s="191"/>
      <c r="F181" s="191"/>
      <c r="G181" s="191"/>
      <c r="H181" s="191"/>
    </row>
    <row r="182" spans="1:8" x14ac:dyDescent="0.25">
      <c r="A182" s="191"/>
      <c r="B182" s="191"/>
      <c r="C182" s="191"/>
      <c r="D182" s="191"/>
      <c r="E182" s="191"/>
      <c r="F182" s="191"/>
      <c r="G182" s="191"/>
      <c r="H182" s="191"/>
    </row>
    <row r="183" spans="1:8" x14ac:dyDescent="0.25">
      <c r="A183" s="191"/>
      <c r="B183" s="191"/>
      <c r="C183" s="191"/>
      <c r="D183" s="191"/>
      <c r="E183" s="191"/>
      <c r="F183" s="191"/>
      <c r="G183" s="191"/>
      <c r="H183" s="191"/>
    </row>
    <row r="184" spans="1:8" x14ac:dyDescent="0.25">
      <c r="A184" s="191"/>
      <c r="B184" s="191"/>
      <c r="C184" s="191"/>
      <c r="D184" s="191"/>
      <c r="E184" s="191"/>
      <c r="F184" s="191"/>
      <c r="G184" s="191"/>
      <c r="H184" s="191"/>
    </row>
    <row r="185" spans="1:8" x14ac:dyDescent="0.25">
      <c r="A185" s="191"/>
      <c r="B185" s="191"/>
      <c r="C185" s="191"/>
      <c r="D185" s="191"/>
      <c r="E185" s="191"/>
      <c r="F185" s="191"/>
      <c r="G185" s="191"/>
      <c r="H185" s="191"/>
    </row>
    <row r="186" spans="1:8" x14ac:dyDescent="0.25">
      <c r="A186" s="191"/>
      <c r="B186" s="191"/>
      <c r="C186" s="191"/>
      <c r="D186" s="191"/>
      <c r="E186" s="191"/>
      <c r="F186" s="191"/>
      <c r="G186" s="191"/>
      <c r="H186" s="191"/>
    </row>
    <row r="187" spans="1:8" x14ac:dyDescent="0.25">
      <c r="A187" s="191"/>
      <c r="B187" s="191"/>
      <c r="C187" s="191"/>
      <c r="D187" s="191"/>
      <c r="E187" s="191"/>
      <c r="F187" s="191"/>
      <c r="G187" s="191"/>
      <c r="H187" s="191"/>
    </row>
    <row r="188" spans="1:8" x14ac:dyDescent="0.25">
      <c r="A188" s="191"/>
      <c r="B188" s="191"/>
      <c r="C188" s="191"/>
      <c r="D188" s="191"/>
      <c r="E188" s="191"/>
      <c r="F188" s="191"/>
      <c r="G188" s="191"/>
      <c r="H188" s="191"/>
    </row>
    <row r="189" spans="1:8" x14ac:dyDescent="0.25">
      <c r="A189" s="191"/>
      <c r="B189" s="191"/>
      <c r="C189" s="191"/>
      <c r="D189" s="191"/>
      <c r="E189" s="191"/>
      <c r="F189" s="191"/>
      <c r="G189" s="191"/>
      <c r="H189" s="191"/>
    </row>
    <row r="190" spans="1:8" x14ac:dyDescent="0.25">
      <c r="A190" s="191"/>
      <c r="B190" s="191"/>
      <c r="C190" s="191"/>
      <c r="D190" s="191"/>
      <c r="E190" s="191"/>
      <c r="F190" s="191"/>
      <c r="G190" s="191"/>
      <c r="H190" s="191"/>
    </row>
    <row r="191" spans="1:8" x14ac:dyDescent="0.25">
      <c r="A191" s="191"/>
      <c r="B191" s="191"/>
      <c r="C191" s="191"/>
      <c r="D191" s="191"/>
      <c r="E191" s="191"/>
      <c r="F191" s="191"/>
      <c r="G191" s="191"/>
      <c r="H191" s="191"/>
    </row>
    <row r="192" spans="1:8" x14ac:dyDescent="0.25">
      <c r="A192" s="191"/>
      <c r="B192" s="191"/>
      <c r="C192" s="191"/>
      <c r="D192" s="191"/>
      <c r="E192" s="191"/>
      <c r="F192" s="191"/>
      <c r="G192" s="191"/>
      <c r="H192" s="191"/>
    </row>
    <row r="193" spans="1:8" x14ac:dyDescent="0.25">
      <c r="A193" s="191"/>
      <c r="B193" s="191"/>
      <c r="C193" s="191"/>
      <c r="D193" s="191"/>
      <c r="E193" s="191"/>
      <c r="F193" s="191"/>
      <c r="G193" s="191"/>
      <c r="H193" s="191"/>
    </row>
    <row r="194" spans="1:8" x14ac:dyDescent="0.25">
      <c r="A194" s="191"/>
      <c r="B194" s="191"/>
      <c r="C194" s="191"/>
      <c r="D194" s="191"/>
      <c r="E194" s="191"/>
      <c r="F194" s="191"/>
      <c r="G194" s="191"/>
      <c r="H194" s="191"/>
    </row>
    <row r="195" spans="1:8" x14ac:dyDescent="0.25">
      <c r="A195" s="191"/>
      <c r="B195" s="191"/>
      <c r="C195" s="191"/>
      <c r="D195" s="191"/>
      <c r="E195" s="191"/>
      <c r="F195" s="191"/>
      <c r="G195" s="191"/>
      <c r="H195" s="191"/>
    </row>
    <row r="196" spans="1:8" x14ac:dyDescent="0.25">
      <c r="A196" s="191"/>
      <c r="B196" s="191"/>
      <c r="C196" s="191"/>
      <c r="D196" s="191"/>
      <c r="E196" s="191"/>
      <c r="F196" s="191"/>
      <c r="G196" s="191"/>
      <c r="H196" s="191"/>
    </row>
    <row r="197" spans="1:8" x14ac:dyDescent="0.25">
      <c r="A197" s="191"/>
      <c r="B197" s="191"/>
      <c r="C197" s="191"/>
      <c r="D197" s="191"/>
      <c r="E197" s="191"/>
      <c r="F197" s="191"/>
      <c r="G197" s="191"/>
      <c r="H197" s="191"/>
    </row>
    <row r="198" spans="1:8" x14ac:dyDescent="0.25">
      <c r="A198" s="191"/>
      <c r="B198" s="191"/>
      <c r="C198" s="191"/>
      <c r="D198" s="191"/>
      <c r="E198" s="191"/>
      <c r="F198" s="191"/>
      <c r="G198" s="191"/>
      <c r="H198" s="191"/>
    </row>
    <row r="199" spans="1:8" x14ac:dyDescent="0.25">
      <c r="A199" s="191"/>
      <c r="B199" s="191"/>
      <c r="C199" s="191"/>
      <c r="D199" s="191"/>
      <c r="E199" s="191"/>
      <c r="F199" s="191"/>
      <c r="G199" s="191"/>
      <c r="H199" s="191"/>
    </row>
    <row r="200" spans="1:8" x14ac:dyDescent="0.25">
      <c r="A200" s="191"/>
      <c r="B200" s="191"/>
      <c r="C200" s="191"/>
      <c r="D200" s="191"/>
      <c r="E200" s="191"/>
      <c r="F200" s="191"/>
      <c r="G200" s="191"/>
      <c r="H200" s="191"/>
    </row>
    <row r="201" spans="1:8" x14ac:dyDescent="0.25">
      <c r="A201" s="191"/>
      <c r="B201" s="191"/>
      <c r="C201" s="191"/>
      <c r="D201" s="191"/>
      <c r="E201" s="191"/>
      <c r="F201" s="191"/>
      <c r="G201" s="191"/>
      <c r="H201" s="191"/>
    </row>
    <row r="202" spans="1:8" x14ac:dyDescent="0.25">
      <c r="A202" s="191"/>
      <c r="B202" s="191"/>
      <c r="C202" s="191"/>
      <c r="D202" s="191"/>
      <c r="E202" s="191"/>
      <c r="F202" s="191"/>
      <c r="G202" s="191"/>
      <c r="H202" s="191"/>
    </row>
    <row r="203" spans="1:8" x14ac:dyDescent="0.25">
      <c r="A203" s="191"/>
      <c r="B203" s="191"/>
      <c r="C203" s="191"/>
      <c r="D203" s="191"/>
      <c r="E203" s="191"/>
      <c r="F203" s="191"/>
      <c r="G203" s="191"/>
      <c r="H203" s="191"/>
    </row>
    <row r="204" spans="1:8" x14ac:dyDescent="0.25">
      <c r="A204" s="191"/>
      <c r="B204" s="191"/>
      <c r="C204" s="191"/>
      <c r="D204" s="191"/>
      <c r="E204" s="191"/>
      <c r="F204" s="191"/>
      <c r="G204" s="191"/>
      <c r="H204" s="191"/>
    </row>
    <row r="205" spans="1:8" x14ac:dyDescent="0.25">
      <c r="A205" s="191"/>
      <c r="B205" s="191"/>
      <c r="C205" s="191"/>
      <c r="D205" s="191"/>
      <c r="E205" s="191"/>
      <c r="F205" s="191"/>
      <c r="G205" s="191"/>
      <c r="H205" s="191"/>
    </row>
    <row r="206" spans="1:8" x14ac:dyDescent="0.25">
      <c r="A206" s="191"/>
      <c r="B206" s="191"/>
      <c r="C206" s="191"/>
      <c r="D206" s="191"/>
      <c r="E206" s="191"/>
      <c r="F206" s="191"/>
      <c r="G206" s="191"/>
      <c r="H206" s="191"/>
    </row>
    <row r="207" spans="1:8" x14ac:dyDescent="0.25">
      <c r="A207" s="191"/>
      <c r="B207" s="191"/>
      <c r="C207" s="191"/>
      <c r="D207" s="191"/>
      <c r="E207" s="191"/>
      <c r="F207" s="191"/>
      <c r="G207" s="191"/>
      <c r="H207" s="191"/>
    </row>
    <row r="208" spans="1:8" x14ac:dyDescent="0.25">
      <c r="A208" s="191"/>
      <c r="B208" s="191"/>
      <c r="C208" s="191"/>
      <c r="D208" s="191"/>
      <c r="E208" s="191"/>
      <c r="F208" s="191"/>
      <c r="G208" s="191"/>
      <c r="H208" s="191"/>
    </row>
    <row r="209" spans="1:8" x14ac:dyDescent="0.25">
      <c r="A209" s="191"/>
      <c r="B209" s="191"/>
      <c r="C209" s="191"/>
      <c r="D209" s="191"/>
      <c r="E209" s="191"/>
      <c r="F209" s="191"/>
      <c r="G209" s="191"/>
      <c r="H209" s="191"/>
    </row>
    <row r="210" spans="1:8" x14ac:dyDescent="0.25">
      <c r="A210" s="191"/>
      <c r="B210" s="191"/>
      <c r="C210" s="191"/>
      <c r="D210" s="191"/>
      <c r="E210" s="191"/>
      <c r="F210" s="191"/>
      <c r="G210" s="191"/>
      <c r="H210" s="191"/>
    </row>
    <row r="211" spans="1:8" x14ac:dyDescent="0.25">
      <c r="A211" s="191"/>
      <c r="B211" s="191"/>
      <c r="C211" s="191"/>
      <c r="D211" s="191"/>
      <c r="E211" s="191"/>
      <c r="F211" s="191"/>
      <c r="G211" s="191"/>
      <c r="H211" s="191"/>
    </row>
    <row r="212" spans="1:8" x14ac:dyDescent="0.25">
      <c r="A212" s="191"/>
      <c r="B212" s="191"/>
      <c r="C212" s="191"/>
      <c r="D212" s="191"/>
      <c r="E212" s="191"/>
      <c r="F212" s="191"/>
      <c r="G212" s="191"/>
      <c r="H212" s="191"/>
    </row>
    <row r="213" spans="1:8" x14ac:dyDescent="0.25">
      <c r="A213" s="191"/>
      <c r="B213" s="191"/>
      <c r="C213" s="191"/>
      <c r="D213" s="191"/>
      <c r="E213" s="191"/>
      <c r="F213" s="191"/>
      <c r="G213" s="191"/>
      <c r="H213" s="191"/>
    </row>
    <row r="214" spans="1:8" x14ac:dyDescent="0.25">
      <c r="A214" s="191"/>
      <c r="B214" s="191"/>
      <c r="C214" s="191"/>
      <c r="D214" s="191"/>
      <c r="E214" s="191"/>
      <c r="F214" s="191"/>
      <c r="G214" s="191"/>
      <c r="H214" s="191"/>
    </row>
    <row r="215" spans="1:8" x14ac:dyDescent="0.25">
      <c r="A215" s="191"/>
      <c r="B215" s="191"/>
      <c r="C215" s="191"/>
      <c r="D215" s="191"/>
      <c r="E215" s="191"/>
      <c r="F215" s="191"/>
      <c r="G215" s="191"/>
      <c r="H215" s="191"/>
    </row>
    <row r="216" spans="1:8" x14ac:dyDescent="0.25">
      <c r="A216" s="191"/>
      <c r="B216" s="191"/>
      <c r="C216" s="191"/>
      <c r="D216" s="191"/>
      <c r="E216" s="191"/>
      <c r="F216" s="191"/>
      <c r="G216" s="191"/>
      <c r="H216" s="191"/>
    </row>
    <row r="217" spans="1:8" x14ac:dyDescent="0.25">
      <c r="A217" s="191"/>
      <c r="B217" s="191"/>
      <c r="C217" s="191"/>
      <c r="D217" s="191"/>
      <c r="E217" s="191"/>
      <c r="F217" s="191"/>
      <c r="G217" s="191"/>
      <c r="H217" s="191"/>
    </row>
    <row r="218" spans="1:8" x14ac:dyDescent="0.25">
      <c r="A218" s="191"/>
      <c r="B218" s="191"/>
      <c r="C218" s="191"/>
      <c r="D218" s="191"/>
      <c r="E218" s="191"/>
      <c r="F218" s="191"/>
      <c r="G218" s="191"/>
      <c r="H218" s="191"/>
    </row>
    <row r="219" spans="1:8" x14ac:dyDescent="0.25">
      <c r="A219" s="191"/>
      <c r="B219" s="191"/>
      <c r="C219" s="191"/>
      <c r="D219" s="191"/>
      <c r="E219" s="191"/>
      <c r="F219" s="191"/>
      <c r="G219" s="191"/>
      <c r="H219" s="191"/>
    </row>
    <row r="220" spans="1:8" x14ac:dyDescent="0.25">
      <c r="A220" s="191"/>
      <c r="B220" s="191"/>
      <c r="C220" s="191"/>
      <c r="D220" s="191"/>
      <c r="E220" s="191"/>
      <c r="F220" s="191"/>
      <c r="G220" s="191"/>
      <c r="H220" s="191"/>
    </row>
    <row r="221" spans="1:8" x14ac:dyDescent="0.25">
      <c r="A221" s="191"/>
      <c r="B221" s="191"/>
      <c r="C221" s="191"/>
      <c r="D221" s="191"/>
      <c r="E221" s="191"/>
      <c r="F221" s="191"/>
      <c r="G221" s="191"/>
      <c r="H221" s="191"/>
    </row>
    <row r="222" spans="1:8" x14ac:dyDescent="0.25">
      <c r="A222" s="191"/>
      <c r="B222" s="191"/>
      <c r="C222" s="191"/>
      <c r="D222" s="191"/>
      <c r="E222" s="191"/>
      <c r="F222" s="191"/>
      <c r="G222" s="191"/>
      <c r="H222" s="191"/>
    </row>
    <row r="223" spans="1:8" x14ac:dyDescent="0.25">
      <c r="A223" s="191"/>
      <c r="B223" s="191"/>
      <c r="C223" s="191"/>
      <c r="D223" s="191"/>
      <c r="E223" s="191"/>
      <c r="F223" s="191"/>
      <c r="G223" s="191"/>
      <c r="H223" s="191"/>
    </row>
    <row r="224" spans="1:8" x14ac:dyDescent="0.25">
      <c r="A224" s="191"/>
      <c r="B224" s="191"/>
      <c r="C224" s="191"/>
      <c r="D224" s="191"/>
      <c r="E224" s="191"/>
      <c r="F224" s="191"/>
      <c r="G224" s="191"/>
      <c r="H224" s="191"/>
    </row>
    <row r="225" spans="1:8" x14ac:dyDescent="0.25">
      <c r="A225" s="191"/>
      <c r="B225" s="191"/>
      <c r="C225" s="191"/>
      <c r="D225" s="191"/>
      <c r="E225" s="191"/>
      <c r="F225" s="191"/>
      <c r="G225" s="191"/>
      <c r="H225" s="191"/>
    </row>
    <row r="226" spans="1:8" x14ac:dyDescent="0.25">
      <c r="A226" s="191"/>
      <c r="B226" s="191"/>
      <c r="C226" s="191"/>
      <c r="D226" s="191"/>
      <c r="E226" s="191"/>
      <c r="F226" s="191"/>
      <c r="G226" s="191"/>
      <c r="H226" s="191"/>
    </row>
    <row r="227" spans="1:8" x14ac:dyDescent="0.25">
      <c r="A227" s="191"/>
      <c r="B227" s="191"/>
      <c r="C227" s="191"/>
      <c r="D227" s="191"/>
      <c r="E227" s="191"/>
      <c r="F227" s="191"/>
      <c r="G227" s="191"/>
      <c r="H227" s="191"/>
    </row>
    <row r="228" spans="1:8" x14ac:dyDescent="0.25">
      <c r="A228" s="191"/>
      <c r="B228" s="191"/>
      <c r="C228" s="191"/>
      <c r="D228" s="191"/>
      <c r="E228" s="191"/>
      <c r="F228" s="191"/>
      <c r="G228" s="191"/>
      <c r="H228" s="191"/>
    </row>
    <row r="229" spans="1:8" x14ac:dyDescent="0.25">
      <c r="A229" s="191"/>
      <c r="B229" s="191"/>
      <c r="C229" s="191"/>
      <c r="D229" s="191"/>
      <c r="E229" s="191"/>
      <c r="F229" s="191"/>
      <c r="G229" s="191"/>
      <c r="H229" s="191"/>
    </row>
    <row r="230" spans="1:8" x14ac:dyDescent="0.25">
      <c r="A230" s="191"/>
      <c r="B230" s="191"/>
      <c r="C230" s="191"/>
      <c r="D230" s="191"/>
      <c r="E230" s="191"/>
      <c r="F230" s="191"/>
      <c r="G230" s="191"/>
      <c r="H230" s="191"/>
    </row>
    <row r="231" spans="1:8" x14ac:dyDescent="0.25">
      <c r="A231" s="191"/>
      <c r="B231" s="191"/>
      <c r="C231" s="191"/>
      <c r="D231" s="191"/>
      <c r="E231" s="191"/>
      <c r="F231" s="191"/>
      <c r="G231" s="191"/>
      <c r="H231" s="191"/>
    </row>
    <row r="232" spans="1:8" x14ac:dyDescent="0.25">
      <c r="A232" s="191"/>
      <c r="B232" s="191"/>
      <c r="C232" s="191"/>
      <c r="D232" s="191"/>
      <c r="E232" s="191"/>
      <c r="F232" s="191"/>
      <c r="G232" s="191"/>
      <c r="H232" s="191"/>
    </row>
    <row r="233" spans="1:8" x14ac:dyDescent="0.25">
      <c r="A233" s="191"/>
      <c r="B233" s="191"/>
      <c r="C233" s="191"/>
      <c r="D233" s="191"/>
      <c r="E233" s="191"/>
      <c r="F233" s="191"/>
      <c r="G233" s="191"/>
      <c r="H233" s="191"/>
    </row>
    <row r="234" spans="1:8" x14ac:dyDescent="0.25">
      <c r="A234" s="191"/>
      <c r="B234" s="191"/>
      <c r="C234" s="191"/>
      <c r="D234" s="191"/>
      <c r="E234" s="191"/>
      <c r="F234" s="191"/>
      <c r="G234" s="191"/>
      <c r="H234" s="191"/>
    </row>
    <row r="235" spans="1:8" x14ac:dyDescent="0.25">
      <c r="A235" s="191"/>
      <c r="B235" s="191"/>
      <c r="C235" s="191"/>
      <c r="D235" s="191"/>
      <c r="E235" s="191"/>
      <c r="F235" s="191"/>
      <c r="G235" s="191"/>
      <c r="H235" s="191"/>
    </row>
    <row r="236" spans="1:8" x14ac:dyDescent="0.25">
      <c r="A236" s="191"/>
      <c r="B236" s="191"/>
      <c r="C236" s="191"/>
      <c r="D236" s="191"/>
      <c r="E236" s="191"/>
      <c r="F236" s="191"/>
      <c r="G236" s="191"/>
      <c r="H236" s="191"/>
    </row>
    <row r="237" spans="1:8" x14ac:dyDescent="0.25">
      <c r="A237" s="191"/>
      <c r="B237" s="191"/>
      <c r="C237" s="191"/>
      <c r="D237" s="191"/>
      <c r="E237" s="191"/>
      <c r="F237" s="191"/>
      <c r="G237" s="191"/>
      <c r="H237" s="191"/>
    </row>
    <row r="238" spans="1:8" x14ac:dyDescent="0.25">
      <c r="A238" s="191"/>
      <c r="B238" s="191"/>
      <c r="C238" s="191"/>
      <c r="D238" s="191"/>
      <c r="E238" s="191"/>
      <c r="F238" s="191"/>
      <c r="G238" s="191"/>
      <c r="H238" s="191"/>
    </row>
    <row r="239" spans="1:8" x14ac:dyDescent="0.25">
      <c r="A239" s="191"/>
      <c r="B239" s="191"/>
      <c r="C239" s="191"/>
      <c r="D239" s="191"/>
      <c r="E239" s="191"/>
      <c r="F239" s="191"/>
      <c r="G239" s="191"/>
      <c r="H239" s="191"/>
    </row>
    <row r="240" spans="1:8" x14ac:dyDescent="0.25">
      <c r="A240" s="191"/>
      <c r="B240" s="191"/>
      <c r="C240" s="191"/>
      <c r="D240" s="191"/>
      <c r="E240" s="191"/>
      <c r="F240" s="191"/>
      <c r="G240" s="191"/>
      <c r="H240" s="191"/>
    </row>
    <row r="241" spans="1:8" x14ac:dyDescent="0.25">
      <c r="A241" s="191"/>
      <c r="B241" s="191"/>
      <c r="C241" s="191"/>
      <c r="D241" s="191"/>
      <c r="E241" s="191"/>
      <c r="F241" s="191"/>
      <c r="G241" s="191"/>
      <c r="H241" s="191"/>
    </row>
    <row r="242" spans="1:8" x14ac:dyDescent="0.25">
      <c r="A242" s="191"/>
      <c r="B242" s="191"/>
      <c r="C242" s="191"/>
      <c r="D242" s="191"/>
      <c r="E242" s="191"/>
      <c r="F242" s="191"/>
      <c r="G242" s="191"/>
      <c r="H242" s="191"/>
    </row>
    <row r="243" spans="1:8" x14ac:dyDescent="0.25">
      <c r="A243" s="191"/>
      <c r="B243" s="191"/>
      <c r="C243" s="191"/>
      <c r="D243" s="191"/>
      <c r="E243" s="191"/>
      <c r="F243" s="191"/>
      <c r="G243" s="191"/>
      <c r="H243" s="191"/>
    </row>
    <row r="244" spans="1:8" x14ac:dyDescent="0.25">
      <c r="A244" s="191"/>
      <c r="B244" s="191"/>
      <c r="C244" s="191"/>
      <c r="D244" s="191"/>
      <c r="E244" s="191"/>
      <c r="F244" s="191"/>
      <c r="G244" s="191"/>
      <c r="H244" s="191"/>
    </row>
    <row r="245" spans="1:8" x14ac:dyDescent="0.25">
      <c r="A245" s="191"/>
      <c r="B245" s="191"/>
      <c r="C245" s="191"/>
      <c r="D245" s="191"/>
      <c r="E245" s="191"/>
      <c r="F245" s="191"/>
      <c r="G245" s="191"/>
      <c r="H245" s="191"/>
    </row>
    <row r="246" spans="1:8" x14ac:dyDescent="0.25">
      <c r="A246" s="191"/>
      <c r="B246" s="191"/>
      <c r="C246" s="191"/>
      <c r="D246" s="191"/>
      <c r="E246" s="191"/>
      <c r="F246" s="191"/>
      <c r="G246" s="191"/>
      <c r="H246" s="191"/>
    </row>
    <row r="247" spans="1:8" x14ac:dyDescent="0.25">
      <c r="A247" s="191"/>
      <c r="B247" s="191"/>
      <c r="C247" s="191"/>
      <c r="D247" s="191"/>
      <c r="E247" s="191"/>
      <c r="F247" s="191"/>
      <c r="G247" s="191"/>
      <c r="H247" s="191"/>
    </row>
    <row r="248" spans="1:8" x14ac:dyDescent="0.25">
      <c r="A248" s="191"/>
      <c r="B248" s="191"/>
      <c r="C248" s="191"/>
      <c r="D248" s="191"/>
      <c r="E248" s="191"/>
      <c r="F248" s="191"/>
      <c r="G248" s="191"/>
      <c r="H248" s="191"/>
    </row>
    <row r="249" spans="1:8" x14ac:dyDescent="0.25">
      <c r="A249" s="191"/>
      <c r="B249" s="191"/>
      <c r="C249" s="191"/>
      <c r="D249" s="191"/>
      <c r="E249" s="191"/>
      <c r="F249" s="191"/>
      <c r="G249" s="191"/>
      <c r="H249" s="191"/>
    </row>
    <row r="250" spans="1:8" x14ac:dyDescent="0.25">
      <c r="A250" s="191"/>
      <c r="B250" s="191"/>
      <c r="C250" s="191"/>
      <c r="D250" s="191"/>
      <c r="E250" s="191"/>
      <c r="F250" s="191"/>
      <c r="G250" s="191"/>
      <c r="H250" s="191"/>
    </row>
    <row r="251" spans="1:8" x14ac:dyDescent="0.25">
      <c r="A251" s="191"/>
      <c r="B251" s="191"/>
      <c r="C251" s="191"/>
      <c r="D251" s="191"/>
      <c r="E251" s="191"/>
      <c r="F251" s="191"/>
      <c r="G251" s="191"/>
      <c r="H251" s="191"/>
    </row>
    <row r="252" spans="1:8" x14ac:dyDescent="0.25">
      <c r="A252" s="191"/>
      <c r="B252" s="191"/>
      <c r="C252" s="191"/>
      <c r="D252" s="191"/>
      <c r="E252" s="191"/>
      <c r="F252" s="191"/>
      <c r="G252" s="191"/>
      <c r="H252" s="191"/>
    </row>
    <row r="253" spans="1:8" x14ac:dyDescent="0.25">
      <c r="A253" s="191"/>
      <c r="B253" s="191"/>
      <c r="C253" s="191"/>
      <c r="D253" s="191"/>
      <c r="E253" s="191"/>
      <c r="F253" s="191"/>
      <c r="G253" s="191"/>
      <c r="H253" s="191"/>
    </row>
    <row r="254" spans="1:8" x14ac:dyDescent="0.25">
      <c r="A254" s="191"/>
      <c r="B254" s="191"/>
      <c r="C254" s="191"/>
      <c r="D254" s="191"/>
      <c r="E254" s="191"/>
      <c r="F254" s="191"/>
      <c r="G254" s="191"/>
      <c r="H254" s="191"/>
    </row>
    <row r="255" spans="1:8" x14ac:dyDescent="0.25">
      <c r="A255" s="191"/>
      <c r="B255" s="191"/>
      <c r="C255" s="191"/>
      <c r="D255" s="191"/>
      <c r="E255" s="191"/>
      <c r="F255" s="191"/>
      <c r="G255" s="191"/>
      <c r="H255" s="191"/>
    </row>
    <row r="256" spans="1:8" x14ac:dyDescent="0.25">
      <c r="A256" s="191"/>
      <c r="B256" s="191"/>
      <c r="C256" s="191"/>
      <c r="D256" s="191"/>
      <c r="E256" s="191"/>
      <c r="F256" s="191"/>
      <c r="G256" s="191"/>
      <c r="H256" s="191"/>
    </row>
    <row r="257" spans="1:8" x14ac:dyDescent="0.25">
      <c r="A257" s="191"/>
      <c r="B257" s="191"/>
      <c r="C257" s="191"/>
      <c r="D257" s="191"/>
      <c r="E257" s="191"/>
      <c r="F257" s="191"/>
      <c r="G257" s="191"/>
      <c r="H257" s="191"/>
    </row>
    <row r="258" spans="1:8" x14ac:dyDescent="0.25">
      <c r="A258" s="191"/>
      <c r="B258" s="191"/>
      <c r="C258" s="191"/>
      <c r="D258" s="191"/>
      <c r="E258" s="191"/>
      <c r="F258" s="191"/>
      <c r="G258" s="191"/>
      <c r="H258" s="191"/>
    </row>
    <row r="259" spans="1:8" x14ac:dyDescent="0.25">
      <c r="A259" s="191"/>
      <c r="B259" s="191"/>
      <c r="C259" s="191"/>
      <c r="D259" s="191"/>
      <c r="E259" s="191"/>
      <c r="F259" s="191"/>
      <c r="G259" s="191"/>
      <c r="H259" s="191"/>
    </row>
    <row r="260" spans="1:8" x14ac:dyDescent="0.25">
      <c r="A260" s="191"/>
      <c r="B260" s="191"/>
      <c r="C260" s="191"/>
      <c r="D260" s="191"/>
      <c r="E260" s="191"/>
      <c r="F260" s="191"/>
      <c r="G260" s="191"/>
      <c r="H260" s="191"/>
    </row>
    <row r="261" spans="1:8" x14ac:dyDescent="0.25">
      <c r="A261" s="191"/>
      <c r="B261" s="191"/>
      <c r="C261" s="191"/>
      <c r="D261" s="191"/>
      <c r="E261" s="191"/>
      <c r="F261" s="191"/>
      <c r="G261" s="191"/>
      <c r="H261" s="191"/>
    </row>
    <row r="262" spans="1:8" x14ac:dyDescent="0.25">
      <c r="A262" s="191"/>
      <c r="B262" s="191"/>
      <c r="C262" s="191"/>
      <c r="D262" s="191"/>
      <c r="E262" s="191"/>
      <c r="F262" s="191"/>
      <c r="G262" s="191"/>
      <c r="H262" s="191"/>
    </row>
    <row r="263" spans="1:8" x14ac:dyDescent="0.25">
      <c r="A263" s="191"/>
      <c r="B263" s="191"/>
      <c r="C263" s="191"/>
      <c r="D263" s="191"/>
      <c r="E263" s="191"/>
      <c r="F263" s="191"/>
      <c r="G263" s="191"/>
      <c r="H263" s="191"/>
    </row>
    <row r="264" spans="1:8" x14ac:dyDescent="0.25">
      <c r="A264" s="191"/>
      <c r="B264" s="191"/>
      <c r="C264" s="191"/>
      <c r="D264" s="191"/>
      <c r="E264" s="191"/>
      <c r="F264" s="191"/>
      <c r="G264" s="191"/>
      <c r="H264" s="191"/>
    </row>
    <row r="265" spans="1:8" x14ac:dyDescent="0.25">
      <c r="A265" s="191"/>
      <c r="B265" s="191"/>
      <c r="C265" s="191"/>
      <c r="D265" s="191"/>
      <c r="E265" s="191"/>
      <c r="F265" s="191"/>
      <c r="G265" s="191"/>
      <c r="H265" s="191"/>
    </row>
    <row r="266" spans="1:8" x14ac:dyDescent="0.25">
      <c r="A266" s="191"/>
      <c r="B266" s="191"/>
      <c r="C266" s="191"/>
      <c r="D266" s="191"/>
      <c r="E266" s="191"/>
      <c r="F266" s="191"/>
      <c r="G266" s="191"/>
      <c r="H266" s="191"/>
    </row>
    <row r="267" spans="1:8" x14ac:dyDescent="0.25">
      <c r="A267" s="191"/>
      <c r="B267" s="191"/>
      <c r="C267" s="191"/>
      <c r="D267" s="191"/>
      <c r="E267" s="191"/>
      <c r="F267" s="191"/>
      <c r="G267" s="191"/>
      <c r="H267" s="191"/>
    </row>
    <row r="268" spans="1:8" x14ac:dyDescent="0.25">
      <c r="A268" s="191"/>
      <c r="B268" s="191"/>
      <c r="C268" s="191"/>
      <c r="D268" s="191"/>
      <c r="E268" s="191"/>
      <c r="F268" s="191"/>
      <c r="G268" s="191"/>
      <c r="H268" s="191"/>
    </row>
    <row r="269" spans="1:8" x14ac:dyDescent="0.25">
      <c r="A269" s="191"/>
      <c r="B269" s="191"/>
      <c r="C269" s="191"/>
      <c r="D269" s="191"/>
      <c r="E269" s="191"/>
      <c r="F269" s="191"/>
      <c r="G269" s="191"/>
      <c r="H269" s="191"/>
    </row>
    <row r="270" spans="1:8" x14ac:dyDescent="0.25">
      <c r="A270" s="191"/>
      <c r="B270" s="191"/>
      <c r="C270" s="191"/>
      <c r="D270" s="191"/>
      <c r="E270" s="191"/>
      <c r="F270" s="191"/>
      <c r="G270" s="191"/>
      <c r="H270" s="191"/>
    </row>
    <row r="271" spans="1:8" x14ac:dyDescent="0.25">
      <c r="A271" s="191"/>
      <c r="B271" s="191"/>
      <c r="C271" s="191"/>
      <c r="D271" s="191"/>
      <c r="E271" s="191"/>
      <c r="F271" s="191"/>
      <c r="G271" s="191"/>
      <c r="H271" s="191"/>
    </row>
    <row r="272" spans="1:8" x14ac:dyDescent="0.25">
      <c r="A272" s="191"/>
      <c r="B272" s="191"/>
      <c r="C272" s="191"/>
      <c r="D272" s="191"/>
      <c r="E272" s="191"/>
      <c r="F272" s="191"/>
      <c r="G272" s="191"/>
      <c r="H272" s="191"/>
    </row>
    <row r="273" spans="1:8" x14ac:dyDescent="0.25">
      <c r="A273" s="191"/>
      <c r="B273" s="191"/>
      <c r="C273" s="191"/>
      <c r="D273" s="191"/>
      <c r="E273" s="191"/>
      <c r="F273" s="191"/>
      <c r="G273" s="191"/>
      <c r="H273" s="191"/>
    </row>
    <row r="274" spans="1:8" x14ac:dyDescent="0.25">
      <c r="A274" s="191"/>
      <c r="B274" s="191"/>
      <c r="C274" s="191"/>
      <c r="D274" s="191"/>
      <c r="E274" s="191"/>
      <c r="F274" s="191"/>
      <c r="G274" s="191"/>
      <c r="H274" s="191"/>
    </row>
    <row r="275" spans="1:8" x14ac:dyDescent="0.25">
      <c r="A275" s="191"/>
      <c r="B275" s="191"/>
      <c r="C275" s="191"/>
      <c r="D275" s="191"/>
      <c r="E275" s="191"/>
      <c r="F275" s="191"/>
      <c r="G275" s="191"/>
      <c r="H275" s="191"/>
    </row>
    <row r="276" spans="1:8" x14ac:dyDescent="0.25">
      <c r="A276" s="191"/>
      <c r="B276" s="191"/>
      <c r="C276" s="191"/>
      <c r="D276" s="191"/>
      <c r="E276" s="191"/>
      <c r="F276" s="191"/>
      <c r="G276" s="191"/>
      <c r="H276" s="191"/>
    </row>
    <row r="277" spans="1:8" x14ac:dyDescent="0.25">
      <c r="A277" s="191"/>
      <c r="B277" s="191"/>
      <c r="C277" s="191"/>
      <c r="D277" s="191"/>
      <c r="E277" s="191"/>
      <c r="F277" s="191"/>
      <c r="G277" s="191"/>
      <c r="H277" s="191"/>
    </row>
    <row r="278" spans="1:8" x14ac:dyDescent="0.25">
      <c r="A278" s="191"/>
      <c r="B278" s="191"/>
      <c r="C278" s="191"/>
      <c r="D278" s="191"/>
      <c r="E278" s="191"/>
      <c r="F278" s="191"/>
      <c r="G278" s="191"/>
      <c r="H278" s="191"/>
    </row>
    <row r="279" spans="1:8" x14ac:dyDescent="0.25">
      <c r="A279" s="191"/>
      <c r="B279" s="191"/>
      <c r="C279" s="191"/>
      <c r="D279" s="191"/>
      <c r="E279" s="191"/>
      <c r="F279" s="191"/>
      <c r="G279" s="191"/>
      <c r="H279" s="191"/>
    </row>
    <row r="280" spans="1:8" x14ac:dyDescent="0.25">
      <c r="A280" s="191"/>
      <c r="B280" s="191"/>
      <c r="C280" s="191"/>
      <c r="D280" s="191"/>
      <c r="E280" s="191"/>
      <c r="F280" s="191"/>
      <c r="G280" s="191"/>
      <c r="H280" s="191"/>
    </row>
    <row r="281" spans="1:8" x14ac:dyDescent="0.25">
      <c r="A281" s="191"/>
      <c r="B281" s="191"/>
      <c r="C281" s="191"/>
      <c r="D281" s="191"/>
      <c r="E281" s="191"/>
      <c r="F281" s="191"/>
      <c r="G281" s="191"/>
      <c r="H281" s="191"/>
    </row>
    <row r="282" spans="1:8" x14ac:dyDescent="0.25">
      <c r="A282" s="191"/>
      <c r="B282" s="191"/>
      <c r="C282" s="191"/>
      <c r="D282" s="191"/>
      <c r="E282" s="191"/>
      <c r="F282" s="191"/>
      <c r="G282" s="191"/>
      <c r="H282" s="191"/>
    </row>
    <row r="283" spans="1:8" x14ac:dyDescent="0.25">
      <c r="A283" s="191"/>
      <c r="B283" s="191"/>
      <c r="C283" s="191"/>
      <c r="D283" s="191"/>
      <c r="E283" s="191"/>
      <c r="F283" s="191"/>
      <c r="G283" s="191"/>
      <c r="H283" s="191"/>
    </row>
    <row r="284" spans="1:8" x14ac:dyDescent="0.25">
      <c r="A284" s="191"/>
      <c r="B284" s="191"/>
      <c r="C284" s="191"/>
      <c r="D284" s="191"/>
      <c r="E284" s="191"/>
      <c r="F284" s="191"/>
      <c r="G284" s="191"/>
      <c r="H284" s="191"/>
    </row>
    <row r="285" spans="1:8" x14ac:dyDescent="0.25">
      <c r="A285" s="191"/>
      <c r="B285" s="191"/>
      <c r="C285" s="191"/>
      <c r="D285" s="191"/>
      <c r="E285" s="191"/>
      <c r="F285" s="191"/>
      <c r="G285" s="191"/>
      <c r="H285" s="191"/>
    </row>
    <row r="286" spans="1:8" x14ac:dyDescent="0.25">
      <c r="A286" s="191"/>
      <c r="B286" s="191"/>
      <c r="C286" s="191"/>
      <c r="D286" s="191"/>
      <c r="E286" s="191"/>
      <c r="F286" s="191"/>
      <c r="G286" s="191"/>
      <c r="H286" s="191"/>
    </row>
    <row r="287" spans="1:8" x14ac:dyDescent="0.25">
      <c r="A287" s="191"/>
      <c r="B287" s="191"/>
      <c r="C287" s="191"/>
      <c r="D287" s="191"/>
      <c r="E287" s="191"/>
      <c r="F287" s="191"/>
      <c r="G287" s="191"/>
      <c r="H287" s="191"/>
    </row>
    <row r="288" spans="1:8" x14ac:dyDescent="0.25">
      <c r="A288" s="191"/>
      <c r="B288" s="191"/>
      <c r="C288" s="191"/>
      <c r="D288" s="191"/>
      <c r="E288" s="191"/>
      <c r="F288" s="191"/>
      <c r="G288" s="191"/>
      <c r="H288" s="191"/>
    </row>
    <row r="289" spans="1:8" x14ac:dyDescent="0.25">
      <c r="A289" s="191"/>
      <c r="B289" s="191"/>
      <c r="C289" s="191"/>
      <c r="D289" s="191"/>
      <c r="E289" s="191"/>
      <c r="F289" s="191"/>
      <c r="G289" s="191"/>
      <c r="H289" s="191"/>
    </row>
    <row r="290" spans="1:8" x14ac:dyDescent="0.25">
      <c r="A290" s="191"/>
      <c r="B290" s="191"/>
      <c r="C290" s="191"/>
      <c r="D290" s="191"/>
      <c r="E290" s="191"/>
      <c r="F290" s="191"/>
      <c r="G290" s="191"/>
      <c r="H290" s="191"/>
    </row>
    <row r="291" spans="1:8" x14ac:dyDescent="0.25">
      <c r="A291" s="191"/>
      <c r="B291" s="191"/>
      <c r="C291" s="191"/>
      <c r="D291" s="191"/>
      <c r="E291" s="191"/>
      <c r="F291" s="191"/>
      <c r="G291" s="191"/>
      <c r="H291" s="191"/>
    </row>
    <row r="292" spans="1:8" x14ac:dyDescent="0.25">
      <c r="A292" s="191"/>
      <c r="B292" s="191"/>
      <c r="C292" s="191"/>
      <c r="D292" s="191"/>
      <c r="E292" s="191"/>
      <c r="F292" s="191"/>
      <c r="G292" s="191"/>
      <c r="H292" s="191"/>
    </row>
    <row r="293" spans="1:8" x14ac:dyDescent="0.25">
      <c r="A293" s="191"/>
      <c r="B293" s="191"/>
      <c r="C293" s="191"/>
      <c r="D293" s="191"/>
      <c r="E293" s="191"/>
      <c r="F293" s="191"/>
      <c r="G293" s="191"/>
      <c r="H293" s="191"/>
    </row>
    <row r="294" spans="1:8" x14ac:dyDescent="0.25">
      <c r="A294" s="191"/>
      <c r="B294" s="191"/>
      <c r="C294" s="191"/>
      <c r="D294" s="191"/>
      <c r="E294" s="191"/>
      <c r="F294" s="191"/>
      <c r="G294" s="191"/>
      <c r="H294" s="191"/>
    </row>
    <row r="295" spans="1:8" x14ac:dyDescent="0.25">
      <c r="A295" s="191"/>
      <c r="B295" s="191"/>
      <c r="C295" s="191"/>
      <c r="D295" s="191"/>
      <c r="E295" s="191"/>
      <c r="F295" s="191"/>
      <c r="G295" s="191"/>
      <c r="H295" s="191"/>
    </row>
    <row r="296" spans="1:8" x14ac:dyDescent="0.25">
      <c r="A296" s="191"/>
      <c r="B296" s="191"/>
      <c r="C296" s="191"/>
      <c r="D296" s="191"/>
      <c r="E296" s="191"/>
      <c r="F296" s="191"/>
      <c r="G296" s="191"/>
      <c r="H296" s="191"/>
    </row>
    <row r="297" spans="1:8" x14ac:dyDescent="0.25">
      <c r="A297" s="191"/>
      <c r="B297" s="191"/>
      <c r="C297" s="191"/>
      <c r="D297" s="191"/>
      <c r="E297" s="191"/>
      <c r="F297" s="191"/>
      <c r="G297" s="191"/>
      <c r="H297" s="191"/>
    </row>
    <row r="298" spans="1:8" x14ac:dyDescent="0.25">
      <c r="A298" s="191"/>
      <c r="B298" s="191"/>
      <c r="C298" s="191"/>
      <c r="D298" s="191"/>
      <c r="E298" s="191"/>
      <c r="F298" s="191"/>
      <c r="G298" s="191"/>
      <c r="H298" s="191"/>
    </row>
    <row r="299" spans="1:8" x14ac:dyDescent="0.25">
      <c r="A299" s="191"/>
      <c r="B299" s="191"/>
      <c r="C299" s="191"/>
      <c r="D299" s="191"/>
      <c r="E299" s="191"/>
      <c r="F299" s="191"/>
      <c r="G299" s="191"/>
      <c r="H299" s="191"/>
    </row>
    <row r="300" spans="1:8" x14ac:dyDescent="0.25">
      <c r="A300" s="191"/>
      <c r="B300" s="191"/>
      <c r="C300" s="191"/>
      <c r="D300" s="191"/>
      <c r="E300" s="191"/>
      <c r="F300" s="191"/>
      <c r="G300" s="191"/>
      <c r="H300" s="191"/>
    </row>
    <row r="301" spans="1:8" x14ac:dyDescent="0.25">
      <c r="A301" s="191"/>
      <c r="B301" s="191"/>
      <c r="C301" s="191"/>
      <c r="D301" s="191"/>
      <c r="E301" s="191"/>
      <c r="F301" s="191"/>
      <c r="G301" s="191"/>
      <c r="H301" s="191"/>
    </row>
    <row r="302" spans="1:8" x14ac:dyDescent="0.25">
      <c r="A302" s="191"/>
      <c r="B302" s="191"/>
      <c r="C302" s="191"/>
      <c r="D302" s="191"/>
      <c r="E302" s="191"/>
      <c r="F302" s="191"/>
      <c r="G302" s="191"/>
      <c r="H302" s="191"/>
    </row>
    <row r="303" spans="1:8" x14ac:dyDescent="0.25">
      <c r="A303" s="191"/>
      <c r="B303" s="191"/>
      <c r="C303" s="191"/>
      <c r="D303" s="191"/>
      <c r="E303" s="191"/>
      <c r="F303" s="191"/>
      <c r="G303" s="191"/>
      <c r="H303" s="191"/>
    </row>
    <row r="304" spans="1:8" x14ac:dyDescent="0.25">
      <c r="A304" s="191"/>
      <c r="B304" s="191"/>
      <c r="C304" s="191"/>
      <c r="D304" s="191"/>
      <c r="E304" s="191"/>
      <c r="F304" s="191"/>
      <c r="G304" s="191"/>
      <c r="H304" s="191"/>
    </row>
    <row r="305" spans="1:8" x14ac:dyDescent="0.25">
      <c r="A305" s="191"/>
      <c r="B305" s="191"/>
      <c r="C305" s="191"/>
      <c r="D305" s="191"/>
      <c r="E305" s="191"/>
      <c r="F305" s="191"/>
      <c r="G305" s="191"/>
      <c r="H305" s="191"/>
    </row>
    <row r="306" spans="1:8" x14ac:dyDescent="0.25">
      <c r="A306" s="191"/>
      <c r="B306" s="191"/>
      <c r="C306" s="191"/>
      <c r="D306" s="191"/>
      <c r="E306" s="191"/>
      <c r="F306" s="191"/>
      <c r="G306" s="191"/>
      <c r="H306" s="191"/>
    </row>
    <row r="307" spans="1:8" x14ac:dyDescent="0.25">
      <c r="A307" s="191"/>
      <c r="B307" s="191"/>
      <c r="C307" s="191"/>
      <c r="D307" s="191"/>
      <c r="E307" s="191"/>
      <c r="F307" s="191"/>
      <c r="G307" s="191"/>
      <c r="H307" s="191"/>
    </row>
    <row r="308" spans="1:8" x14ac:dyDescent="0.25">
      <c r="A308" s="191"/>
      <c r="B308" s="191"/>
      <c r="C308" s="191"/>
      <c r="D308" s="191"/>
      <c r="E308" s="191"/>
      <c r="F308" s="191"/>
      <c r="G308" s="191"/>
      <c r="H308" s="191"/>
    </row>
    <row r="309" spans="1:8" x14ac:dyDescent="0.25">
      <c r="A309" s="191"/>
      <c r="B309" s="191"/>
      <c r="C309" s="191"/>
      <c r="D309" s="191"/>
      <c r="E309" s="191"/>
      <c r="F309" s="191"/>
      <c r="G309" s="191"/>
      <c r="H309" s="191"/>
    </row>
    <row r="310" spans="1:8" x14ac:dyDescent="0.25">
      <c r="A310" s="191"/>
      <c r="B310" s="191"/>
      <c r="C310" s="191"/>
      <c r="D310" s="191"/>
      <c r="E310" s="191"/>
      <c r="F310" s="191"/>
      <c r="G310" s="191"/>
      <c r="H310" s="191"/>
    </row>
    <row r="311" spans="1:8" x14ac:dyDescent="0.25">
      <c r="A311" s="191"/>
      <c r="B311" s="191"/>
      <c r="C311" s="191"/>
      <c r="D311" s="191"/>
      <c r="E311" s="191"/>
      <c r="F311" s="191"/>
      <c r="G311" s="191"/>
      <c r="H311" s="191"/>
    </row>
    <row r="312" spans="1:8" x14ac:dyDescent="0.25">
      <c r="A312" s="191"/>
      <c r="B312" s="191"/>
      <c r="C312" s="191"/>
      <c r="D312" s="191"/>
      <c r="E312" s="191"/>
      <c r="F312" s="191"/>
      <c r="G312" s="191"/>
      <c r="H312" s="191"/>
    </row>
    <row r="313" spans="1:8" x14ac:dyDescent="0.25">
      <c r="A313" s="191"/>
      <c r="B313" s="191"/>
      <c r="C313" s="191"/>
      <c r="D313" s="191"/>
      <c r="E313" s="191"/>
      <c r="F313" s="191"/>
      <c r="G313" s="191"/>
      <c r="H313" s="191"/>
    </row>
    <row r="314" spans="1:8" x14ac:dyDescent="0.25">
      <c r="A314" s="191"/>
      <c r="B314" s="191"/>
      <c r="C314" s="191"/>
      <c r="D314" s="191"/>
      <c r="E314" s="191"/>
      <c r="F314" s="191"/>
      <c r="G314" s="191"/>
      <c r="H314" s="191"/>
    </row>
    <row r="315" spans="1:8" x14ac:dyDescent="0.25">
      <c r="A315" s="191"/>
      <c r="B315" s="191"/>
      <c r="C315" s="191"/>
      <c r="D315" s="191"/>
      <c r="E315" s="191"/>
      <c r="F315" s="191"/>
      <c r="G315" s="191"/>
      <c r="H315" s="191"/>
    </row>
    <row r="316" spans="1:8" x14ac:dyDescent="0.25">
      <c r="A316" s="191"/>
      <c r="B316" s="191"/>
      <c r="C316" s="191"/>
      <c r="D316" s="191"/>
      <c r="E316" s="191"/>
      <c r="F316" s="191"/>
      <c r="G316" s="191"/>
      <c r="H316" s="191"/>
    </row>
    <row r="317" spans="1:8" x14ac:dyDescent="0.25">
      <c r="A317" s="191"/>
      <c r="B317" s="191"/>
      <c r="C317" s="191"/>
      <c r="D317" s="191"/>
      <c r="E317" s="191"/>
      <c r="F317" s="191"/>
      <c r="G317" s="191"/>
      <c r="H317" s="191"/>
    </row>
    <row r="318" spans="1:8" x14ac:dyDescent="0.25">
      <c r="A318" s="191"/>
      <c r="B318" s="191"/>
      <c r="C318" s="191"/>
      <c r="D318" s="191"/>
      <c r="E318" s="191"/>
      <c r="F318" s="191"/>
      <c r="G318" s="191"/>
      <c r="H318" s="191"/>
    </row>
    <row r="319" spans="1:8" x14ac:dyDescent="0.25">
      <c r="A319" s="191"/>
      <c r="B319" s="191"/>
      <c r="C319" s="191"/>
      <c r="D319" s="191"/>
      <c r="E319" s="191"/>
      <c r="F319" s="191"/>
      <c r="G319" s="191"/>
      <c r="H319" s="191"/>
    </row>
    <row r="320" spans="1:8" x14ac:dyDescent="0.25">
      <c r="A320" s="191"/>
      <c r="B320" s="191"/>
      <c r="C320" s="191"/>
      <c r="D320" s="191"/>
      <c r="E320" s="191"/>
      <c r="F320" s="191"/>
      <c r="G320" s="191"/>
      <c r="H320" s="191"/>
    </row>
    <row r="321" spans="1:8" x14ac:dyDescent="0.25">
      <c r="A321" s="191"/>
      <c r="B321" s="191"/>
      <c r="C321" s="191"/>
      <c r="D321" s="191"/>
      <c r="E321" s="191"/>
      <c r="F321" s="191"/>
      <c r="G321" s="191"/>
      <c r="H321" s="191"/>
    </row>
    <row r="322" spans="1:8" x14ac:dyDescent="0.25">
      <c r="A322" s="191"/>
      <c r="B322" s="191"/>
      <c r="C322" s="191"/>
      <c r="D322" s="191"/>
      <c r="E322" s="191"/>
      <c r="F322" s="191"/>
      <c r="G322" s="191"/>
      <c r="H322" s="191"/>
    </row>
    <row r="323" spans="1:8" x14ac:dyDescent="0.25">
      <c r="A323" s="191"/>
      <c r="B323" s="191"/>
      <c r="C323" s="191"/>
      <c r="D323" s="191"/>
      <c r="E323" s="191"/>
      <c r="F323" s="191"/>
      <c r="G323" s="191"/>
      <c r="H323" s="191"/>
    </row>
    <row r="324" spans="1:8" x14ac:dyDescent="0.25">
      <c r="A324" s="191"/>
      <c r="B324" s="191"/>
      <c r="C324" s="191"/>
      <c r="D324" s="191"/>
      <c r="E324" s="191"/>
      <c r="F324" s="191"/>
      <c r="G324" s="191"/>
      <c r="H324" s="191"/>
    </row>
    <row r="325" spans="1:8" x14ac:dyDescent="0.25">
      <c r="A325" s="191"/>
      <c r="B325" s="191"/>
      <c r="C325" s="191"/>
      <c r="D325" s="191"/>
      <c r="E325" s="191"/>
      <c r="F325" s="191"/>
      <c r="G325" s="191"/>
      <c r="H325" s="191"/>
    </row>
    <row r="326" spans="1:8" x14ac:dyDescent="0.25">
      <c r="A326" s="191"/>
      <c r="B326" s="191"/>
      <c r="C326" s="191"/>
      <c r="D326" s="191"/>
      <c r="E326" s="191"/>
      <c r="F326" s="191"/>
      <c r="G326" s="191"/>
      <c r="H326" s="191"/>
    </row>
    <row r="327" spans="1:8" x14ac:dyDescent="0.25">
      <c r="A327" s="191"/>
      <c r="B327" s="191"/>
      <c r="C327" s="191"/>
      <c r="D327" s="191"/>
      <c r="E327" s="191"/>
      <c r="F327" s="191"/>
      <c r="G327" s="191"/>
      <c r="H327" s="191"/>
    </row>
    <row r="328" spans="1:8" x14ac:dyDescent="0.25">
      <c r="A328" s="191"/>
      <c r="B328" s="191"/>
      <c r="C328" s="191"/>
      <c r="D328" s="191"/>
      <c r="E328" s="191"/>
      <c r="F328" s="191"/>
      <c r="G328" s="191"/>
      <c r="H328" s="191"/>
    </row>
    <row r="329" spans="1:8" x14ac:dyDescent="0.25">
      <c r="A329" s="191"/>
      <c r="B329" s="191"/>
      <c r="C329" s="191"/>
      <c r="D329" s="191"/>
      <c r="E329" s="191"/>
      <c r="F329" s="191"/>
      <c r="G329" s="191"/>
      <c r="H329" s="191"/>
    </row>
    <row r="330" spans="1:8" x14ac:dyDescent="0.25">
      <c r="A330" s="191"/>
      <c r="B330" s="191"/>
      <c r="C330" s="191"/>
      <c r="D330" s="191"/>
      <c r="E330" s="191"/>
      <c r="F330" s="191"/>
      <c r="G330" s="191"/>
      <c r="H330" s="191"/>
    </row>
    <row r="331" spans="1:8" x14ac:dyDescent="0.25">
      <c r="A331" s="191"/>
      <c r="B331" s="191"/>
      <c r="C331" s="191"/>
      <c r="D331" s="191"/>
      <c r="E331" s="191"/>
      <c r="F331" s="191"/>
      <c r="G331" s="191"/>
      <c r="H331" s="191"/>
    </row>
    <row r="332" spans="1:8" x14ac:dyDescent="0.25">
      <c r="A332" s="191"/>
      <c r="B332" s="191"/>
      <c r="C332" s="191"/>
      <c r="D332" s="191"/>
      <c r="E332" s="191"/>
      <c r="F332" s="191"/>
      <c r="G332" s="191"/>
      <c r="H332" s="191"/>
    </row>
    <row r="333" spans="1:8" x14ac:dyDescent="0.25">
      <c r="A333" s="191"/>
      <c r="B333" s="191"/>
      <c r="C333" s="191"/>
      <c r="D333" s="191"/>
      <c r="E333" s="191"/>
      <c r="F333" s="191"/>
      <c r="G333" s="191"/>
      <c r="H333" s="191"/>
    </row>
    <row r="334" spans="1:8" x14ac:dyDescent="0.25">
      <c r="A334" s="191"/>
      <c r="B334" s="191"/>
      <c r="C334" s="191"/>
      <c r="D334" s="191"/>
      <c r="E334" s="191"/>
      <c r="F334" s="191"/>
      <c r="G334" s="191"/>
      <c r="H334" s="191"/>
    </row>
    <row r="335" spans="1:8" x14ac:dyDescent="0.25">
      <c r="A335" s="191"/>
      <c r="B335" s="191"/>
      <c r="C335" s="191"/>
      <c r="D335" s="191"/>
      <c r="E335" s="191"/>
      <c r="F335" s="191"/>
      <c r="G335" s="191"/>
      <c r="H335" s="191"/>
    </row>
    <row r="336" spans="1:8" x14ac:dyDescent="0.25">
      <c r="A336" s="191"/>
      <c r="B336" s="191"/>
      <c r="C336" s="191"/>
      <c r="D336" s="191"/>
      <c r="E336" s="191"/>
      <c r="F336" s="191"/>
      <c r="G336" s="191"/>
      <c r="H336" s="191"/>
    </row>
    <row r="337" spans="1:8" x14ac:dyDescent="0.25">
      <c r="A337" s="191"/>
      <c r="B337" s="191"/>
      <c r="C337" s="191"/>
      <c r="D337" s="191"/>
      <c r="E337" s="191"/>
      <c r="F337" s="191"/>
      <c r="G337" s="191"/>
      <c r="H337" s="191"/>
    </row>
    <row r="338" spans="1:8" x14ac:dyDescent="0.25">
      <c r="A338" s="191"/>
      <c r="B338" s="191"/>
      <c r="C338" s="191"/>
      <c r="D338" s="191"/>
      <c r="E338" s="191"/>
      <c r="F338" s="191"/>
      <c r="G338" s="191"/>
      <c r="H338" s="191"/>
    </row>
    <row r="339" spans="1:8" x14ac:dyDescent="0.25">
      <c r="A339" s="191"/>
      <c r="B339" s="191"/>
      <c r="C339" s="191"/>
      <c r="D339" s="191"/>
      <c r="E339" s="191"/>
      <c r="F339" s="191"/>
      <c r="G339" s="191"/>
      <c r="H339" s="191"/>
    </row>
    <row r="340" spans="1:8" x14ac:dyDescent="0.25">
      <c r="A340" s="191"/>
      <c r="B340" s="191"/>
      <c r="C340" s="191"/>
      <c r="D340" s="191"/>
      <c r="E340" s="191"/>
      <c r="F340" s="191"/>
      <c r="G340" s="191"/>
      <c r="H340" s="191"/>
    </row>
    <row r="341" spans="1:8" x14ac:dyDescent="0.25">
      <c r="A341" s="191"/>
      <c r="B341" s="191"/>
      <c r="C341" s="191"/>
      <c r="D341" s="191"/>
      <c r="E341" s="191"/>
      <c r="F341" s="191"/>
      <c r="G341" s="191"/>
      <c r="H341" s="191"/>
    </row>
    <row r="342" spans="1:8" x14ac:dyDescent="0.25">
      <c r="A342" s="191"/>
      <c r="B342" s="191"/>
      <c r="C342" s="191"/>
      <c r="D342" s="191"/>
      <c r="E342" s="191"/>
      <c r="F342" s="191"/>
      <c r="G342" s="191"/>
      <c r="H342" s="191"/>
    </row>
    <row r="343" spans="1:8" x14ac:dyDescent="0.25">
      <c r="A343" s="191"/>
      <c r="B343" s="191"/>
      <c r="C343" s="191"/>
      <c r="D343" s="191"/>
      <c r="E343" s="191"/>
      <c r="F343" s="191"/>
      <c r="G343" s="191"/>
      <c r="H343" s="191"/>
    </row>
    <row r="344" spans="1:8" x14ac:dyDescent="0.25">
      <c r="A344" s="191"/>
      <c r="B344" s="191"/>
      <c r="C344" s="191"/>
      <c r="D344" s="191"/>
      <c r="E344" s="191"/>
      <c r="F344" s="191"/>
      <c r="G344" s="191"/>
      <c r="H344" s="191"/>
    </row>
    <row r="345" spans="1:8" x14ac:dyDescent="0.25">
      <c r="A345" s="191"/>
      <c r="B345" s="191"/>
      <c r="C345" s="191"/>
      <c r="D345" s="191"/>
      <c r="E345" s="191"/>
      <c r="F345" s="191"/>
      <c r="G345" s="191"/>
      <c r="H345" s="191"/>
    </row>
    <row r="346" spans="1:8" x14ac:dyDescent="0.25">
      <c r="A346" s="191"/>
      <c r="B346" s="191"/>
      <c r="C346" s="191"/>
      <c r="D346" s="191"/>
      <c r="E346" s="191"/>
      <c r="F346" s="191"/>
      <c r="G346" s="191"/>
      <c r="H346" s="191"/>
    </row>
    <row r="347" spans="1:8" x14ac:dyDescent="0.25">
      <c r="A347" s="191"/>
      <c r="B347" s="191"/>
      <c r="C347" s="191"/>
      <c r="D347" s="191"/>
      <c r="E347" s="191"/>
      <c r="F347" s="191"/>
      <c r="G347" s="191"/>
      <c r="H347" s="191"/>
    </row>
    <row r="348" spans="1:8" x14ac:dyDescent="0.25">
      <c r="A348" s="191"/>
      <c r="B348" s="191"/>
      <c r="C348" s="191"/>
      <c r="D348" s="191"/>
      <c r="E348" s="191"/>
      <c r="F348" s="191"/>
      <c r="G348" s="191"/>
      <c r="H348" s="191"/>
    </row>
    <row r="349" spans="1:8" x14ac:dyDescent="0.25">
      <c r="A349" s="191"/>
      <c r="B349" s="191"/>
      <c r="C349" s="191"/>
      <c r="D349" s="191"/>
      <c r="E349" s="191"/>
      <c r="F349" s="191"/>
      <c r="G349" s="191"/>
      <c r="H349" s="191"/>
    </row>
    <row r="350" spans="1:8" x14ac:dyDescent="0.25">
      <c r="A350" s="191"/>
      <c r="B350" s="191"/>
      <c r="C350" s="191"/>
      <c r="D350" s="191"/>
      <c r="E350" s="191"/>
      <c r="F350" s="191"/>
      <c r="G350" s="191"/>
      <c r="H350" s="191"/>
    </row>
    <row r="351" spans="1:8" x14ac:dyDescent="0.25">
      <c r="A351" s="191"/>
      <c r="B351" s="191"/>
      <c r="C351" s="191"/>
      <c r="D351" s="191"/>
      <c r="E351" s="191"/>
      <c r="F351" s="191"/>
      <c r="G351" s="191"/>
      <c r="H351" s="191"/>
    </row>
    <row r="352" spans="1:8" x14ac:dyDescent="0.25">
      <c r="A352" s="191"/>
      <c r="B352" s="191"/>
      <c r="C352" s="191"/>
      <c r="D352" s="191"/>
      <c r="E352" s="191"/>
      <c r="F352" s="191"/>
      <c r="G352" s="191"/>
      <c r="H352" s="191"/>
    </row>
    <row r="353" spans="1:8" x14ac:dyDescent="0.25">
      <c r="A353" s="191"/>
      <c r="B353" s="191"/>
      <c r="C353" s="191"/>
      <c r="D353" s="191"/>
      <c r="E353" s="191"/>
      <c r="F353" s="191"/>
      <c r="G353" s="191"/>
      <c r="H353" s="191"/>
    </row>
    <row r="354" spans="1:8" x14ac:dyDescent="0.25">
      <c r="A354" s="191"/>
      <c r="B354" s="191"/>
      <c r="C354" s="191"/>
      <c r="D354" s="191"/>
      <c r="E354" s="191"/>
      <c r="F354" s="191"/>
      <c r="G354" s="191"/>
      <c r="H354" s="191"/>
    </row>
    <row r="355" spans="1:8" x14ac:dyDescent="0.25">
      <c r="A355" s="191"/>
      <c r="B355" s="191"/>
      <c r="C355" s="191"/>
      <c r="D355" s="191"/>
      <c r="E355" s="191"/>
      <c r="F355" s="191"/>
      <c r="G355" s="191"/>
      <c r="H355" s="191"/>
    </row>
    <row r="356" spans="1:8" x14ac:dyDescent="0.25">
      <c r="A356" s="191"/>
      <c r="B356" s="191"/>
      <c r="C356" s="191"/>
      <c r="D356" s="191"/>
      <c r="E356" s="191"/>
      <c r="F356" s="191"/>
      <c r="G356" s="191"/>
      <c r="H356" s="191"/>
    </row>
    <row r="357" spans="1:8" x14ac:dyDescent="0.25">
      <c r="A357" s="191"/>
      <c r="B357" s="191"/>
      <c r="C357" s="191"/>
      <c r="D357" s="191"/>
      <c r="E357" s="191"/>
      <c r="F357" s="191"/>
      <c r="G357" s="191"/>
      <c r="H357" s="191"/>
    </row>
    <row r="358" spans="1:8" x14ac:dyDescent="0.25">
      <c r="A358" s="191"/>
      <c r="B358" s="191"/>
      <c r="C358" s="191"/>
      <c r="D358" s="191"/>
      <c r="E358" s="191"/>
      <c r="F358" s="191"/>
      <c r="G358" s="191"/>
      <c r="H358" s="191"/>
    </row>
    <row r="359" spans="1:8" x14ac:dyDescent="0.25">
      <c r="A359" s="191"/>
      <c r="B359" s="191"/>
      <c r="C359" s="191"/>
      <c r="D359" s="191"/>
      <c r="E359" s="191"/>
      <c r="F359" s="191"/>
      <c r="G359" s="191"/>
      <c r="H359" s="191"/>
    </row>
    <row r="360" spans="1:8" x14ac:dyDescent="0.25">
      <c r="A360" s="191"/>
      <c r="B360" s="191"/>
      <c r="C360" s="191"/>
      <c r="D360" s="191"/>
      <c r="E360" s="191"/>
      <c r="F360" s="191"/>
      <c r="G360" s="191"/>
      <c r="H360" s="191"/>
    </row>
    <row r="361" spans="1:8" x14ac:dyDescent="0.25">
      <c r="A361" s="191"/>
      <c r="B361" s="191"/>
      <c r="C361" s="191"/>
      <c r="D361" s="191"/>
      <c r="E361" s="191"/>
      <c r="F361" s="191"/>
      <c r="G361" s="191"/>
      <c r="H361" s="191"/>
    </row>
    <row r="362" spans="1:8" x14ac:dyDescent="0.25">
      <c r="A362" s="191"/>
      <c r="B362" s="191"/>
      <c r="C362" s="191"/>
      <c r="D362" s="191"/>
      <c r="E362" s="191"/>
      <c r="F362" s="191"/>
      <c r="G362" s="191"/>
      <c r="H362" s="191"/>
    </row>
    <row r="363" spans="1:8" x14ac:dyDescent="0.25">
      <c r="A363" s="191"/>
      <c r="B363" s="191"/>
      <c r="C363" s="191"/>
      <c r="D363" s="191"/>
      <c r="E363" s="191"/>
      <c r="F363" s="191"/>
      <c r="G363" s="191"/>
      <c r="H363" s="191"/>
    </row>
    <row r="364" spans="1:8" x14ac:dyDescent="0.25">
      <c r="A364" s="191"/>
      <c r="B364" s="191"/>
      <c r="C364" s="191"/>
      <c r="D364" s="191"/>
      <c r="E364" s="191"/>
      <c r="F364" s="191"/>
      <c r="G364" s="191"/>
      <c r="H364" s="191"/>
    </row>
    <row r="365" spans="1:8" x14ac:dyDescent="0.25">
      <c r="A365" s="191"/>
      <c r="B365" s="191"/>
      <c r="C365" s="191"/>
      <c r="D365" s="191"/>
      <c r="E365" s="191"/>
      <c r="F365" s="191"/>
      <c r="G365" s="191"/>
      <c r="H365" s="191"/>
    </row>
    <row r="366" spans="1:8" x14ac:dyDescent="0.25">
      <c r="A366" s="191"/>
      <c r="B366" s="191"/>
      <c r="C366" s="191"/>
      <c r="D366" s="191"/>
      <c r="E366" s="191"/>
      <c r="F366" s="191"/>
      <c r="G366" s="191"/>
      <c r="H366" s="191"/>
    </row>
    <row r="367" spans="1:8" x14ac:dyDescent="0.25">
      <c r="A367" s="191"/>
      <c r="B367" s="191"/>
      <c r="C367" s="191"/>
      <c r="D367" s="191"/>
      <c r="E367" s="191"/>
      <c r="F367" s="191"/>
      <c r="G367" s="191"/>
      <c r="H367" s="191"/>
    </row>
    <row r="368" spans="1:8" x14ac:dyDescent="0.25">
      <c r="A368" s="191"/>
      <c r="B368" s="191"/>
      <c r="C368" s="191"/>
      <c r="D368" s="191"/>
      <c r="E368" s="191"/>
      <c r="F368" s="191"/>
      <c r="G368" s="191"/>
      <c r="H368" s="191"/>
    </row>
    <row r="369" spans="1:8" x14ac:dyDescent="0.25">
      <c r="A369" s="191"/>
      <c r="B369" s="191"/>
      <c r="C369" s="191"/>
      <c r="D369" s="191"/>
      <c r="E369" s="191"/>
      <c r="F369" s="191"/>
      <c r="G369" s="191"/>
      <c r="H369" s="191"/>
    </row>
    <row r="370" spans="1:8" x14ac:dyDescent="0.25">
      <c r="A370" s="191"/>
      <c r="B370" s="191"/>
      <c r="C370" s="191"/>
      <c r="D370" s="191"/>
      <c r="E370" s="191"/>
      <c r="F370" s="191"/>
      <c r="G370" s="191"/>
      <c r="H370" s="191"/>
    </row>
    <row r="371" spans="1:8" x14ac:dyDescent="0.25">
      <c r="A371" s="191"/>
      <c r="B371" s="191"/>
      <c r="C371" s="191"/>
      <c r="D371" s="191"/>
      <c r="E371" s="191"/>
      <c r="F371" s="191"/>
      <c r="G371" s="191"/>
      <c r="H371" s="191"/>
    </row>
    <row r="372" spans="1:8" x14ac:dyDescent="0.25">
      <c r="A372" s="191"/>
      <c r="B372" s="191"/>
      <c r="C372" s="191"/>
      <c r="D372" s="191"/>
      <c r="E372" s="191"/>
      <c r="F372" s="191"/>
      <c r="G372" s="191"/>
      <c r="H372" s="191"/>
    </row>
    <row r="373" spans="1:8" x14ac:dyDescent="0.25">
      <c r="A373" s="191"/>
      <c r="B373" s="191"/>
      <c r="C373" s="191"/>
      <c r="D373" s="191"/>
      <c r="E373" s="191"/>
      <c r="F373" s="191"/>
      <c r="G373" s="191"/>
      <c r="H373" s="191"/>
    </row>
    <row r="374" spans="1:8" x14ac:dyDescent="0.25">
      <c r="A374" s="191"/>
      <c r="B374" s="191"/>
      <c r="C374" s="191"/>
      <c r="D374" s="191"/>
      <c r="E374" s="191"/>
      <c r="F374" s="191"/>
      <c r="G374" s="191"/>
      <c r="H374" s="191"/>
    </row>
    <row r="375" spans="1:8" x14ac:dyDescent="0.25">
      <c r="A375" s="191"/>
      <c r="B375" s="191"/>
      <c r="C375" s="191"/>
      <c r="D375" s="191"/>
      <c r="E375" s="191"/>
      <c r="F375" s="191"/>
      <c r="G375" s="191"/>
      <c r="H375" s="191"/>
    </row>
    <row r="376" spans="1:8" x14ac:dyDescent="0.25">
      <c r="A376" s="191"/>
      <c r="B376" s="191"/>
      <c r="C376" s="191"/>
      <c r="D376" s="191"/>
      <c r="E376" s="191"/>
      <c r="F376" s="191"/>
      <c r="G376" s="191"/>
      <c r="H376" s="191"/>
    </row>
    <row r="377" spans="1:8" x14ac:dyDescent="0.25">
      <c r="A377" s="191"/>
      <c r="B377" s="191"/>
      <c r="C377" s="191"/>
      <c r="D377" s="191"/>
      <c r="E377" s="191"/>
      <c r="F377" s="191"/>
      <c r="G377" s="191"/>
      <c r="H377" s="191"/>
    </row>
    <row r="378" spans="1:8" x14ac:dyDescent="0.25">
      <c r="A378" s="191"/>
      <c r="B378" s="191"/>
      <c r="C378" s="191"/>
      <c r="D378" s="191"/>
      <c r="E378" s="191"/>
      <c r="F378" s="191"/>
      <c r="G378" s="191"/>
      <c r="H378" s="191"/>
    </row>
    <row r="379" spans="1:8" x14ac:dyDescent="0.25">
      <c r="A379" s="191"/>
      <c r="B379" s="191"/>
      <c r="C379" s="191"/>
      <c r="D379" s="191"/>
      <c r="E379" s="191"/>
      <c r="F379" s="191"/>
      <c r="G379" s="191"/>
      <c r="H379" s="191"/>
    </row>
    <row r="380" spans="1:8" x14ac:dyDescent="0.25">
      <c r="A380" s="191"/>
      <c r="B380" s="191"/>
      <c r="C380" s="191"/>
      <c r="D380" s="191"/>
      <c r="E380" s="191"/>
      <c r="F380" s="191"/>
      <c r="G380" s="191"/>
      <c r="H380" s="191"/>
    </row>
    <row r="381" spans="1:8" x14ac:dyDescent="0.25">
      <c r="A381" s="191"/>
      <c r="B381" s="191"/>
      <c r="C381" s="191"/>
      <c r="D381" s="191"/>
      <c r="E381" s="191"/>
      <c r="F381" s="191"/>
      <c r="G381" s="191"/>
      <c r="H381" s="191"/>
    </row>
    <row r="382" spans="1:8" x14ac:dyDescent="0.25">
      <c r="A382" s="191"/>
      <c r="B382" s="191"/>
      <c r="C382" s="191"/>
      <c r="D382" s="191"/>
      <c r="E382" s="191"/>
      <c r="F382" s="191"/>
      <c r="G382" s="191"/>
      <c r="H382" s="191"/>
    </row>
    <row r="383" spans="1:8" x14ac:dyDescent="0.25">
      <c r="A383" s="191"/>
      <c r="B383" s="191"/>
      <c r="C383" s="191"/>
      <c r="D383" s="191"/>
      <c r="E383" s="191"/>
      <c r="F383" s="191"/>
      <c r="G383" s="191"/>
      <c r="H383" s="191"/>
    </row>
    <row r="384" spans="1:8" x14ac:dyDescent="0.25">
      <c r="A384" s="191"/>
      <c r="B384" s="191"/>
      <c r="C384" s="191"/>
      <c r="D384" s="191"/>
      <c r="E384" s="191"/>
      <c r="F384" s="191"/>
      <c r="G384" s="191"/>
      <c r="H384" s="191"/>
    </row>
    <row r="385" spans="1:8" x14ac:dyDescent="0.25">
      <c r="A385" s="191"/>
      <c r="B385" s="191"/>
      <c r="C385" s="191"/>
      <c r="D385" s="191"/>
      <c r="E385" s="191"/>
      <c r="F385" s="191"/>
      <c r="G385" s="191"/>
      <c r="H385" s="191"/>
    </row>
    <row r="386" spans="1:8" x14ac:dyDescent="0.25">
      <c r="A386" s="191"/>
      <c r="B386" s="191"/>
      <c r="C386" s="191"/>
      <c r="D386" s="191"/>
      <c r="E386" s="191"/>
      <c r="F386" s="191"/>
      <c r="G386" s="191"/>
      <c r="H386" s="191"/>
    </row>
    <row r="387" spans="1:8" x14ac:dyDescent="0.25">
      <c r="A387" s="191"/>
      <c r="B387" s="191"/>
      <c r="C387" s="191"/>
      <c r="D387" s="191"/>
      <c r="E387" s="191"/>
      <c r="F387" s="191"/>
      <c r="G387" s="191"/>
      <c r="H387" s="191"/>
    </row>
    <row r="388" spans="1:8" x14ac:dyDescent="0.25">
      <c r="A388" s="191"/>
      <c r="B388" s="191"/>
      <c r="C388" s="191"/>
      <c r="D388" s="191"/>
      <c r="E388" s="191"/>
      <c r="F388" s="191"/>
      <c r="G388" s="191"/>
      <c r="H388" s="191"/>
    </row>
    <row r="389" spans="1:8" x14ac:dyDescent="0.25">
      <c r="A389" s="191"/>
      <c r="B389" s="191"/>
      <c r="C389" s="191"/>
      <c r="D389" s="191"/>
      <c r="E389" s="191"/>
      <c r="F389" s="191"/>
      <c r="G389" s="191"/>
      <c r="H389" s="191"/>
    </row>
    <row r="390" spans="1:8" x14ac:dyDescent="0.25">
      <c r="A390" s="191"/>
      <c r="B390" s="191"/>
      <c r="C390" s="191"/>
      <c r="D390" s="191"/>
      <c r="E390" s="191"/>
      <c r="F390" s="191"/>
      <c r="G390" s="191"/>
      <c r="H390" s="191"/>
    </row>
    <row r="391" spans="1:8" x14ac:dyDescent="0.25">
      <c r="A391" s="191"/>
      <c r="B391" s="191"/>
      <c r="C391" s="191"/>
      <c r="D391" s="191"/>
      <c r="E391" s="191"/>
      <c r="F391" s="191"/>
      <c r="G391" s="191"/>
      <c r="H391" s="191"/>
    </row>
    <row r="392" spans="1:8" x14ac:dyDescent="0.25">
      <c r="A392" s="191"/>
      <c r="B392" s="191"/>
      <c r="C392" s="191"/>
      <c r="D392" s="191"/>
      <c r="E392" s="191"/>
      <c r="F392" s="191"/>
      <c r="G392" s="191"/>
      <c r="H392" s="191"/>
    </row>
    <row r="393" spans="1:8" x14ac:dyDescent="0.25">
      <c r="A393" s="191"/>
      <c r="B393" s="191"/>
      <c r="C393" s="191"/>
      <c r="D393" s="191"/>
      <c r="E393" s="191"/>
      <c r="F393" s="191"/>
      <c r="G393" s="191"/>
      <c r="H393" s="191"/>
    </row>
    <row r="394" spans="1:8" x14ac:dyDescent="0.25">
      <c r="A394" s="191"/>
      <c r="B394" s="191"/>
      <c r="C394" s="191"/>
      <c r="D394" s="191"/>
      <c r="E394" s="191"/>
      <c r="F394" s="191"/>
      <c r="G394" s="191"/>
      <c r="H394" s="191"/>
    </row>
    <row r="395" spans="1:8" x14ac:dyDescent="0.25">
      <c r="A395" s="191"/>
      <c r="B395" s="191"/>
      <c r="C395" s="191"/>
      <c r="D395" s="191"/>
      <c r="E395" s="191"/>
      <c r="F395" s="191"/>
      <c r="G395" s="191"/>
      <c r="H395" s="191"/>
    </row>
    <row r="396" spans="1:8" x14ac:dyDescent="0.25">
      <c r="A396" s="191"/>
      <c r="B396" s="191"/>
      <c r="C396" s="191"/>
      <c r="D396" s="191"/>
      <c r="E396" s="191"/>
      <c r="F396" s="191"/>
      <c r="G396" s="191"/>
      <c r="H396" s="191"/>
    </row>
    <row r="397" spans="1:8" x14ac:dyDescent="0.25">
      <c r="A397" s="191"/>
      <c r="B397" s="191"/>
      <c r="C397" s="191"/>
      <c r="D397" s="191"/>
      <c r="E397" s="191"/>
      <c r="F397" s="191"/>
      <c r="G397" s="191"/>
      <c r="H397" s="191"/>
    </row>
    <row r="398" spans="1:8" x14ac:dyDescent="0.25">
      <c r="A398" s="191"/>
      <c r="B398" s="191"/>
      <c r="C398" s="191"/>
      <c r="D398" s="191"/>
      <c r="E398" s="191"/>
      <c r="F398" s="191"/>
      <c r="G398" s="191"/>
      <c r="H398" s="191"/>
    </row>
    <row r="399" spans="1:8" x14ac:dyDescent="0.25">
      <c r="A399" s="191"/>
      <c r="B399" s="191"/>
      <c r="C399" s="191"/>
      <c r="D399" s="191"/>
      <c r="E399" s="191"/>
      <c r="F399" s="191"/>
      <c r="G399" s="191"/>
      <c r="H399" s="191"/>
    </row>
    <row r="400" spans="1:8" x14ac:dyDescent="0.25">
      <c r="A400" s="191"/>
      <c r="B400" s="191"/>
      <c r="C400" s="191"/>
      <c r="D400" s="191"/>
      <c r="E400" s="191"/>
      <c r="F400" s="191"/>
      <c r="G400" s="191"/>
      <c r="H400" s="191"/>
    </row>
    <row r="401" spans="1:8" x14ac:dyDescent="0.25">
      <c r="A401" s="191"/>
      <c r="B401" s="191"/>
      <c r="C401" s="191"/>
      <c r="D401" s="191"/>
      <c r="E401" s="191"/>
      <c r="F401" s="191"/>
      <c r="G401" s="191"/>
      <c r="H401" s="191"/>
    </row>
    <row r="402" spans="1:8" x14ac:dyDescent="0.25">
      <c r="A402" s="191"/>
      <c r="B402" s="191"/>
      <c r="C402" s="191"/>
      <c r="D402" s="191"/>
      <c r="E402" s="191"/>
      <c r="F402" s="191"/>
      <c r="G402" s="191"/>
      <c r="H402" s="191"/>
    </row>
    <row r="403" spans="1:8" x14ac:dyDescent="0.25">
      <c r="A403" s="191"/>
      <c r="B403" s="191"/>
      <c r="C403" s="191"/>
      <c r="D403" s="191"/>
      <c r="E403" s="191"/>
      <c r="F403" s="191"/>
      <c r="G403" s="191"/>
      <c r="H403" s="191"/>
    </row>
    <row r="404" spans="1:8" x14ac:dyDescent="0.25">
      <c r="A404" s="191"/>
      <c r="B404" s="191"/>
      <c r="C404" s="191"/>
      <c r="D404" s="191"/>
      <c r="E404" s="191"/>
      <c r="F404" s="191"/>
      <c r="G404" s="191"/>
      <c r="H404" s="191"/>
    </row>
    <row r="405" spans="1:8" x14ac:dyDescent="0.25">
      <c r="A405" s="191"/>
      <c r="B405" s="191"/>
      <c r="C405" s="191"/>
      <c r="D405" s="191"/>
      <c r="E405" s="191"/>
      <c r="F405" s="191"/>
      <c r="G405" s="191"/>
      <c r="H405" s="191"/>
    </row>
    <row r="406" spans="1:8" x14ac:dyDescent="0.25">
      <c r="A406" s="191"/>
      <c r="B406" s="191"/>
      <c r="C406" s="191"/>
      <c r="D406" s="191"/>
      <c r="E406" s="191"/>
      <c r="F406" s="191"/>
      <c r="G406" s="191"/>
      <c r="H406" s="191"/>
    </row>
    <row r="407" spans="1:8" x14ac:dyDescent="0.25">
      <c r="A407" s="191"/>
      <c r="B407" s="191"/>
      <c r="C407" s="191"/>
      <c r="D407" s="191"/>
      <c r="E407" s="191"/>
      <c r="F407" s="191"/>
      <c r="G407" s="191"/>
      <c r="H407" s="191"/>
    </row>
    <row r="408" spans="1:8" x14ac:dyDescent="0.25">
      <c r="A408" s="191"/>
      <c r="B408" s="191"/>
      <c r="C408" s="191"/>
      <c r="D408" s="191"/>
      <c r="E408" s="191"/>
      <c r="F408" s="191"/>
      <c r="G408" s="191"/>
      <c r="H408" s="191"/>
    </row>
    <row r="409" spans="1:8" x14ac:dyDescent="0.25">
      <c r="A409" s="191"/>
      <c r="B409" s="191"/>
      <c r="C409" s="191"/>
      <c r="D409" s="191"/>
      <c r="E409" s="191"/>
      <c r="F409" s="191"/>
      <c r="G409" s="191"/>
      <c r="H409" s="191"/>
    </row>
    <row r="410" spans="1:8" x14ac:dyDescent="0.25">
      <c r="A410" s="191"/>
      <c r="B410" s="191"/>
      <c r="C410" s="191"/>
      <c r="D410" s="191"/>
      <c r="E410" s="191"/>
      <c r="F410" s="191"/>
      <c r="G410" s="191"/>
      <c r="H410" s="191"/>
    </row>
    <row r="411" spans="1:8" x14ac:dyDescent="0.25">
      <c r="A411" s="191"/>
      <c r="B411" s="191"/>
      <c r="C411" s="191"/>
      <c r="D411" s="191"/>
      <c r="E411" s="191"/>
      <c r="F411" s="191"/>
      <c r="G411" s="191"/>
      <c r="H411" s="191"/>
    </row>
    <row r="412" spans="1:8" x14ac:dyDescent="0.25">
      <c r="A412" s="191"/>
      <c r="B412" s="191"/>
      <c r="C412" s="191"/>
      <c r="D412" s="191"/>
      <c r="E412" s="191"/>
      <c r="F412" s="191"/>
      <c r="G412" s="191"/>
      <c r="H412" s="191"/>
    </row>
    <row r="413" spans="1:8" x14ac:dyDescent="0.25">
      <c r="A413" s="191"/>
      <c r="B413" s="191"/>
      <c r="C413" s="191"/>
      <c r="D413" s="191"/>
      <c r="E413" s="191"/>
      <c r="F413" s="191"/>
      <c r="G413" s="191"/>
      <c r="H413" s="191"/>
    </row>
    <row r="414" spans="1:8" x14ac:dyDescent="0.25">
      <c r="A414" s="191"/>
      <c r="B414" s="191"/>
      <c r="C414" s="191"/>
      <c r="D414" s="191"/>
      <c r="E414" s="191"/>
      <c r="F414" s="191"/>
      <c r="G414" s="191"/>
      <c r="H414" s="191"/>
    </row>
    <row r="415" spans="1:8" x14ac:dyDescent="0.25">
      <c r="A415" s="191"/>
      <c r="B415" s="191"/>
      <c r="C415" s="191"/>
      <c r="D415" s="191"/>
      <c r="E415" s="191"/>
      <c r="F415" s="191"/>
      <c r="G415" s="191"/>
      <c r="H415" s="191"/>
    </row>
    <row r="416" spans="1:8" x14ac:dyDescent="0.25">
      <c r="A416" s="191"/>
      <c r="B416" s="191"/>
      <c r="C416" s="191"/>
      <c r="D416" s="191"/>
      <c r="E416" s="191"/>
      <c r="F416" s="191"/>
      <c r="G416" s="191"/>
      <c r="H416" s="191"/>
    </row>
    <row r="417" spans="1:8" x14ac:dyDescent="0.25">
      <c r="A417" s="191"/>
      <c r="B417" s="191"/>
      <c r="C417" s="191"/>
      <c r="D417" s="191"/>
      <c r="E417" s="191"/>
      <c r="F417" s="191"/>
      <c r="G417" s="191"/>
      <c r="H417" s="191"/>
    </row>
    <row r="418" spans="1:8" x14ac:dyDescent="0.25">
      <c r="A418" s="191"/>
      <c r="B418" s="191"/>
      <c r="C418" s="191"/>
      <c r="D418" s="191"/>
      <c r="E418" s="191"/>
      <c r="F418" s="191"/>
      <c r="G418" s="191"/>
      <c r="H418" s="191"/>
    </row>
    <row r="419" spans="1:8" x14ac:dyDescent="0.25">
      <c r="A419" s="191"/>
      <c r="B419" s="191"/>
      <c r="C419" s="191"/>
      <c r="D419" s="191"/>
      <c r="E419" s="191"/>
      <c r="F419" s="191"/>
      <c r="G419" s="191"/>
      <c r="H419" s="191"/>
    </row>
    <row r="420" spans="1:8" x14ac:dyDescent="0.25">
      <c r="A420" s="191"/>
      <c r="B420" s="191"/>
      <c r="C420" s="191"/>
      <c r="D420" s="191"/>
      <c r="E420" s="191"/>
      <c r="F420" s="191"/>
      <c r="G420" s="191"/>
      <c r="H420" s="191"/>
    </row>
    <row r="421" spans="1:8" x14ac:dyDescent="0.25">
      <c r="A421" s="191"/>
      <c r="B421" s="191"/>
      <c r="C421" s="191"/>
      <c r="D421" s="191"/>
      <c r="E421" s="191"/>
      <c r="F421" s="191"/>
      <c r="G421" s="191"/>
      <c r="H421" s="191"/>
    </row>
    <row r="422" spans="1:8" x14ac:dyDescent="0.25">
      <c r="A422" s="191"/>
      <c r="B422" s="191"/>
      <c r="C422" s="191"/>
      <c r="D422" s="191"/>
      <c r="E422" s="191"/>
      <c r="F422" s="191"/>
      <c r="G422" s="191"/>
      <c r="H422" s="191"/>
    </row>
    <row r="423" spans="1:8" x14ac:dyDescent="0.25">
      <c r="A423" s="191"/>
      <c r="B423" s="191"/>
      <c r="C423" s="191"/>
      <c r="D423" s="191"/>
      <c r="E423" s="191"/>
      <c r="F423" s="191"/>
      <c r="G423" s="191"/>
      <c r="H423" s="191"/>
    </row>
    <row r="424" spans="1:8" x14ac:dyDescent="0.25">
      <c r="A424" s="191"/>
      <c r="B424" s="191"/>
      <c r="C424" s="191"/>
      <c r="D424" s="191"/>
      <c r="E424" s="191"/>
      <c r="F424" s="191"/>
      <c r="G424" s="191"/>
      <c r="H424" s="191"/>
    </row>
    <row r="425" spans="1:8" x14ac:dyDescent="0.25">
      <c r="A425" s="191"/>
      <c r="B425" s="191"/>
      <c r="C425" s="191"/>
      <c r="D425" s="191"/>
      <c r="E425" s="191"/>
      <c r="F425" s="191"/>
      <c r="G425" s="191"/>
      <c r="H425" s="191"/>
    </row>
    <row r="426" spans="1:8" x14ac:dyDescent="0.25">
      <c r="A426" s="191"/>
      <c r="B426" s="191"/>
      <c r="C426" s="191"/>
      <c r="D426" s="191"/>
      <c r="E426" s="191"/>
      <c r="F426" s="191"/>
      <c r="G426" s="191"/>
      <c r="H426" s="191"/>
    </row>
    <row r="427" spans="1:8" x14ac:dyDescent="0.25">
      <c r="A427" s="191"/>
      <c r="B427" s="191"/>
      <c r="C427" s="191"/>
      <c r="D427" s="191"/>
      <c r="E427" s="191"/>
      <c r="F427" s="191"/>
      <c r="G427" s="191"/>
      <c r="H427" s="191"/>
    </row>
    <row r="428" spans="1:8" x14ac:dyDescent="0.25">
      <c r="A428" s="191"/>
      <c r="B428" s="191"/>
      <c r="C428" s="191"/>
      <c r="D428" s="191"/>
      <c r="E428" s="191"/>
      <c r="F428" s="191"/>
      <c r="G428" s="191"/>
      <c r="H428" s="191"/>
    </row>
    <row r="429" spans="1:8" x14ac:dyDescent="0.25">
      <c r="A429" s="191"/>
      <c r="B429" s="191"/>
      <c r="C429" s="191"/>
      <c r="D429" s="191"/>
      <c r="E429" s="191"/>
      <c r="F429" s="191"/>
      <c r="G429" s="191"/>
      <c r="H429" s="191"/>
    </row>
    <row r="430" spans="1:8" x14ac:dyDescent="0.25">
      <c r="A430" s="191"/>
      <c r="B430" s="191"/>
      <c r="C430" s="191"/>
      <c r="D430" s="191"/>
      <c r="E430" s="191"/>
      <c r="F430" s="191"/>
      <c r="G430" s="191"/>
      <c r="H430" s="191"/>
    </row>
    <row r="431" spans="1:8" x14ac:dyDescent="0.25">
      <c r="A431" s="191"/>
      <c r="B431" s="191"/>
      <c r="C431" s="191"/>
      <c r="D431" s="191"/>
      <c r="E431" s="191"/>
      <c r="F431" s="191"/>
      <c r="G431" s="191"/>
      <c r="H431" s="191"/>
    </row>
    <row r="432" spans="1:8" x14ac:dyDescent="0.25">
      <c r="A432" s="191"/>
      <c r="B432" s="191"/>
      <c r="C432" s="191"/>
      <c r="D432" s="191"/>
      <c r="E432" s="191"/>
      <c r="F432" s="191"/>
      <c r="G432" s="191"/>
      <c r="H432" s="191"/>
    </row>
    <row r="433" spans="1:8" x14ac:dyDescent="0.25">
      <c r="A433" s="191"/>
      <c r="B433" s="191"/>
      <c r="C433" s="191"/>
      <c r="D433" s="191"/>
      <c r="E433" s="191"/>
      <c r="F433" s="191"/>
      <c r="G433" s="191"/>
      <c r="H433" s="191"/>
    </row>
    <row r="434" spans="1:8" x14ac:dyDescent="0.25">
      <c r="A434" s="191"/>
      <c r="B434" s="191"/>
      <c r="C434" s="191"/>
      <c r="D434" s="191"/>
      <c r="E434" s="191"/>
      <c r="F434" s="191"/>
      <c r="G434" s="191"/>
      <c r="H434" s="191"/>
    </row>
    <row r="435" spans="1:8" x14ac:dyDescent="0.25">
      <c r="A435" s="191"/>
      <c r="B435" s="191"/>
      <c r="C435" s="191"/>
      <c r="D435" s="191"/>
      <c r="E435" s="191"/>
      <c r="F435" s="191"/>
      <c r="G435" s="191"/>
      <c r="H435" s="191"/>
    </row>
    <row r="436" spans="1:8" x14ac:dyDescent="0.25">
      <c r="A436" s="191"/>
      <c r="B436" s="191"/>
      <c r="C436" s="191"/>
      <c r="D436" s="191"/>
      <c r="E436" s="191"/>
      <c r="F436" s="191"/>
      <c r="G436" s="191"/>
      <c r="H436" s="191"/>
    </row>
    <row r="437" spans="1:8" x14ac:dyDescent="0.25">
      <c r="A437" s="191"/>
      <c r="B437" s="191"/>
      <c r="C437" s="191"/>
      <c r="D437" s="191"/>
      <c r="E437" s="191"/>
      <c r="F437" s="191"/>
      <c r="G437" s="191"/>
      <c r="H437" s="191"/>
    </row>
    <row r="438" spans="1:8" x14ac:dyDescent="0.25">
      <c r="A438" s="191"/>
      <c r="B438" s="191"/>
      <c r="C438" s="191"/>
      <c r="D438" s="191"/>
      <c r="E438" s="191"/>
      <c r="F438" s="191"/>
      <c r="G438" s="191"/>
      <c r="H438" s="191"/>
    </row>
    <row r="439" spans="1:8" x14ac:dyDescent="0.25">
      <c r="A439" s="191"/>
      <c r="B439" s="191"/>
      <c r="C439" s="191"/>
      <c r="D439" s="191"/>
      <c r="E439" s="191"/>
      <c r="F439" s="191"/>
      <c r="G439" s="191"/>
      <c r="H439" s="191"/>
    </row>
    <row r="440" spans="1:8" x14ac:dyDescent="0.25">
      <c r="A440" s="191"/>
      <c r="B440" s="191"/>
      <c r="C440" s="191"/>
      <c r="D440" s="191"/>
      <c r="E440" s="191"/>
      <c r="F440" s="191"/>
      <c r="G440" s="191"/>
      <c r="H440" s="191"/>
    </row>
    <row r="441" spans="1:8" x14ac:dyDescent="0.25">
      <c r="A441" s="191"/>
      <c r="B441" s="191"/>
      <c r="C441" s="191"/>
      <c r="D441" s="191"/>
      <c r="E441" s="191"/>
      <c r="F441" s="191"/>
      <c r="G441" s="191"/>
      <c r="H441" s="191"/>
    </row>
    <row r="442" spans="1:8" x14ac:dyDescent="0.25">
      <c r="A442" s="191"/>
      <c r="B442" s="191"/>
      <c r="C442" s="191"/>
      <c r="D442" s="191"/>
      <c r="E442" s="191"/>
      <c r="F442" s="191"/>
      <c r="G442" s="191"/>
      <c r="H442" s="191"/>
    </row>
    <row r="443" spans="1:8" x14ac:dyDescent="0.25">
      <c r="A443" s="191"/>
      <c r="B443" s="191"/>
      <c r="C443" s="191"/>
      <c r="D443" s="191"/>
      <c r="E443" s="191"/>
      <c r="F443" s="191"/>
      <c r="G443" s="191"/>
      <c r="H443" s="191"/>
    </row>
    <row r="444" spans="1:8" x14ac:dyDescent="0.25">
      <c r="A444" s="191"/>
      <c r="B444" s="191"/>
      <c r="C444" s="191"/>
      <c r="D444" s="191"/>
      <c r="E444" s="191"/>
      <c r="F444" s="191"/>
      <c r="G444" s="191"/>
      <c r="H444" s="191"/>
    </row>
    <row r="445" spans="1:8" x14ac:dyDescent="0.25">
      <c r="A445" s="191"/>
      <c r="B445" s="191"/>
      <c r="C445" s="191"/>
      <c r="D445" s="191"/>
      <c r="E445" s="191"/>
      <c r="F445" s="191"/>
      <c r="G445" s="191"/>
      <c r="H445" s="191"/>
    </row>
    <row r="446" spans="1:8" x14ac:dyDescent="0.25">
      <c r="A446" s="191"/>
      <c r="B446" s="191"/>
      <c r="C446" s="191"/>
      <c r="D446" s="191"/>
      <c r="E446" s="191"/>
      <c r="F446" s="191"/>
      <c r="G446" s="191"/>
      <c r="H446" s="191"/>
    </row>
    <row r="447" spans="1:8" x14ac:dyDescent="0.25">
      <c r="A447" s="191"/>
      <c r="B447" s="191"/>
      <c r="C447" s="191"/>
      <c r="D447" s="191"/>
      <c r="E447" s="191"/>
      <c r="F447" s="191"/>
      <c r="G447" s="191"/>
      <c r="H447" s="191"/>
    </row>
    <row r="448" spans="1:8" x14ac:dyDescent="0.25">
      <c r="A448" s="191"/>
      <c r="B448" s="191"/>
      <c r="C448" s="191"/>
      <c r="D448" s="191"/>
      <c r="E448" s="191"/>
      <c r="F448" s="191"/>
      <c r="G448" s="191"/>
      <c r="H448" s="191"/>
    </row>
    <row r="449" spans="1:8" x14ac:dyDescent="0.25">
      <c r="A449" s="191"/>
      <c r="B449" s="191"/>
      <c r="C449" s="191"/>
      <c r="D449" s="191"/>
      <c r="E449" s="191"/>
      <c r="F449" s="191"/>
      <c r="G449" s="191"/>
      <c r="H449" s="191"/>
    </row>
    <row r="450" spans="1:8" x14ac:dyDescent="0.25">
      <c r="A450" s="191"/>
      <c r="B450" s="191"/>
      <c r="C450" s="191"/>
      <c r="D450" s="191"/>
      <c r="E450" s="191"/>
      <c r="F450" s="191"/>
      <c r="G450" s="191"/>
      <c r="H450" s="191"/>
    </row>
    <row r="451" spans="1:8" x14ac:dyDescent="0.25">
      <c r="A451" s="191"/>
      <c r="B451" s="191"/>
      <c r="C451" s="191"/>
      <c r="D451" s="191"/>
      <c r="E451" s="191"/>
      <c r="F451" s="191"/>
      <c r="G451" s="191"/>
      <c r="H451" s="191"/>
    </row>
    <row r="452" spans="1:8" x14ac:dyDescent="0.25">
      <c r="A452" s="191"/>
      <c r="B452" s="191"/>
      <c r="C452" s="191"/>
      <c r="D452" s="191"/>
      <c r="E452" s="191"/>
      <c r="F452" s="191"/>
      <c r="G452" s="191"/>
      <c r="H452" s="191"/>
    </row>
    <row r="453" spans="1:8" x14ac:dyDescent="0.25">
      <c r="A453" s="191"/>
      <c r="B453" s="191"/>
      <c r="C453" s="191"/>
      <c r="D453" s="191"/>
      <c r="E453" s="191"/>
      <c r="F453" s="191"/>
      <c r="G453" s="191"/>
      <c r="H453" s="191"/>
    </row>
    <row r="454" spans="1:8" x14ac:dyDescent="0.25">
      <c r="A454" s="191"/>
      <c r="B454" s="191"/>
      <c r="C454" s="191"/>
      <c r="D454" s="191"/>
      <c r="E454" s="191"/>
      <c r="F454" s="191"/>
      <c r="G454" s="191"/>
      <c r="H454" s="191"/>
    </row>
    <row r="455" spans="1:8" x14ac:dyDescent="0.25">
      <c r="A455" s="191"/>
      <c r="B455" s="191"/>
      <c r="C455" s="191"/>
      <c r="D455" s="191"/>
      <c r="E455" s="191"/>
      <c r="F455" s="191"/>
      <c r="G455" s="191"/>
      <c r="H455" s="191"/>
    </row>
    <row r="456" spans="1:8" x14ac:dyDescent="0.25">
      <c r="A456" s="191"/>
      <c r="B456" s="191"/>
      <c r="C456" s="191"/>
      <c r="D456" s="191"/>
      <c r="E456" s="191"/>
      <c r="F456" s="191"/>
      <c r="G456" s="191"/>
      <c r="H456" s="191"/>
    </row>
    <row r="457" spans="1:8" x14ac:dyDescent="0.25">
      <c r="A457" s="191"/>
      <c r="B457" s="191"/>
      <c r="C457" s="191"/>
      <c r="D457" s="191"/>
      <c r="E457" s="191"/>
      <c r="F457" s="191"/>
      <c r="G457" s="191"/>
      <c r="H457" s="191"/>
    </row>
    <row r="458" spans="1:8" x14ac:dyDescent="0.25">
      <c r="A458" s="191"/>
      <c r="B458" s="191"/>
      <c r="C458" s="191"/>
      <c r="D458" s="191"/>
      <c r="E458" s="191"/>
      <c r="F458" s="191"/>
      <c r="G458" s="191"/>
      <c r="H458" s="191"/>
    </row>
    <row r="459" spans="1:8" x14ac:dyDescent="0.25">
      <c r="A459" s="191"/>
      <c r="B459" s="191"/>
      <c r="C459" s="191"/>
      <c r="D459" s="191"/>
      <c r="E459" s="191"/>
      <c r="F459" s="191"/>
      <c r="G459" s="191"/>
      <c r="H459" s="191"/>
    </row>
    <row r="460" spans="1:8" x14ac:dyDescent="0.25">
      <c r="A460" s="191"/>
      <c r="B460" s="191"/>
      <c r="C460" s="191"/>
      <c r="D460" s="191"/>
      <c r="E460" s="191"/>
      <c r="F460" s="191"/>
      <c r="G460" s="191"/>
      <c r="H460" s="191"/>
    </row>
    <row r="461" spans="1:8" x14ac:dyDescent="0.25">
      <c r="A461" s="191"/>
      <c r="B461" s="191"/>
      <c r="C461" s="191"/>
      <c r="D461" s="191"/>
      <c r="E461" s="191"/>
      <c r="F461" s="191"/>
      <c r="G461" s="191"/>
      <c r="H461" s="191"/>
    </row>
    <row r="462" spans="1:8" x14ac:dyDescent="0.25">
      <c r="A462" s="191"/>
      <c r="B462" s="191"/>
      <c r="C462" s="191"/>
      <c r="D462" s="191"/>
      <c r="E462" s="191"/>
      <c r="F462" s="191"/>
      <c r="G462" s="191"/>
      <c r="H462" s="191"/>
    </row>
    <row r="463" spans="1:8" x14ac:dyDescent="0.25">
      <c r="A463" s="191"/>
      <c r="B463" s="191"/>
      <c r="C463" s="191"/>
      <c r="D463" s="191"/>
      <c r="E463" s="191"/>
      <c r="F463" s="191"/>
      <c r="G463" s="191"/>
      <c r="H463" s="191"/>
    </row>
    <row r="464" spans="1:8" x14ac:dyDescent="0.25">
      <c r="A464" s="191"/>
      <c r="B464" s="191"/>
      <c r="C464" s="191"/>
      <c r="D464" s="191"/>
      <c r="E464" s="191"/>
      <c r="F464" s="191"/>
      <c r="G464" s="191"/>
      <c r="H464" s="191"/>
    </row>
    <row r="465" spans="1:8" x14ac:dyDescent="0.25">
      <c r="A465" s="191"/>
      <c r="B465" s="191"/>
      <c r="C465" s="191"/>
      <c r="D465" s="191"/>
      <c r="E465" s="191"/>
      <c r="F465" s="191"/>
      <c r="G465" s="191"/>
      <c r="H465" s="191"/>
    </row>
    <row r="466" spans="1:8" x14ac:dyDescent="0.25">
      <c r="A466" s="191"/>
      <c r="B466" s="191"/>
      <c r="C466" s="191"/>
      <c r="D466" s="191"/>
      <c r="E466" s="191"/>
      <c r="F466" s="191"/>
      <c r="G466" s="191"/>
      <c r="H466" s="191"/>
    </row>
    <row r="467" spans="1:8" x14ac:dyDescent="0.25">
      <c r="A467" s="191"/>
      <c r="B467" s="191"/>
      <c r="C467" s="191"/>
      <c r="D467" s="191"/>
      <c r="E467" s="191"/>
      <c r="F467" s="191"/>
      <c r="G467" s="191"/>
      <c r="H467" s="191"/>
    </row>
    <row r="468" spans="1:8" x14ac:dyDescent="0.25">
      <c r="A468" s="191"/>
      <c r="B468" s="191"/>
      <c r="C468" s="191"/>
      <c r="D468" s="191"/>
      <c r="E468" s="191"/>
      <c r="F468" s="191"/>
      <c r="G468" s="191"/>
      <c r="H468" s="191"/>
    </row>
    <row r="469" spans="1:8" x14ac:dyDescent="0.25">
      <c r="A469" s="191"/>
      <c r="B469" s="191"/>
      <c r="C469" s="191"/>
      <c r="D469" s="191"/>
      <c r="E469" s="191"/>
      <c r="F469" s="191"/>
      <c r="G469" s="191"/>
      <c r="H469" s="191"/>
    </row>
    <row r="470" spans="1:8" x14ac:dyDescent="0.25">
      <c r="A470" s="191"/>
      <c r="B470" s="191"/>
      <c r="C470" s="191"/>
      <c r="D470" s="191"/>
      <c r="E470" s="191"/>
      <c r="F470" s="191"/>
      <c r="G470" s="191"/>
      <c r="H470" s="191"/>
    </row>
    <row r="471" spans="1:8" x14ac:dyDescent="0.25">
      <c r="A471" s="191"/>
      <c r="B471" s="191"/>
      <c r="C471" s="191"/>
      <c r="D471" s="191"/>
      <c r="E471" s="191"/>
      <c r="F471" s="191"/>
      <c r="G471" s="191"/>
      <c r="H471" s="191"/>
    </row>
    <row r="472" spans="1:8" x14ac:dyDescent="0.25">
      <c r="A472" s="191"/>
      <c r="B472" s="191"/>
      <c r="C472" s="191"/>
      <c r="D472" s="191"/>
      <c r="E472" s="191"/>
      <c r="F472" s="191"/>
      <c r="G472" s="191"/>
      <c r="H472" s="191"/>
    </row>
    <row r="473" spans="1:8" x14ac:dyDescent="0.25">
      <c r="A473" s="191"/>
      <c r="B473" s="191"/>
      <c r="C473" s="191"/>
      <c r="D473" s="191"/>
      <c r="E473" s="191"/>
      <c r="F473" s="191"/>
      <c r="G473" s="191"/>
      <c r="H473" s="191"/>
    </row>
  </sheetData>
  <mergeCells count="1">
    <mergeCell ref="A1:G1"/>
  </mergeCells>
  <pageMargins left="0.7" right="0.7" top="0.75" bottom="0.75" header="0.3" footer="0.3"/>
  <pageSetup paperSize="9" scale="4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/>
  </sheetViews>
  <sheetFormatPr defaultRowHeight="15" x14ac:dyDescent="0.25"/>
  <cols>
    <col min="1" max="1" width="31.7109375" customWidth="1"/>
  </cols>
  <sheetData>
    <row r="1" spans="1:7" x14ac:dyDescent="0.25">
      <c r="A1" s="12" t="s">
        <v>307</v>
      </c>
      <c r="B1" s="12">
        <v>2010</v>
      </c>
      <c r="C1" s="12">
        <v>2011</v>
      </c>
      <c r="D1" s="12">
        <v>2012</v>
      </c>
      <c r="E1" s="12">
        <v>2013</v>
      </c>
      <c r="F1" s="12">
        <v>2014</v>
      </c>
      <c r="G1" s="12">
        <v>2015</v>
      </c>
    </row>
    <row r="2" spans="1:7" x14ac:dyDescent="0.25">
      <c r="A2" s="87" t="s">
        <v>1</v>
      </c>
      <c r="B2" s="52">
        <v>27504.3</v>
      </c>
      <c r="C2" s="52">
        <v>30480.2</v>
      </c>
      <c r="D2" s="52">
        <v>37925.707999999999</v>
      </c>
      <c r="E2" s="52">
        <v>40600.008999999998</v>
      </c>
      <c r="F2" s="52">
        <v>40725.017999999996</v>
      </c>
      <c r="G2" s="52">
        <v>41305.732000000004</v>
      </c>
    </row>
    <row r="3" spans="1:7" x14ac:dyDescent="0.25">
      <c r="A3" s="1" t="s">
        <v>301</v>
      </c>
      <c r="B3" s="61"/>
      <c r="C3" s="61">
        <f t="shared" ref="C3:D3" si="0">C2-B2</f>
        <v>2975.9000000000015</v>
      </c>
      <c r="D3" s="61">
        <f t="shared" si="0"/>
        <v>7445.507999999998</v>
      </c>
      <c r="E3" s="61">
        <f>E2-D2</f>
        <v>2674.3009999999995</v>
      </c>
      <c r="F3" s="61">
        <f t="shared" ref="F3:G3" si="1">F2-E2</f>
        <v>125.0089999999982</v>
      </c>
      <c r="G3" s="61">
        <f t="shared" si="1"/>
        <v>580.71400000000722</v>
      </c>
    </row>
    <row r="4" spans="1:7" x14ac:dyDescent="0.25">
      <c r="A4" s="1" t="s">
        <v>298</v>
      </c>
      <c r="B4" s="59">
        <v>874.73199999999997</v>
      </c>
      <c r="C4" s="59">
        <v>1076.127</v>
      </c>
      <c r="D4" s="59">
        <v>1280.307</v>
      </c>
      <c r="E4" s="59">
        <v>1383.7859999999998</v>
      </c>
      <c r="F4" s="59">
        <v>1440.9639999999999</v>
      </c>
      <c r="G4" s="59">
        <v>1392.9830000000002</v>
      </c>
    </row>
    <row r="5" spans="1:7" x14ac:dyDescent="0.25">
      <c r="A5" s="1" t="s">
        <v>299</v>
      </c>
      <c r="B5" s="61">
        <f>B8+B4</f>
        <v>-4157.3100000000004</v>
      </c>
      <c r="C5" s="61">
        <f>C8+C4</f>
        <v>-1808.453</v>
      </c>
      <c r="D5" s="61">
        <f>D8+D4</f>
        <v>-1839.5719999999999</v>
      </c>
      <c r="E5" s="61">
        <f t="shared" ref="E5:G5" si="2">E8+E4</f>
        <v>-607.60100000000011</v>
      </c>
      <c r="F5" s="61">
        <f t="shared" si="2"/>
        <v>-595.15100000000007</v>
      </c>
      <c r="G5" s="61">
        <f t="shared" si="2"/>
        <v>-925.2529999999997</v>
      </c>
    </row>
    <row r="6" spans="1:7" x14ac:dyDescent="0.25">
      <c r="A6" s="161" t="s">
        <v>300</v>
      </c>
      <c r="B6" s="89"/>
      <c r="C6" s="89">
        <f t="shared" ref="C6:D6" si="3">C3-C4+C5</f>
        <v>91.320000000001528</v>
      </c>
      <c r="D6" s="89">
        <f t="shared" si="3"/>
        <v>4325.6289999999981</v>
      </c>
      <c r="E6" s="89">
        <f>E3-E4+E5</f>
        <v>682.91399999999953</v>
      </c>
      <c r="F6" s="89">
        <f t="shared" ref="F6:G6" si="4">F3-F4+F5</f>
        <v>-1911.1060000000018</v>
      </c>
      <c r="G6" s="89">
        <f t="shared" si="4"/>
        <v>-1737.5219999999927</v>
      </c>
    </row>
    <row r="7" spans="1:7" x14ac:dyDescent="0.25">
      <c r="A7" s="161"/>
      <c r="B7" s="89"/>
      <c r="C7" s="89"/>
      <c r="D7" s="89"/>
      <c r="E7" s="89"/>
      <c r="F7" s="89"/>
      <c r="G7" s="89"/>
    </row>
    <row r="8" spans="1:7" x14ac:dyDescent="0.25">
      <c r="A8" s="1" t="s">
        <v>0</v>
      </c>
      <c r="B8" s="59">
        <v>-5032.0420000000004</v>
      </c>
      <c r="C8" s="59">
        <v>-2884.58</v>
      </c>
      <c r="D8" s="59">
        <v>-3119.8789999999999</v>
      </c>
      <c r="E8" s="59">
        <v>-1991.3869999999999</v>
      </c>
      <c r="F8" s="223">
        <v>-2036.115</v>
      </c>
      <c r="G8" s="223">
        <v>-2318.2359999999999</v>
      </c>
    </row>
    <row r="9" spans="1:7" x14ac:dyDescent="0.25">
      <c r="A9" s="161" t="s">
        <v>89</v>
      </c>
      <c r="B9" s="224">
        <v>67387.100000000006</v>
      </c>
      <c r="C9" s="224">
        <v>70443.5</v>
      </c>
      <c r="D9" s="224">
        <v>72420</v>
      </c>
      <c r="E9" s="224">
        <v>73835</v>
      </c>
      <c r="F9" s="224">
        <v>75560</v>
      </c>
      <c r="G9" s="186">
        <v>78070.8</v>
      </c>
    </row>
    <row r="10" spans="1:7" x14ac:dyDescent="0.25">
      <c r="A10" s="161"/>
      <c r="B10" s="214"/>
      <c r="C10" s="214"/>
      <c r="D10" s="214"/>
      <c r="E10" s="214"/>
      <c r="F10" s="214"/>
      <c r="G10" s="214"/>
    </row>
    <row r="11" spans="1:7" x14ac:dyDescent="0.25">
      <c r="A11" s="12" t="s">
        <v>6</v>
      </c>
      <c r="B11" s="215">
        <v>2010</v>
      </c>
      <c r="C11" s="215">
        <v>2011</v>
      </c>
      <c r="D11" s="215">
        <v>2012</v>
      </c>
      <c r="E11" s="215">
        <v>2013</v>
      </c>
      <c r="F11" s="215">
        <v>2014</v>
      </c>
      <c r="G11" s="215">
        <v>2015</v>
      </c>
    </row>
    <row r="12" spans="1:7" x14ac:dyDescent="0.25">
      <c r="A12" s="87" t="s">
        <v>1</v>
      </c>
      <c r="B12" s="217">
        <f>B2/B$9*100</f>
        <v>40.81537861103979</v>
      </c>
      <c r="C12" s="217">
        <f t="shared" ref="C12:G12" si="5">C2/C$9*100</f>
        <v>43.269002817861121</v>
      </c>
      <c r="D12" s="217">
        <f t="shared" si="5"/>
        <v>52.369107981220651</v>
      </c>
      <c r="E12" s="217">
        <f t="shared" si="5"/>
        <v>54.987484255434417</v>
      </c>
      <c r="F12" s="217">
        <f t="shared" si="5"/>
        <v>53.897588671254624</v>
      </c>
      <c r="G12" s="217">
        <f t="shared" si="5"/>
        <v>52.90804244352563</v>
      </c>
    </row>
    <row r="13" spans="1:7" x14ac:dyDescent="0.25">
      <c r="A13" s="1" t="s">
        <v>298</v>
      </c>
      <c r="B13" s="218">
        <f>B4/B$9*100</f>
        <v>1.2980704021986402</v>
      </c>
      <c r="C13" s="218">
        <f t="shared" ref="C13:G13" si="6">C4/C$9*100</f>
        <v>1.5276455599168126</v>
      </c>
      <c r="D13" s="218">
        <f t="shared" si="6"/>
        <v>1.7678914664457333</v>
      </c>
      <c r="E13" s="218">
        <f t="shared" si="6"/>
        <v>1.8741599512426352</v>
      </c>
      <c r="F13" s="218">
        <f t="shared" si="6"/>
        <v>1.9070460561143463</v>
      </c>
      <c r="G13" s="218">
        <f t="shared" si="6"/>
        <v>1.7842560855018779</v>
      </c>
    </row>
    <row r="14" spans="1:7" x14ac:dyDescent="0.25">
      <c r="A14" s="1" t="s">
        <v>299</v>
      </c>
      <c r="B14" s="218">
        <f t="shared" ref="B14:G15" si="7">B5/B$9*100</f>
        <v>-6.169296497400838</v>
      </c>
      <c r="C14" s="218">
        <f t="shared" si="7"/>
        <v>-2.5672389929517982</v>
      </c>
      <c r="D14" s="218">
        <f t="shared" si="7"/>
        <v>-2.5401436067384697</v>
      </c>
      <c r="E14" s="218">
        <f t="shared" si="7"/>
        <v>-0.82291731563621606</v>
      </c>
      <c r="F14" s="218">
        <f t="shared" si="7"/>
        <v>-0.7876535203811541</v>
      </c>
      <c r="G14" s="218">
        <f t="shared" si="7"/>
        <v>-1.1851460469215118</v>
      </c>
    </row>
    <row r="15" spans="1:7" x14ac:dyDescent="0.25">
      <c r="A15" s="161" t="s">
        <v>300</v>
      </c>
      <c r="B15" s="219">
        <f t="shared" si="7"/>
        <v>0</v>
      </c>
      <c r="C15" s="219">
        <f t="shared" si="7"/>
        <v>0.1296358074201332</v>
      </c>
      <c r="D15" s="219">
        <f t="shared" si="7"/>
        <v>5.9729756973211794</v>
      </c>
      <c r="E15" s="219">
        <f t="shared" si="7"/>
        <v>0.92491907631881842</v>
      </c>
      <c r="F15" s="219">
        <f t="shared" si="7"/>
        <v>-2.5292562202223423</v>
      </c>
      <c r="G15" s="219">
        <f t="shared" si="7"/>
        <v>-2.225572172950697</v>
      </c>
    </row>
    <row r="16" spans="1:7" x14ac:dyDescent="0.25">
      <c r="A16" s="213"/>
      <c r="B16" s="216"/>
      <c r="C16" s="216"/>
      <c r="D16" s="216"/>
      <c r="E16" s="216"/>
      <c r="F16" s="216"/>
      <c r="G16" s="216"/>
    </row>
    <row r="17" spans="1:7" x14ac:dyDescent="0.25">
      <c r="A17" s="87" t="s">
        <v>302</v>
      </c>
      <c r="B17" s="88"/>
      <c r="C17" s="217">
        <f>C12-B12</f>
        <v>2.4536242068213312</v>
      </c>
      <c r="D17" s="217">
        <f t="shared" ref="D17:G17" si="8">D12-C12</f>
        <v>9.1001051633595296</v>
      </c>
      <c r="E17" s="217">
        <f t="shared" si="8"/>
        <v>2.618376274213766</v>
      </c>
      <c r="F17" s="217">
        <f t="shared" si="8"/>
        <v>-1.0898955841797928</v>
      </c>
      <c r="G17" s="217">
        <f t="shared" si="8"/>
        <v>-0.9895462277289937</v>
      </c>
    </row>
    <row r="18" spans="1:7" x14ac:dyDescent="0.25">
      <c r="A18" s="1" t="s">
        <v>303</v>
      </c>
      <c r="B18" s="61"/>
      <c r="C18" s="218">
        <f>C13</f>
        <v>1.5276455599168126</v>
      </c>
      <c r="D18" s="218">
        <f t="shared" ref="D18:G18" si="9">D13</f>
        <v>1.7678914664457333</v>
      </c>
      <c r="E18" s="218">
        <f t="shared" si="9"/>
        <v>1.8741599512426352</v>
      </c>
      <c r="F18" s="218">
        <f t="shared" si="9"/>
        <v>1.9070460561143463</v>
      </c>
      <c r="G18" s="218">
        <f t="shared" si="9"/>
        <v>1.7842560855018779</v>
      </c>
    </row>
    <row r="19" spans="1:7" x14ac:dyDescent="0.25">
      <c r="A19" s="1" t="s">
        <v>304</v>
      </c>
      <c r="B19" s="61"/>
      <c r="C19" s="218">
        <f>-C14</f>
        <v>2.5672389929517982</v>
      </c>
      <c r="D19" s="218">
        <f t="shared" ref="D19:G19" si="10">-D14</f>
        <v>2.5401436067384697</v>
      </c>
      <c r="E19" s="218">
        <f t="shared" si="10"/>
        <v>0.82291731563621606</v>
      </c>
      <c r="F19" s="218">
        <f t="shared" si="10"/>
        <v>0.7876535203811541</v>
      </c>
      <c r="G19" s="218">
        <f t="shared" si="10"/>
        <v>1.1851460469215118</v>
      </c>
    </row>
    <row r="20" spans="1:7" x14ac:dyDescent="0.25">
      <c r="A20" s="1" t="s">
        <v>305</v>
      </c>
      <c r="B20" s="61"/>
      <c r="C20" s="218">
        <f>-B2/B9*100+B2/C9*100</f>
        <v>-1.7708961534674117</v>
      </c>
      <c r="D20" s="218">
        <f t="shared" ref="D20:G20" si="11">-C2/C9*100+C2/D9*100</f>
        <v>-1.1809056071458457</v>
      </c>
      <c r="E20" s="218">
        <f t="shared" si="11"/>
        <v>-1.0036200689839134</v>
      </c>
      <c r="F20" s="218">
        <f t="shared" si="11"/>
        <v>-1.255338940452944</v>
      </c>
      <c r="G20" s="218">
        <f t="shared" si="11"/>
        <v>-1.7333761872016922</v>
      </c>
    </row>
    <row r="21" spans="1:7" x14ac:dyDescent="0.25">
      <c r="A21" s="161" t="s">
        <v>306</v>
      </c>
      <c r="B21" s="89"/>
      <c r="C21" s="219">
        <f>C15</f>
        <v>0.1296358074201332</v>
      </c>
      <c r="D21" s="219">
        <f t="shared" ref="D21:G21" si="12">D15</f>
        <v>5.9729756973211794</v>
      </c>
      <c r="E21" s="219">
        <f t="shared" si="12"/>
        <v>0.92491907631881842</v>
      </c>
      <c r="F21" s="219">
        <f t="shared" si="12"/>
        <v>-2.5292562202223423</v>
      </c>
      <c r="G21" s="219">
        <f t="shared" si="12"/>
        <v>-2.225572172950697</v>
      </c>
    </row>
    <row r="23" spans="1:7" x14ac:dyDescent="0.25">
      <c r="C23" s="220"/>
      <c r="D23" s="220"/>
      <c r="E23" s="220"/>
      <c r="F23" s="220"/>
      <c r="G23" s="220"/>
    </row>
    <row r="25" spans="1:7" x14ac:dyDescent="0.25">
      <c r="C25" s="221"/>
      <c r="D25" s="221"/>
      <c r="E25" s="221"/>
      <c r="F25" s="221"/>
      <c r="G25" s="2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/>
  </sheetViews>
  <sheetFormatPr defaultRowHeight="15" x14ac:dyDescent="0.25"/>
  <cols>
    <col min="1" max="1" width="66.140625" customWidth="1"/>
    <col min="2" max="2" width="10" customWidth="1"/>
    <col min="3" max="3" width="10" bestFit="1" customWidth="1"/>
    <col min="4" max="4" width="30.7109375" customWidth="1"/>
    <col min="6" max="6" width="11.5703125" bestFit="1" customWidth="1"/>
  </cols>
  <sheetData>
    <row r="1" spans="1:6" x14ac:dyDescent="0.25">
      <c r="A1" s="228" t="s">
        <v>315</v>
      </c>
      <c r="B1" s="228"/>
    </row>
    <row r="2" spans="1:6" x14ac:dyDescent="0.25">
      <c r="A2" s="229"/>
      <c r="B2" s="12" t="s">
        <v>90</v>
      </c>
      <c r="C2" s="12" t="s">
        <v>56</v>
      </c>
    </row>
    <row r="3" spans="1:6" x14ac:dyDescent="0.25">
      <c r="A3" s="129" t="s">
        <v>140</v>
      </c>
      <c r="B3" s="130">
        <v>-1940107.743</v>
      </c>
      <c r="C3" s="230">
        <v>-2.4899991567842292</v>
      </c>
    </row>
    <row r="4" spans="1:6" x14ac:dyDescent="0.25">
      <c r="A4" s="231" t="s">
        <v>142</v>
      </c>
      <c r="B4" s="225">
        <v>898158.07921909913</v>
      </c>
      <c r="C4" s="232">
        <v>1.150440470981595</v>
      </c>
    </row>
    <row r="5" spans="1:6" x14ac:dyDescent="0.25">
      <c r="A5" s="1" t="s">
        <v>143</v>
      </c>
      <c r="B5" s="225">
        <v>151452.4572</v>
      </c>
      <c r="C5" s="232">
        <v>0.19399373030633732</v>
      </c>
    </row>
    <row r="6" spans="1:6" x14ac:dyDescent="0.25">
      <c r="A6" s="1" t="s">
        <v>144</v>
      </c>
      <c r="B6" s="225">
        <v>-58757.461000000003</v>
      </c>
      <c r="C6" s="232">
        <v>-7.5261763681171448E-2</v>
      </c>
    </row>
    <row r="7" spans="1:6" x14ac:dyDescent="0.25">
      <c r="A7" s="1" t="s">
        <v>145</v>
      </c>
      <c r="B7" s="225">
        <v>-243287</v>
      </c>
      <c r="C7" s="148">
        <v>-0.31162355195540459</v>
      </c>
    </row>
    <row r="8" spans="1:6" x14ac:dyDescent="0.25">
      <c r="A8" s="233" t="s">
        <v>316</v>
      </c>
      <c r="B8" s="69">
        <v>-60999.127820000002</v>
      </c>
      <c r="C8" s="232">
        <v>-7.813308922157837E-2</v>
      </c>
    </row>
    <row r="9" spans="1:6" x14ac:dyDescent="0.25">
      <c r="A9" s="1" t="s">
        <v>59</v>
      </c>
      <c r="B9" s="225">
        <v>25160.293000000005</v>
      </c>
      <c r="C9" s="148">
        <v>3.2227533213442162E-2</v>
      </c>
      <c r="F9" s="105"/>
    </row>
    <row r="10" spans="1:6" x14ac:dyDescent="0.25">
      <c r="A10" s="231" t="s">
        <v>146</v>
      </c>
      <c r="B10" s="225">
        <v>-158288.15537000011</v>
      </c>
      <c r="C10" s="148">
        <v>-0.20274949836558623</v>
      </c>
    </row>
    <row r="11" spans="1:6" x14ac:dyDescent="0.25">
      <c r="A11" s="231" t="s">
        <v>147</v>
      </c>
      <c r="B11" s="225">
        <v>-64000.29479</v>
      </c>
      <c r="C11" s="148">
        <v>-8.1977249868068466E-2</v>
      </c>
    </row>
    <row r="12" spans="1:6" x14ac:dyDescent="0.25">
      <c r="A12" s="231" t="s">
        <v>148</v>
      </c>
      <c r="B12" s="225">
        <v>-68979</v>
      </c>
      <c r="C12" s="148">
        <v>-8.8354416760171542E-2</v>
      </c>
    </row>
    <row r="13" spans="1:6" x14ac:dyDescent="0.25">
      <c r="A13" s="231" t="s">
        <v>317</v>
      </c>
      <c r="B13" s="225">
        <v>32754.690780000001</v>
      </c>
      <c r="C13" s="148">
        <v>4.195511097619084E-2</v>
      </c>
    </row>
    <row r="14" spans="1:6" x14ac:dyDescent="0.25">
      <c r="A14" s="231" t="s">
        <v>318</v>
      </c>
      <c r="B14" s="225">
        <v>143287.28274000157</v>
      </c>
      <c r="C14" s="148">
        <v>0.18353505118431165</v>
      </c>
    </row>
    <row r="15" spans="1:6" x14ac:dyDescent="0.25">
      <c r="A15" s="231" t="s">
        <v>319</v>
      </c>
      <c r="B15" s="225">
        <v>-97720</v>
      </c>
      <c r="C15" s="148">
        <v>-0.12516843685475235</v>
      </c>
    </row>
    <row r="16" spans="1:6" x14ac:dyDescent="0.25">
      <c r="A16" s="231" t="s">
        <v>320</v>
      </c>
      <c r="B16" s="225">
        <v>-6687</v>
      </c>
      <c r="C16" s="148">
        <v>-8.5653022640987415E-3</v>
      </c>
    </row>
    <row r="17" spans="1:3" x14ac:dyDescent="0.25">
      <c r="A17" s="234" t="s">
        <v>321</v>
      </c>
      <c r="B17" s="225">
        <v>4285.5933499999855</v>
      </c>
      <c r="C17" s="148">
        <v>5.4893677917992201E-3</v>
      </c>
    </row>
    <row r="18" spans="1:3" x14ac:dyDescent="0.25">
      <c r="A18" s="231" t="s">
        <v>149</v>
      </c>
      <c r="B18" s="225">
        <v>-202244.09184999601</v>
      </c>
      <c r="C18" s="232">
        <v>-0.2590521575928465</v>
      </c>
    </row>
    <row r="19" spans="1:3" x14ac:dyDescent="0.25">
      <c r="A19" s="64" t="s">
        <v>76</v>
      </c>
      <c r="B19" s="69">
        <v>300000</v>
      </c>
      <c r="C19" s="232">
        <v>0.38426658878863801</v>
      </c>
    </row>
    <row r="20" spans="1:3" x14ac:dyDescent="0.25">
      <c r="A20" s="64" t="s">
        <v>77</v>
      </c>
      <c r="B20" s="69">
        <v>155832</v>
      </c>
      <c r="C20" s="232">
        <v>0.19960343688037013</v>
      </c>
    </row>
    <row r="21" spans="1:3" x14ac:dyDescent="0.25">
      <c r="A21" s="64" t="s">
        <v>78</v>
      </c>
      <c r="B21" s="69">
        <v>37696.426650000009</v>
      </c>
      <c r="C21" s="232">
        <v>4.8284924261055358E-2</v>
      </c>
    </row>
    <row r="22" spans="1:3" x14ac:dyDescent="0.25">
      <c r="A22" s="64" t="s">
        <v>70</v>
      </c>
      <c r="B22" s="69">
        <v>41393.484829999943</v>
      </c>
      <c r="C22" s="232">
        <v>5.3020444045661044E-2</v>
      </c>
    </row>
    <row r="23" spans="1:3" x14ac:dyDescent="0.25">
      <c r="A23" s="64" t="s">
        <v>68</v>
      </c>
      <c r="B23" s="69">
        <v>-135451.43102000005</v>
      </c>
      <c r="C23" s="232">
        <v>-0.17349819781531642</v>
      </c>
    </row>
    <row r="24" spans="1:3" x14ac:dyDescent="0.25">
      <c r="A24" s="64" t="s">
        <v>66</v>
      </c>
      <c r="B24" s="69">
        <v>-118688.45141000002</v>
      </c>
      <c r="C24" s="232">
        <v>-0.15202668783975573</v>
      </c>
    </row>
    <row r="25" spans="1:3" x14ac:dyDescent="0.25">
      <c r="A25" s="64" t="s">
        <v>67</v>
      </c>
      <c r="B25" s="69">
        <v>-46620.184440000012</v>
      </c>
      <c r="C25" s="232">
        <v>-5.971526414485314E-2</v>
      </c>
    </row>
    <row r="26" spans="1:3" x14ac:dyDescent="0.25">
      <c r="A26" s="64" t="s">
        <v>65</v>
      </c>
      <c r="B26" s="69">
        <v>-89914.072632511612</v>
      </c>
      <c r="C26" s="232">
        <v>-0.11516991324863023</v>
      </c>
    </row>
    <row r="27" spans="1:3" x14ac:dyDescent="0.25">
      <c r="A27" s="64" t="s">
        <v>73</v>
      </c>
      <c r="B27" s="69">
        <v>-58924.780194508232</v>
      </c>
      <c r="C27" s="232">
        <v>-7.5476080934879924E-2</v>
      </c>
    </row>
    <row r="28" spans="1:3" x14ac:dyDescent="0.25">
      <c r="A28" s="64" t="s">
        <v>79</v>
      </c>
      <c r="B28" s="69">
        <v>-49288.083251099168</v>
      </c>
      <c r="C28" s="232">
        <v>-6.3132545396100942E-2</v>
      </c>
    </row>
    <row r="29" spans="1:3" x14ac:dyDescent="0.25">
      <c r="A29" s="64" t="s">
        <v>72</v>
      </c>
      <c r="B29" s="69">
        <v>-51102.535530000001</v>
      </c>
      <c r="C29" s="232">
        <v>-6.5456656688544237E-2</v>
      </c>
    </row>
    <row r="30" spans="1:3" x14ac:dyDescent="0.25">
      <c r="A30" s="64" t="s">
        <v>71</v>
      </c>
      <c r="B30" s="69">
        <v>-49719.65142653072</v>
      </c>
      <c r="C30" s="232">
        <v>-6.3685336164776993E-2</v>
      </c>
    </row>
    <row r="31" spans="1:3" x14ac:dyDescent="0.25">
      <c r="A31" s="64" t="s">
        <v>87</v>
      </c>
      <c r="B31" s="69">
        <v>-41653.350470000012</v>
      </c>
      <c r="C31" s="232">
        <v>-5.3353302989081725E-2</v>
      </c>
    </row>
    <row r="32" spans="1:3" x14ac:dyDescent="0.25">
      <c r="A32" s="64" t="s">
        <v>80</v>
      </c>
      <c r="B32" s="69">
        <v>-33773.992290000009</v>
      </c>
      <c r="C32" s="232">
        <v>-4.3260722690173545E-2</v>
      </c>
    </row>
    <row r="33" spans="1:3" x14ac:dyDescent="0.25">
      <c r="A33" s="64" t="s">
        <v>74</v>
      </c>
      <c r="B33" s="69">
        <v>-25224.334330000151</v>
      </c>
      <c r="C33" s="232">
        <v>-3.2309563024844307E-2</v>
      </c>
    </row>
    <row r="34" spans="1:3" x14ac:dyDescent="0.25">
      <c r="A34" s="235" t="s">
        <v>81</v>
      </c>
      <c r="B34" s="225">
        <v>-36805.136335346033</v>
      </c>
      <c r="C34" s="232">
        <v>-4.714328063161391E-2</v>
      </c>
    </row>
    <row r="35" spans="1:3" x14ac:dyDescent="0.25">
      <c r="A35" s="231" t="s">
        <v>150</v>
      </c>
      <c r="B35" s="225">
        <v>116378.163</v>
      </c>
      <c r="C35" s="232">
        <v>0.14906746568499363</v>
      </c>
    </row>
    <row r="36" spans="1:3" x14ac:dyDescent="0.25">
      <c r="A36" s="235" t="s">
        <v>151</v>
      </c>
      <c r="B36" s="225">
        <v>170502</v>
      </c>
      <c r="C36" s="232">
        <v>0.21839407307213451</v>
      </c>
    </row>
    <row r="37" spans="1:3" x14ac:dyDescent="0.25">
      <c r="A37" s="235" t="s">
        <v>29</v>
      </c>
      <c r="B37" s="225">
        <v>-54123.837</v>
      </c>
      <c r="C37" s="232">
        <v>-6.9326607387140901E-2</v>
      </c>
    </row>
    <row r="38" spans="1:3" x14ac:dyDescent="0.25">
      <c r="A38" s="231" t="s">
        <v>152</v>
      </c>
      <c r="B38" s="225">
        <v>-187548</v>
      </c>
      <c r="C38" s="232">
        <v>-0.24022810064710495</v>
      </c>
    </row>
    <row r="39" spans="1:3" x14ac:dyDescent="0.25">
      <c r="A39" s="231" t="s">
        <v>322</v>
      </c>
      <c r="B39" s="225">
        <v>-260888.45699000033</v>
      </c>
      <c r="C39" s="232">
        <v>-0.33416905807292913</v>
      </c>
    </row>
    <row r="40" spans="1:3" x14ac:dyDescent="0.25">
      <c r="A40" s="234" t="s">
        <v>323</v>
      </c>
      <c r="B40" s="225">
        <v>28818.181810000002</v>
      </c>
      <c r="C40" s="232">
        <v>3.6912881397398262E-2</v>
      </c>
    </row>
    <row r="41" spans="1:3" x14ac:dyDescent="0.25">
      <c r="A41" s="234" t="s">
        <v>324</v>
      </c>
      <c r="B41" s="225">
        <v>1258.4798616435583</v>
      </c>
      <c r="C41" s="232">
        <v>1.6119725449765577E-3</v>
      </c>
    </row>
    <row r="42" spans="1:3" x14ac:dyDescent="0.25">
      <c r="A42" s="234" t="s">
        <v>325</v>
      </c>
      <c r="B42" s="225">
        <v>1743.4159100002798</v>
      </c>
      <c r="C42" s="232">
        <v>2.2331216152521555E-3</v>
      </c>
    </row>
    <row r="43" spans="1:3" x14ac:dyDescent="0.25">
      <c r="A43" s="234" t="s">
        <v>326</v>
      </c>
      <c r="B43" s="225">
        <v>3452.2349199966993</v>
      </c>
      <c r="C43" s="232">
        <v>4.4219284546804941E-3</v>
      </c>
    </row>
    <row r="44" spans="1:3" x14ac:dyDescent="0.25">
      <c r="A44" s="234" t="s">
        <v>327</v>
      </c>
      <c r="B44" s="225">
        <v>-6350</v>
      </c>
      <c r="C44" s="232">
        <v>-8.1336427960261703E-3</v>
      </c>
    </row>
    <row r="45" spans="1:3" x14ac:dyDescent="0.25">
      <c r="A45" s="234" t="s">
        <v>328</v>
      </c>
      <c r="B45" s="225">
        <v>-44929.306650000042</v>
      </c>
      <c r="C45" s="232">
        <v>-5.7549438010113953E-2</v>
      </c>
    </row>
    <row r="46" spans="1:3" x14ac:dyDescent="0.25">
      <c r="A46" s="234" t="s">
        <v>329</v>
      </c>
      <c r="B46" s="225">
        <v>-19438.892429999989</v>
      </c>
      <c r="C46" s="232">
        <v>-2.489905627968458E-2</v>
      </c>
    </row>
    <row r="47" spans="1:3" x14ac:dyDescent="0.25">
      <c r="A47" s="234" t="s">
        <v>330</v>
      </c>
      <c r="B47" s="225">
        <v>-5412.5650100000057</v>
      </c>
      <c r="C47" s="232">
        <v>-6.9328929766314749E-3</v>
      </c>
    </row>
    <row r="48" spans="1:3" x14ac:dyDescent="0.25">
      <c r="A48" s="234" t="s">
        <v>331</v>
      </c>
      <c r="B48" s="225">
        <v>-23235.092749999967</v>
      </c>
      <c r="C48" s="232">
        <v>-2.9761566104100339E-2</v>
      </c>
    </row>
    <row r="49" spans="1:4" x14ac:dyDescent="0.25">
      <c r="A49" s="231" t="s">
        <v>199</v>
      </c>
      <c r="B49" s="225">
        <v>-19370.94906999993</v>
      </c>
      <c r="C49" s="232">
        <v>-2.4812028402424375E-2</v>
      </c>
    </row>
    <row r="50" spans="1:4" x14ac:dyDescent="0.25">
      <c r="A50" s="231" t="s">
        <v>332</v>
      </c>
      <c r="B50" s="225">
        <v>-105089.35322988736</v>
      </c>
      <c r="C50" s="232">
        <v>-0.13460775761217686</v>
      </c>
    </row>
    <row r="51" spans="1:4" x14ac:dyDescent="0.25">
      <c r="A51" s="231" t="s">
        <v>333</v>
      </c>
      <c r="B51" s="225">
        <v>-5895.2288799999951</v>
      </c>
      <c r="C51" s="232">
        <v>-7.5511316394862044E-3</v>
      </c>
    </row>
    <row r="52" spans="1:4" x14ac:dyDescent="0.25">
      <c r="A52" s="231" t="s">
        <v>334</v>
      </c>
      <c r="B52" s="225">
        <v>-80968.989701350161</v>
      </c>
      <c r="C52" s="232">
        <v>-0.10371225823400063</v>
      </c>
    </row>
    <row r="53" spans="1:4" x14ac:dyDescent="0.25">
      <c r="A53" s="231" t="s">
        <v>335</v>
      </c>
      <c r="B53" s="225">
        <v>-27218.636639999928</v>
      </c>
      <c r="C53" s="232">
        <v>-3.4864042177100693E-2</v>
      </c>
    </row>
    <row r="54" spans="1:4" x14ac:dyDescent="0.25">
      <c r="A54" s="231" t="s">
        <v>336</v>
      </c>
      <c r="B54" s="225">
        <v>-16044.360230000064</v>
      </c>
      <c r="C54" s="232">
        <v>-2.0551038582927374E-2</v>
      </c>
    </row>
    <row r="55" spans="1:4" x14ac:dyDescent="0.25">
      <c r="A55" s="231" t="s">
        <v>337</v>
      </c>
      <c r="B55" s="225">
        <v>2117</v>
      </c>
      <c r="C55" s="232">
        <v>2.7116412282184891E-3</v>
      </c>
    </row>
    <row r="56" spans="1:4" x14ac:dyDescent="0.25">
      <c r="A56" s="231" t="s">
        <v>338</v>
      </c>
      <c r="B56" s="225">
        <v>-12253.070010000001</v>
      </c>
      <c r="C56" s="232">
        <v>-1.5694818049770212E-2</v>
      </c>
    </row>
    <row r="57" spans="1:4" x14ac:dyDescent="0.25">
      <c r="A57" s="231" t="s">
        <v>339</v>
      </c>
      <c r="B57" s="225">
        <v>2733.7181299999997</v>
      </c>
      <c r="C57" s="232">
        <v>3.5015884684158481E-3</v>
      </c>
    </row>
    <row r="58" spans="1:4" x14ac:dyDescent="0.25">
      <c r="A58" s="231" t="s">
        <v>340</v>
      </c>
      <c r="B58" s="225">
        <v>10446.471780000029</v>
      </c>
      <c r="C58" s="232">
        <v>1.3380766919257941E-2</v>
      </c>
    </row>
    <row r="59" spans="1:4" x14ac:dyDescent="0.25">
      <c r="A59" s="231" t="s">
        <v>341</v>
      </c>
      <c r="B59" s="225">
        <v>-42202</v>
      </c>
      <c r="C59" s="232">
        <v>-5.4056061933527008E-2</v>
      </c>
    </row>
    <row r="60" spans="1:4" x14ac:dyDescent="0.25">
      <c r="A60" s="231" t="s">
        <v>342</v>
      </c>
      <c r="B60" s="225">
        <v>-19131.569330000071</v>
      </c>
      <c r="C60" s="232">
        <v>-2.4505409615374851E-2</v>
      </c>
    </row>
    <row r="61" spans="1:4" x14ac:dyDescent="0.25">
      <c r="A61" s="231" t="s">
        <v>343</v>
      </c>
      <c r="B61" s="225">
        <v>33510</v>
      </c>
      <c r="C61" s="232">
        <v>4.2922577967690861E-2</v>
      </c>
    </row>
    <row r="62" spans="1:4" x14ac:dyDescent="0.25">
      <c r="A62" s="231" t="s">
        <v>344</v>
      </c>
      <c r="B62" s="225">
        <v>7015.6006799999595</v>
      </c>
      <c r="C62" s="232">
        <v>8.9862031386894452E-3</v>
      </c>
      <c r="D62" s="158"/>
    </row>
    <row r="63" spans="1:4" x14ac:dyDescent="0.25">
      <c r="A63" s="231" t="s">
        <v>345</v>
      </c>
      <c r="B63" s="225">
        <v>-3764.6877687769011</v>
      </c>
      <c r="C63" s="148">
        <v>-4.8221457558740282E-3</v>
      </c>
      <c r="D63" s="236"/>
    </row>
    <row r="64" spans="1:4" x14ac:dyDescent="0.25">
      <c r="A64" s="237" t="s">
        <v>153</v>
      </c>
      <c r="B64" s="238" t="s">
        <v>4</v>
      </c>
      <c r="C64" s="239">
        <v>4.9372091674505514E-3</v>
      </c>
    </row>
    <row r="65" spans="1:3" x14ac:dyDescent="0.25">
      <c r="A65" s="129" t="s">
        <v>141</v>
      </c>
      <c r="B65" s="130">
        <v>-2318239.3701392696</v>
      </c>
      <c r="C65" s="230">
        <v>-2.9694064491964598</v>
      </c>
    </row>
    <row r="69" spans="1:3" x14ac:dyDescent="0.25">
      <c r="A69" s="228" t="s">
        <v>352</v>
      </c>
      <c r="B69" s="228"/>
    </row>
    <row r="70" spans="1:3" x14ac:dyDescent="0.25">
      <c r="A70" s="229"/>
      <c r="B70" s="12" t="s">
        <v>90</v>
      </c>
      <c r="C70" s="12" t="s">
        <v>56</v>
      </c>
    </row>
    <row r="71" spans="1:3" x14ac:dyDescent="0.25">
      <c r="A71" s="129" t="s">
        <v>140</v>
      </c>
      <c r="B71" s="130">
        <f>B3</f>
        <v>-1940107.743</v>
      </c>
      <c r="C71" s="230">
        <v>-2.4899991567842292</v>
      </c>
    </row>
    <row r="72" spans="1:3" x14ac:dyDescent="0.25">
      <c r="A72" s="231" t="s">
        <v>142</v>
      </c>
      <c r="B72" s="152">
        <f>B4</f>
        <v>898158.07921909913</v>
      </c>
      <c r="C72" s="232">
        <v>1.150440470981595</v>
      </c>
    </row>
    <row r="73" spans="1:3" x14ac:dyDescent="0.25">
      <c r="A73" s="231" t="s">
        <v>169</v>
      </c>
      <c r="B73" s="152">
        <f>B10</f>
        <v>-158288.15537000011</v>
      </c>
      <c r="C73" s="232">
        <v>-0.20274949836558623</v>
      </c>
    </row>
    <row r="74" spans="1:3" x14ac:dyDescent="0.25">
      <c r="A74" s="231" t="s">
        <v>346</v>
      </c>
      <c r="B74" s="152">
        <f>B15</f>
        <v>-97720</v>
      </c>
      <c r="C74" s="232">
        <v>-0.12516843685475235</v>
      </c>
    </row>
    <row r="75" spans="1:3" x14ac:dyDescent="0.25">
      <c r="A75" s="231" t="s">
        <v>148</v>
      </c>
      <c r="B75" s="152">
        <f>B12</f>
        <v>-68979</v>
      </c>
      <c r="C75" s="232">
        <v>-8.8354416760171542E-2</v>
      </c>
    </row>
    <row r="76" spans="1:3" x14ac:dyDescent="0.25">
      <c r="A76" s="231" t="s">
        <v>347</v>
      </c>
      <c r="B76" s="152">
        <f>B7+B8</f>
        <v>-304286.12781999999</v>
      </c>
      <c r="C76" s="232">
        <v>-0.38975664117698294</v>
      </c>
    </row>
    <row r="77" spans="1:3" x14ac:dyDescent="0.25">
      <c r="A77" s="231" t="s">
        <v>143</v>
      </c>
      <c r="B77" s="152">
        <f>B5</f>
        <v>151452.4572</v>
      </c>
      <c r="C77" s="232">
        <v>0.19399373030633732</v>
      </c>
    </row>
    <row r="78" spans="1:3" x14ac:dyDescent="0.25">
      <c r="A78" s="231" t="s">
        <v>348</v>
      </c>
      <c r="B78" s="152">
        <f>B6</f>
        <v>-58757.461000000003</v>
      </c>
      <c r="C78" s="232">
        <v>-7.5261763681171448E-2</v>
      </c>
    </row>
    <row r="79" spans="1:3" x14ac:dyDescent="0.25">
      <c r="A79" s="231" t="s">
        <v>349</v>
      </c>
      <c r="B79" s="152">
        <f>B18+B35+B38</f>
        <v>-273413.92884999601</v>
      </c>
      <c r="C79" s="232">
        <v>-0.3502127925549578</v>
      </c>
    </row>
    <row r="80" spans="1:3" x14ac:dyDescent="0.25">
      <c r="A80" s="231" t="s">
        <v>350</v>
      </c>
      <c r="B80" s="152">
        <f>B39+B40+B49</f>
        <v>-251441.22425000026</v>
      </c>
      <c r="C80" s="232">
        <v>-0.32206820507795525</v>
      </c>
    </row>
    <row r="81" spans="1:3" x14ac:dyDescent="0.25">
      <c r="A81" s="231" t="s">
        <v>351</v>
      </c>
      <c r="B81" s="152">
        <f>B50+B51+B52+B58</f>
        <v>-181507.1000312375</v>
      </c>
      <c r="C81" s="232">
        <v>-0.23249038056640572</v>
      </c>
    </row>
    <row r="82" spans="1:3" x14ac:dyDescent="0.25">
      <c r="A82" s="231" t="s">
        <v>345</v>
      </c>
      <c r="B82" s="152">
        <f>B83-B71-SUM(B72:B81)</f>
        <v>-33349.166237134952</v>
      </c>
      <c r="C82" s="232">
        <v>-4.2716567829630223E-2</v>
      </c>
    </row>
    <row r="83" spans="1:3" x14ac:dyDescent="0.25">
      <c r="A83" s="129" t="s">
        <v>141</v>
      </c>
      <c r="B83" s="130">
        <f>B65</f>
        <v>-2318239.3701392696</v>
      </c>
      <c r="C83" s="230">
        <v>-2.9694064491964598</v>
      </c>
    </row>
    <row r="85" spans="1:3" x14ac:dyDescent="0.25">
      <c r="A85" s="118" t="s">
        <v>234</v>
      </c>
    </row>
    <row r="86" spans="1:3" x14ac:dyDescent="0.25">
      <c r="A86" s="51"/>
      <c r="B86" s="12" t="s">
        <v>90</v>
      </c>
      <c r="C86" s="12" t="s">
        <v>56</v>
      </c>
    </row>
    <row r="87" spans="1:3" x14ac:dyDescent="0.25">
      <c r="A87" s="53" t="s">
        <v>172</v>
      </c>
      <c r="B87" s="54">
        <v>-847248.73566814605</v>
      </c>
      <c r="C87" s="55">
        <v>-1.0852312717022836</v>
      </c>
    </row>
    <row r="88" spans="1:3" x14ac:dyDescent="0.25">
      <c r="A88" s="56" t="s">
        <v>175</v>
      </c>
      <c r="B88" s="57">
        <v>-729156.43161814602</v>
      </c>
      <c r="C88" s="58">
        <v>-0.93396818223733624</v>
      </c>
    </row>
    <row r="89" spans="1:3" x14ac:dyDescent="0.25">
      <c r="A89" s="56" t="s">
        <v>357</v>
      </c>
      <c r="B89" s="57">
        <v>-104697.38211999999</v>
      </c>
      <c r="C89" s="58">
        <v>-0.13410568627450983</v>
      </c>
    </row>
    <row r="90" spans="1:3" x14ac:dyDescent="0.25">
      <c r="A90" s="56" t="s">
        <v>174</v>
      </c>
      <c r="B90" s="57">
        <v>-13394.92193</v>
      </c>
      <c r="C90" s="58">
        <v>-1.7157403190437414E-2</v>
      </c>
    </row>
    <row r="91" spans="1:3" x14ac:dyDescent="0.25">
      <c r="A91" s="53" t="s">
        <v>58</v>
      </c>
      <c r="B91" s="54">
        <v>-4301.1554897147998</v>
      </c>
      <c r="C91" s="55">
        <v>-5.5093011596074352E-3</v>
      </c>
    </row>
    <row r="92" spans="1:3" x14ac:dyDescent="0.25">
      <c r="A92" s="53" t="s">
        <v>173</v>
      </c>
      <c r="B92" s="54">
        <v>-1032020.9022612399</v>
      </c>
      <c r="C92" s="55">
        <v>-1.3219038389016604</v>
      </c>
    </row>
    <row r="93" spans="1:3" x14ac:dyDescent="0.25">
      <c r="A93" s="56" t="s">
        <v>168</v>
      </c>
      <c r="B93" s="57">
        <v>-304286.12781999999</v>
      </c>
      <c r="C93" s="58">
        <v>-0.38975664117698289</v>
      </c>
    </row>
    <row r="94" spans="1:3" x14ac:dyDescent="0.25">
      <c r="A94" s="56" t="s">
        <v>60</v>
      </c>
      <c r="B94" s="57">
        <v>-251441.22425</v>
      </c>
      <c r="C94" s="58">
        <v>-0.32206820507795475</v>
      </c>
    </row>
    <row r="95" spans="1:3" x14ac:dyDescent="0.25">
      <c r="A95" s="56" t="s">
        <v>169</v>
      </c>
      <c r="B95" s="57">
        <v>-161807.15536999999</v>
      </c>
      <c r="C95" s="58">
        <v>-0.20725694545207685</v>
      </c>
    </row>
    <row r="96" spans="1:3" x14ac:dyDescent="0.25">
      <c r="A96" s="139" t="s">
        <v>170</v>
      </c>
      <c r="B96" s="57">
        <v>-132979.29479000001</v>
      </c>
      <c r="C96" s="58">
        <v>-0.17033166662824001</v>
      </c>
    </row>
    <row r="97" spans="1:3" x14ac:dyDescent="0.25">
      <c r="A97" s="139" t="s">
        <v>171</v>
      </c>
      <c r="B97" s="57">
        <v>-181507.100031237</v>
      </c>
      <c r="C97" s="58">
        <v>-0.23249038056640572</v>
      </c>
    </row>
    <row r="98" spans="1:3" x14ac:dyDescent="0.25">
      <c r="A98" s="53" t="s">
        <v>166</v>
      </c>
      <c r="B98" s="54">
        <v>1505442.5364190999</v>
      </c>
      <c r="C98" s="55">
        <v>1.9283042269569401</v>
      </c>
    </row>
    <row r="99" spans="1:3" x14ac:dyDescent="0.25">
      <c r="A99" s="56" t="s">
        <v>61</v>
      </c>
      <c r="B99" s="57">
        <v>898158.07921909902</v>
      </c>
      <c r="C99" s="58">
        <v>1.1504404709815947</v>
      </c>
    </row>
    <row r="100" spans="1:3" x14ac:dyDescent="0.25">
      <c r="A100" s="56" t="s">
        <v>57</v>
      </c>
      <c r="B100" s="57">
        <v>151452.4572</v>
      </c>
      <c r="C100" s="58">
        <v>0.19399373030633732</v>
      </c>
    </row>
    <row r="101" spans="1:3" x14ac:dyDescent="0.25">
      <c r="A101" s="56" t="s">
        <v>164</v>
      </c>
      <c r="B101" s="57">
        <v>300000</v>
      </c>
      <c r="C101" s="58">
        <v>0.38426658878863795</v>
      </c>
    </row>
    <row r="102" spans="1:3" x14ac:dyDescent="0.25">
      <c r="A102" s="56" t="s">
        <v>165</v>
      </c>
      <c r="B102" s="57">
        <v>155832</v>
      </c>
      <c r="C102" s="58">
        <v>0.19960343688037011</v>
      </c>
    </row>
    <row r="103" spans="1:3" x14ac:dyDescent="0.25">
      <c r="A103" s="247" t="s">
        <v>167</v>
      </c>
      <c r="B103" s="248">
        <v>378128.25699999998</v>
      </c>
      <c r="C103" s="249">
        <v>0.48434018480661134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topLeftCell="A40" workbookViewId="0">
      <selection activeCell="A48" sqref="A48"/>
    </sheetView>
  </sheetViews>
  <sheetFormatPr defaultRowHeight="15" x14ac:dyDescent="0.25"/>
  <cols>
    <col min="1" max="1" width="52.7109375" customWidth="1"/>
    <col min="7" max="7" width="9.140625" customWidth="1"/>
  </cols>
  <sheetData>
    <row r="1" spans="1:7" x14ac:dyDescent="0.25">
      <c r="A1" s="118" t="s">
        <v>220</v>
      </c>
      <c r="B1" s="162"/>
      <c r="C1" s="162"/>
      <c r="D1" s="162"/>
      <c r="E1" s="162"/>
      <c r="F1" s="162"/>
      <c r="G1" s="162"/>
    </row>
    <row r="2" spans="1:7" x14ac:dyDescent="0.25">
      <c r="A2" s="4"/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  <c r="G2" s="12">
        <v>2015</v>
      </c>
    </row>
    <row r="3" spans="1:7" x14ac:dyDescent="0.25">
      <c r="A3" s="140" t="s">
        <v>176</v>
      </c>
      <c r="B3" s="163">
        <v>-1158942</v>
      </c>
      <c r="C3" s="163">
        <v>564320</v>
      </c>
      <c r="D3" s="163">
        <v>203845</v>
      </c>
      <c r="E3" s="163">
        <v>195146</v>
      </c>
      <c r="F3" s="163">
        <v>-35715</v>
      </c>
      <c r="G3" s="163">
        <v>-378128</v>
      </c>
    </row>
    <row r="4" spans="1:7" x14ac:dyDescent="0.25">
      <c r="A4" s="141" t="s">
        <v>221</v>
      </c>
      <c r="B4" s="242">
        <v>-598701</v>
      </c>
      <c r="C4" s="242">
        <v>33194</v>
      </c>
      <c r="D4" s="242">
        <v>156156</v>
      </c>
      <c r="E4" s="242">
        <v>-21896</v>
      </c>
      <c r="F4" s="242">
        <v>-118883</v>
      </c>
      <c r="G4" s="242">
        <v>-192663.15054000009</v>
      </c>
    </row>
    <row r="5" spans="1:7" x14ac:dyDescent="0.25">
      <c r="A5" s="114" t="s">
        <v>222</v>
      </c>
      <c r="B5" s="164">
        <v>-590589</v>
      </c>
      <c r="C5" s="152">
        <v>40327</v>
      </c>
      <c r="D5" s="152">
        <v>160179</v>
      </c>
      <c r="E5" s="152">
        <v>18007</v>
      </c>
      <c r="F5" s="152">
        <v>-24979</v>
      </c>
      <c r="G5" s="149">
        <v>-135774.03285000005</v>
      </c>
    </row>
    <row r="6" spans="1:7" x14ac:dyDescent="0.25">
      <c r="A6" s="114" t="s">
        <v>223</v>
      </c>
      <c r="B6" s="152">
        <v>-5732</v>
      </c>
      <c r="C6" s="152">
        <v>-6539</v>
      </c>
      <c r="D6" s="152">
        <v>-6307</v>
      </c>
      <c r="E6" s="152">
        <v>-3586</v>
      </c>
      <c r="F6" s="152">
        <v>-53600</v>
      </c>
      <c r="G6" s="149">
        <v>-5303.1598799999956</v>
      </c>
    </row>
    <row r="7" spans="1:7" x14ac:dyDescent="0.25">
      <c r="A7" s="114" t="s">
        <v>224</v>
      </c>
      <c r="B7" s="152">
        <v>2380</v>
      </c>
      <c r="C7" s="152">
        <v>594</v>
      </c>
      <c r="D7" s="152">
        <v>-2284</v>
      </c>
      <c r="E7" s="152">
        <v>36317</v>
      </c>
      <c r="F7" s="152">
        <v>40304</v>
      </c>
      <c r="G7" s="149">
        <v>51585.957810000051</v>
      </c>
    </row>
    <row r="8" spans="1:7" x14ac:dyDescent="0.25">
      <c r="A8" s="142" t="s">
        <v>177</v>
      </c>
      <c r="B8" s="165">
        <v>-560241</v>
      </c>
      <c r="C8" s="165">
        <v>531126</v>
      </c>
      <c r="D8" s="165">
        <v>47689</v>
      </c>
      <c r="E8" s="165">
        <v>217042</v>
      </c>
      <c r="F8" s="165">
        <v>83168</v>
      </c>
      <c r="G8" s="226">
        <v>-185464.84945999991</v>
      </c>
    </row>
    <row r="9" spans="1:7" x14ac:dyDescent="0.25">
      <c r="A9" s="141" t="s">
        <v>178</v>
      </c>
      <c r="B9" s="242">
        <v>-405440.32540413924</v>
      </c>
      <c r="C9" s="242">
        <v>-300318.40157674067</v>
      </c>
      <c r="D9" s="242">
        <v>-602526.22293224931</v>
      </c>
      <c r="E9" s="242">
        <v>52814.034894526005</v>
      </c>
      <c r="F9" s="242">
        <v>911836.86808990315</v>
      </c>
      <c r="G9" s="242">
        <v>742517.80989615619</v>
      </c>
    </row>
    <row r="10" spans="1:7" x14ac:dyDescent="0.25">
      <c r="A10" s="141" t="s">
        <v>179</v>
      </c>
      <c r="B10" s="242">
        <v>-35610.2371561607</v>
      </c>
      <c r="C10" s="242">
        <v>-39263.360148160602</v>
      </c>
      <c r="D10" s="242">
        <v>242654.58487499994</v>
      </c>
      <c r="E10" s="242">
        <v>49352.536053471733</v>
      </c>
      <c r="F10" s="242">
        <v>-10631.925902064657</v>
      </c>
      <c r="G10" s="242">
        <v>112913.32707170199</v>
      </c>
    </row>
    <row r="11" spans="1:7" x14ac:dyDescent="0.25">
      <c r="A11" s="143" t="s">
        <v>180</v>
      </c>
      <c r="B11" s="152">
        <v>62166.637659999978</v>
      </c>
      <c r="C11" s="152">
        <v>166332.26166000002</v>
      </c>
      <c r="D11" s="152">
        <v>13091.610109999965</v>
      </c>
      <c r="E11" s="152">
        <v>-321738.35498</v>
      </c>
      <c r="F11" s="149">
        <v>-931813.55341000005</v>
      </c>
      <c r="G11" s="149">
        <v>-218433.92678999997</v>
      </c>
    </row>
    <row r="12" spans="1:7" x14ac:dyDescent="0.25">
      <c r="A12" s="114" t="s">
        <v>181</v>
      </c>
      <c r="B12" s="152">
        <v>64634.664359999995</v>
      </c>
      <c r="C12" s="152">
        <v>76453</v>
      </c>
      <c r="D12" s="152">
        <v>-17686</v>
      </c>
      <c r="E12" s="152">
        <v>-93300.400000000023</v>
      </c>
      <c r="F12" s="149">
        <v>-712552.7</v>
      </c>
      <c r="G12" s="149">
        <v>-158288.14036999998</v>
      </c>
    </row>
    <row r="13" spans="1:7" x14ac:dyDescent="0.25">
      <c r="A13" s="114" t="s">
        <v>182</v>
      </c>
      <c r="B13" s="152">
        <v>-45194.718000000008</v>
      </c>
      <c r="C13" s="152">
        <v>4502.8090000000084</v>
      </c>
      <c r="D13" s="152">
        <v>76575.339999999982</v>
      </c>
      <c r="E13" s="152">
        <v>-156945.14299999998</v>
      </c>
      <c r="F13" s="149">
        <v>-208537.54200000002</v>
      </c>
      <c r="G13" s="149">
        <v>-106360.73929</v>
      </c>
    </row>
    <row r="14" spans="1:7" x14ac:dyDescent="0.25">
      <c r="A14" s="114" t="s">
        <v>183</v>
      </c>
      <c r="B14" s="152">
        <v>15667.836689999996</v>
      </c>
      <c r="C14" s="152">
        <v>-1942.6067500000063</v>
      </c>
      <c r="D14" s="152">
        <v>-9960.5595700000122</v>
      </c>
      <c r="E14" s="152">
        <v>36638.218909999996</v>
      </c>
      <c r="F14" s="149">
        <v>52187.613970000006</v>
      </c>
      <c r="G14" s="149">
        <v>13460.262090000004</v>
      </c>
    </row>
    <row r="15" spans="1:7" x14ac:dyDescent="0.25">
      <c r="A15" s="114" t="s">
        <v>184</v>
      </c>
      <c r="B15" s="152">
        <v>27058.854609999995</v>
      </c>
      <c r="C15" s="152">
        <v>-1140.9405899999983</v>
      </c>
      <c r="D15" s="152">
        <v>4162.8296799999953</v>
      </c>
      <c r="E15" s="152">
        <v>21868.969110000005</v>
      </c>
      <c r="F15" s="149">
        <v>23189.074619999999</v>
      </c>
      <c r="G15" s="149">
        <v>32754.690780000004</v>
      </c>
    </row>
    <row r="16" spans="1:7" x14ac:dyDescent="0.25">
      <c r="A16" s="114" t="s">
        <v>185</v>
      </c>
      <c r="B16" s="152">
        <v>0</v>
      </c>
      <c r="C16" s="152">
        <v>88460</v>
      </c>
      <c r="D16" s="152">
        <v>-40000</v>
      </c>
      <c r="E16" s="152">
        <v>-130000</v>
      </c>
      <c r="F16" s="149">
        <v>-86100</v>
      </c>
      <c r="G16" s="149">
        <v>0</v>
      </c>
    </row>
    <row r="17" spans="1:7" x14ac:dyDescent="0.25">
      <c r="A17" s="141" t="s">
        <v>186</v>
      </c>
      <c r="B17" s="242">
        <v>0</v>
      </c>
      <c r="C17" s="242">
        <v>0</v>
      </c>
      <c r="D17" s="242">
        <v>0</v>
      </c>
      <c r="E17" s="242">
        <v>-124399</v>
      </c>
      <c r="F17" s="225">
        <v>-208753</v>
      </c>
      <c r="G17" s="225">
        <v>-304286.12781999999</v>
      </c>
    </row>
    <row r="18" spans="1:7" x14ac:dyDescent="0.25">
      <c r="A18" s="141" t="s">
        <v>312</v>
      </c>
      <c r="B18" s="242">
        <v>0</v>
      </c>
      <c r="C18" s="242">
        <v>0</v>
      </c>
      <c r="D18" s="242">
        <v>0</v>
      </c>
      <c r="E18" s="242">
        <v>0</v>
      </c>
      <c r="F18" s="242">
        <v>0</v>
      </c>
      <c r="G18" s="242">
        <v>34671.093000000001</v>
      </c>
    </row>
    <row r="19" spans="1:7" x14ac:dyDescent="0.25">
      <c r="A19" s="141" t="s">
        <v>187</v>
      </c>
      <c r="B19" s="242">
        <v>949814.80221999972</v>
      </c>
      <c r="C19" s="242">
        <v>656481.76535999961</v>
      </c>
      <c r="D19" s="242">
        <v>440596.57160999975</v>
      </c>
      <c r="E19" s="242">
        <v>564379.17465000064</v>
      </c>
      <c r="F19" s="242">
        <v>650100.29523000005</v>
      </c>
      <c r="G19" s="242">
        <v>88636.312760000001</v>
      </c>
    </row>
    <row r="20" spans="1:7" x14ac:dyDescent="0.25">
      <c r="A20" s="114" t="s">
        <v>188</v>
      </c>
      <c r="B20" s="152">
        <v>262579.81844999973</v>
      </c>
      <c r="C20" s="152">
        <v>232211.94136999949</v>
      </c>
      <c r="D20" s="152">
        <v>223048.35990999977</v>
      </c>
      <c r="E20" s="152">
        <v>260358.02903000056</v>
      </c>
      <c r="F20" s="149">
        <v>256787.53539000027</v>
      </c>
      <c r="G20" s="149">
        <v>-84153.613630000036</v>
      </c>
    </row>
    <row r="21" spans="1:7" x14ac:dyDescent="0.25">
      <c r="A21" s="114" t="s">
        <v>189</v>
      </c>
      <c r="B21" s="152">
        <v>0</v>
      </c>
      <c r="C21" s="152">
        <v>120910</v>
      </c>
      <c r="D21" s="152">
        <v>132200</v>
      </c>
      <c r="E21" s="152">
        <v>206567.55300000001</v>
      </c>
      <c r="F21" s="149">
        <v>211009</v>
      </c>
      <c r="G21" s="149">
        <v>-9775.7521100000013</v>
      </c>
    </row>
    <row r="22" spans="1:7" x14ac:dyDescent="0.25">
      <c r="A22" s="114" t="s">
        <v>190</v>
      </c>
      <c r="B22" s="152">
        <v>293684.79800000001</v>
      </c>
      <c r="C22" s="152">
        <v>80397.241999999969</v>
      </c>
      <c r="D22" s="152">
        <v>43529.322270000004</v>
      </c>
      <c r="E22" s="152">
        <v>15961.013999999966</v>
      </c>
      <c r="F22" s="149">
        <v>147356.00159999996</v>
      </c>
      <c r="G22" s="149">
        <v>151452.16165000002</v>
      </c>
    </row>
    <row r="23" spans="1:7" x14ac:dyDescent="0.25">
      <c r="A23" s="114" t="s">
        <v>191</v>
      </c>
      <c r="B23" s="152">
        <v>393550.18576999998</v>
      </c>
      <c r="C23" s="152">
        <v>222962.58199000009</v>
      </c>
      <c r="D23" s="152">
        <v>41818.889429999981</v>
      </c>
      <c r="E23" s="152">
        <v>81492.578620000044</v>
      </c>
      <c r="F23" s="149">
        <v>34947.758239999879</v>
      </c>
      <c r="G23" s="149">
        <v>31113.516850000015</v>
      </c>
    </row>
    <row r="24" spans="1:7" x14ac:dyDescent="0.25">
      <c r="A24" s="143" t="s">
        <v>192</v>
      </c>
      <c r="B24" s="152">
        <v>-649115.63221000996</v>
      </c>
      <c r="C24" s="152">
        <v>-751972.49204000004</v>
      </c>
      <c r="D24" s="152">
        <v>190464.82913000041</v>
      </c>
      <c r="E24" s="152">
        <v>-62754.076839999849</v>
      </c>
      <c r="F24" s="149">
        <v>-71510.145660000009</v>
      </c>
      <c r="G24" s="149">
        <v>-448830.36596999981</v>
      </c>
    </row>
    <row r="25" spans="1:7" x14ac:dyDescent="0.25">
      <c r="A25" s="144" t="s">
        <v>193</v>
      </c>
      <c r="B25" s="152">
        <v>-161471.75811000005</v>
      </c>
      <c r="C25" s="152">
        <v>-188152.38112000003</v>
      </c>
      <c r="D25" s="152">
        <v>-159058.87756999978</v>
      </c>
      <c r="E25" s="152">
        <v>-177305.4757699999</v>
      </c>
      <c r="F25" s="152">
        <v>-258585.47943999991</v>
      </c>
      <c r="G25" s="149">
        <v>-204320.91331999982</v>
      </c>
    </row>
    <row r="26" spans="1:7" x14ac:dyDescent="0.25">
      <c r="A26" s="144" t="s">
        <v>194</v>
      </c>
      <c r="B26" s="152">
        <v>-136945.92811000999</v>
      </c>
      <c r="C26" s="152">
        <v>-26825.506760000018</v>
      </c>
      <c r="D26" s="152">
        <v>209019.25513000018</v>
      </c>
      <c r="E26" s="152">
        <v>300645.36990000005</v>
      </c>
      <c r="F26" s="152">
        <v>325107.61587999994</v>
      </c>
      <c r="G26" s="149">
        <v>330168.56244000001</v>
      </c>
    </row>
    <row r="27" spans="1:7" x14ac:dyDescent="0.25">
      <c r="A27" s="144" t="s">
        <v>195</v>
      </c>
      <c r="B27" s="152">
        <v>-132797.86394999997</v>
      </c>
      <c r="C27" s="152">
        <v>-356431.18437999993</v>
      </c>
      <c r="D27" s="152">
        <v>6093.1993000000948</v>
      </c>
      <c r="E27" s="152">
        <v>-107311.68816000002</v>
      </c>
      <c r="F27" s="152">
        <v>-2951.4094800000312</v>
      </c>
      <c r="G27" s="149">
        <v>7917.5694900000235</v>
      </c>
    </row>
    <row r="28" spans="1:7" x14ac:dyDescent="0.25">
      <c r="A28" s="144" t="s">
        <v>196</v>
      </c>
      <c r="B28" s="152">
        <v>-217900.08204000001</v>
      </c>
      <c r="C28" s="152">
        <v>-180563.41978</v>
      </c>
      <c r="D28" s="152">
        <v>134411.25226999991</v>
      </c>
      <c r="E28" s="152">
        <v>-78782.282809999975</v>
      </c>
      <c r="F28" s="149">
        <v>-135080.87262000001</v>
      </c>
      <c r="G28" s="149">
        <v>-582595.58458000002</v>
      </c>
    </row>
    <row r="29" spans="1:7" x14ac:dyDescent="0.25">
      <c r="A29" s="145" t="s">
        <v>197</v>
      </c>
      <c r="B29" s="152">
        <v>-23454.283260011409</v>
      </c>
      <c r="C29" s="152">
        <v>152096.78784999999</v>
      </c>
      <c r="D29" s="152">
        <v>-180093.6</v>
      </c>
      <c r="E29" s="152">
        <v>-92852.5</v>
      </c>
      <c r="F29" s="149">
        <v>-151157.5</v>
      </c>
      <c r="G29" s="149">
        <v>-17046</v>
      </c>
    </row>
    <row r="30" spans="1:7" x14ac:dyDescent="0.25">
      <c r="A30" s="145" t="s">
        <v>198</v>
      </c>
      <c r="B30" s="152">
        <v>-60661.05700000003</v>
      </c>
      <c r="C30" s="152">
        <v>-244879.99500000011</v>
      </c>
      <c r="D30" s="152">
        <v>58291.304999999702</v>
      </c>
      <c r="E30" s="152">
        <v>19405.660000000149</v>
      </c>
      <c r="F30" s="149">
        <v>-137044.23300000001</v>
      </c>
      <c r="G30" s="149">
        <v>-232070.62918000016</v>
      </c>
    </row>
    <row r="31" spans="1:7" x14ac:dyDescent="0.25">
      <c r="A31" s="145" t="s">
        <v>199</v>
      </c>
      <c r="B31" s="152">
        <v>-108557</v>
      </c>
      <c r="C31" s="152">
        <v>226298</v>
      </c>
      <c r="D31" s="152">
        <v>-22367.604999999996</v>
      </c>
      <c r="E31" s="152">
        <v>-30197.402999999998</v>
      </c>
      <c r="F31" s="149">
        <v>-62902.017999999996</v>
      </c>
      <c r="G31" s="149">
        <v>-19370.94906999993</v>
      </c>
    </row>
    <row r="32" spans="1:7" x14ac:dyDescent="0.25">
      <c r="A32" s="145" t="s">
        <v>200</v>
      </c>
      <c r="B32" s="152">
        <v>46838.487999998964</v>
      </c>
      <c r="C32" s="152">
        <v>157292.70100000128</v>
      </c>
      <c r="D32" s="152">
        <v>87948.591000000015</v>
      </c>
      <c r="E32" s="152">
        <v>53540.403999998234</v>
      </c>
      <c r="F32" s="149">
        <v>-14389.500999999233</v>
      </c>
      <c r="G32" s="149">
        <v>47932.102939999662</v>
      </c>
    </row>
    <row r="33" spans="1:7" x14ac:dyDescent="0.25">
      <c r="A33" s="145" t="s">
        <v>201</v>
      </c>
      <c r="B33" s="152">
        <v>47815</v>
      </c>
      <c r="C33" s="152">
        <v>48354</v>
      </c>
      <c r="D33" s="152">
        <v>64805</v>
      </c>
      <c r="E33" s="152">
        <v>147160</v>
      </c>
      <c r="F33" s="152">
        <v>6854</v>
      </c>
      <c r="G33" s="149">
        <v>-27218.447639999929</v>
      </c>
    </row>
    <row r="34" spans="1:7" x14ac:dyDescent="0.25">
      <c r="A34" s="145" t="s">
        <v>202</v>
      </c>
      <c r="B34" s="152">
        <v>0</v>
      </c>
      <c r="C34" s="152">
        <v>214627</v>
      </c>
      <c r="D34" s="152">
        <v>46600</v>
      </c>
      <c r="E34" s="152">
        <v>58254</v>
      </c>
      <c r="F34" s="152">
        <v>30998</v>
      </c>
      <c r="G34" s="149">
        <v>-16044.360230000064</v>
      </c>
    </row>
    <row r="35" spans="1:7" x14ac:dyDescent="0.25">
      <c r="A35" s="145" t="s">
        <v>203</v>
      </c>
      <c r="B35" s="152">
        <v>0</v>
      </c>
      <c r="C35" s="152">
        <v>0</v>
      </c>
      <c r="D35" s="152">
        <v>-80673</v>
      </c>
      <c r="E35" s="152">
        <v>-37579</v>
      </c>
      <c r="F35" s="152">
        <v>-26391</v>
      </c>
      <c r="G35" s="149">
        <v>2117</v>
      </c>
    </row>
    <row r="36" spans="1:7" x14ac:dyDescent="0.25">
      <c r="A36" s="142" t="s">
        <v>204</v>
      </c>
      <c r="B36" s="165">
        <v>-384037.39284967736</v>
      </c>
      <c r="C36" s="165">
        <v>246077.73289490046</v>
      </c>
      <c r="D36" s="165">
        <v>-211103.06379275047</v>
      </c>
      <c r="E36" s="165">
        <v>-58343.474777996889</v>
      </c>
      <c r="F36" s="165">
        <v>97971.713652160775</v>
      </c>
      <c r="G36" s="165">
        <v>69048.311572142033</v>
      </c>
    </row>
    <row r="37" spans="1:7" x14ac:dyDescent="0.25">
      <c r="A37" s="141" t="s">
        <v>356</v>
      </c>
      <c r="B37" s="242">
        <f>(B4+B9+B10+B17+B20+B22+B23+B21)/1000</f>
        <v>-89.936760340300211</v>
      </c>
      <c r="C37" s="242">
        <f>(C4+C9+C10+C17+C20+C22+C23+C21)/1000</f>
        <v>350.09400363509826</v>
      </c>
      <c r="D37" s="242">
        <f>(D4+D9+D10+D17+D20+D22+D23+D21)/1000</f>
        <v>236.88093355275038</v>
      </c>
      <c r="E37" s="242">
        <f>(E4+E9+E10+E17+E20+E22+E23+E21)/1000</f>
        <v>520.25074559799828</v>
      </c>
      <c r="F37" s="242">
        <f>(F4+F9+F10+F20+F22+F23+F21)/1000</f>
        <v>1432.4222374178385</v>
      </c>
      <c r="G37" s="242">
        <f>(G4+G9+G10+G20+G22+G23+G21+G18)/1000</f>
        <v>786.07539218785814</v>
      </c>
    </row>
    <row r="38" spans="1:7" x14ac:dyDescent="0.25">
      <c r="A38" s="143" t="s">
        <v>205</v>
      </c>
      <c r="B38" s="152">
        <f t="shared" ref="B38:G38" si="0">B10/1000</f>
        <v>-35.6102371561607</v>
      </c>
      <c r="C38" s="152">
        <f t="shared" si="0"/>
        <v>-39.263360148160601</v>
      </c>
      <c r="D38" s="152">
        <f t="shared" si="0"/>
        <v>242.65458487499995</v>
      </c>
      <c r="E38" s="152">
        <f t="shared" si="0"/>
        <v>49.352536053471731</v>
      </c>
      <c r="F38" s="152">
        <f t="shared" si="0"/>
        <v>-10.631925902064657</v>
      </c>
      <c r="G38" s="152">
        <f t="shared" si="0"/>
        <v>112.91332707170199</v>
      </c>
    </row>
    <row r="39" spans="1:7" x14ac:dyDescent="0.25">
      <c r="A39" s="146" t="s">
        <v>206</v>
      </c>
      <c r="B39" s="184">
        <f t="shared" ref="B39:G39" si="1">B3/1000-B37</f>
        <v>-1069.0052396596998</v>
      </c>
      <c r="C39" s="184">
        <f t="shared" si="1"/>
        <v>214.22599636490179</v>
      </c>
      <c r="D39" s="184">
        <f t="shared" si="1"/>
        <v>-33.035933552750379</v>
      </c>
      <c r="E39" s="184">
        <f t="shared" si="1"/>
        <v>-325.10474559799832</v>
      </c>
      <c r="F39" s="184">
        <f t="shared" si="1"/>
        <v>-1468.1372374178384</v>
      </c>
      <c r="G39" s="184">
        <f t="shared" si="1"/>
        <v>-1164.2033921878581</v>
      </c>
    </row>
    <row r="40" spans="1:7" x14ac:dyDescent="0.25">
      <c r="A40" s="146" t="s">
        <v>226</v>
      </c>
      <c r="B40" s="184">
        <f>B37+B39</f>
        <v>-1158.942</v>
      </c>
      <c r="C40" s="184">
        <f t="shared" ref="C40:G40" si="2">C37+C39</f>
        <v>564.32000000000005</v>
      </c>
      <c r="D40" s="184">
        <f t="shared" si="2"/>
        <v>203.845</v>
      </c>
      <c r="E40" s="184">
        <f t="shared" si="2"/>
        <v>195.14599999999996</v>
      </c>
      <c r="F40" s="184">
        <f t="shared" si="2"/>
        <v>-35.714999999999918</v>
      </c>
      <c r="G40" s="184">
        <f t="shared" si="2"/>
        <v>-378.12799999999993</v>
      </c>
    </row>
    <row r="41" spans="1:7" x14ac:dyDescent="0.25">
      <c r="A41" s="143"/>
      <c r="B41" s="152"/>
      <c r="C41" s="152"/>
      <c r="D41" s="152"/>
      <c r="E41" s="152"/>
      <c r="F41" s="152"/>
      <c r="G41" s="152"/>
    </row>
    <row r="42" spans="1:7" x14ac:dyDescent="0.25">
      <c r="A42" s="51" t="s">
        <v>270</v>
      </c>
      <c r="B42" s="222">
        <v>2010</v>
      </c>
      <c r="C42" s="222">
        <v>2011</v>
      </c>
      <c r="D42" s="222">
        <v>2012</v>
      </c>
      <c r="E42" s="222">
        <v>2013</v>
      </c>
      <c r="F42" s="222">
        <v>2014</v>
      </c>
      <c r="G42" s="222">
        <v>2015</v>
      </c>
    </row>
    <row r="43" spans="1:7" x14ac:dyDescent="0.25">
      <c r="A43" s="141" t="s">
        <v>230</v>
      </c>
      <c r="B43" s="246">
        <f t="shared" ref="B43:G46" si="3">B37/B$56*100</f>
        <v>-0.13346287396296946</v>
      </c>
      <c r="C43" s="246">
        <f t="shared" si="3"/>
        <v>0.4969855325687938</v>
      </c>
      <c r="D43" s="246">
        <f t="shared" si="3"/>
        <v>0.32709323907753829</v>
      </c>
      <c r="E43" s="246">
        <f t="shared" si="3"/>
        <v>0.70461180407613033</v>
      </c>
      <c r="F43" s="246">
        <f t="shared" si="3"/>
        <v>1.8957299813814494</v>
      </c>
      <c r="G43" s="246">
        <f t="shared" si="3"/>
        <v>1.0068748639621035</v>
      </c>
    </row>
    <row r="44" spans="1:7" x14ac:dyDescent="0.25">
      <c r="A44" s="143" t="s">
        <v>205</v>
      </c>
      <c r="B44" s="166">
        <f t="shared" si="3"/>
        <v>-5.2844293872507789E-2</v>
      </c>
      <c r="C44" s="166">
        <f t="shared" si="3"/>
        <v>-5.5737378392840507E-2</v>
      </c>
      <c r="D44" s="166">
        <f t="shared" si="3"/>
        <v>0.3350656929343126</v>
      </c>
      <c r="E44" s="166">
        <f t="shared" si="3"/>
        <v>6.6841575449157364E-2</v>
      </c>
      <c r="F44" s="166">
        <f t="shared" si="3"/>
        <v>-1.4070753836315012E-2</v>
      </c>
      <c r="G44" s="166">
        <f t="shared" si="3"/>
        <v>0.14462937265902687</v>
      </c>
    </row>
    <row r="45" spans="1:7" x14ac:dyDescent="0.25">
      <c r="A45" s="146" t="s">
        <v>225</v>
      </c>
      <c r="B45" s="240">
        <f t="shared" si="3"/>
        <v>-1.586364808189846</v>
      </c>
      <c r="C45" s="240">
        <f t="shared" si="3"/>
        <v>0.30411038117768396</v>
      </c>
      <c r="D45" s="240">
        <f t="shared" si="3"/>
        <v>-4.561713916630241E-2</v>
      </c>
      <c r="E45" s="240">
        <f t="shared" si="3"/>
        <v>-0.44031199041571994</v>
      </c>
      <c r="F45" s="240">
        <f t="shared" si="3"/>
        <v>-1.9429967680288622</v>
      </c>
      <c r="G45" s="240">
        <f t="shared" si="3"/>
        <v>-1.4912146389302467</v>
      </c>
    </row>
    <row r="46" spans="1:7" x14ac:dyDescent="0.25">
      <c r="A46" s="146" t="s">
        <v>226</v>
      </c>
      <c r="B46" s="240">
        <f t="shared" si="3"/>
        <v>-1.7198276821528153</v>
      </c>
      <c r="C46" s="240">
        <f t="shared" si="3"/>
        <v>0.80109591374647771</v>
      </c>
      <c r="D46" s="240">
        <f t="shared" si="3"/>
        <v>0.2814760999112359</v>
      </c>
      <c r="E46" s="240">
        <f t="shared" si="3"/>
        <v>0.26429981366041033</v>
      </c>
      <c r="F46" s="240">
        <f t="shared" si="3"/>
        <v>-4.7266786647412566E-2</v>
      </c>
      <c r="G46" s="240">
        <f t="shared" si="3"/>
        <v>-0.48433977496814323</v>
      </c>
    </row>
    <row r="47" spans="1:7" x14ac:dyDescent="0.25">
      <c r="A47" s="143"/>
      <c r="G47" s="166"/>
    </row>
    <row r="48" spans="1:7" x14ac:dyDescent="0.25">
      <c r="A48" s="51" t="s">
        <v>231</v>
      </c>
      <c r="B48" s="222">
        <v>2010</v>
      </c>
      <c r="C48" s="222">
        <v>2011</v>
      </c>
      <c r="D48" s="222">
        <v>2012</v>
      </c>
      <c r="E48" s="222">
        <v>2013</v>
      </c>
      <c r="F48" s="222">
        <v>2014</v>
      </c>
      <c r="G48" s="222">
        <v>2015</v>
      </c>
    </row>
    <row r="49" spans="1:13" x14ac:dyDescent="0.25">
      <c r="A49" s="143" t="s">
        <v>229</v>
      </c>
      <c r="B49" s="152">
        <v>-3873.1</v>
      </c>
      <c r="C49" s="152">
        <v>-3448.9</v>
      </c>
      <c r="D49" s="152">
        <v>-3323.7240000000002</v>
      </c>
      <c r="E49" s="152">
        <v>-2186.5329999999999</v>
      </c>
      <c r="F49" s="152">
        <v>-2000.4</v>
      </c>
      <c r="G49" s="152">
        <v>-1940.1</v>
      </c>
    </row>
    <row r="50" spans="1:13" x14ac:dyDescent="0.25">
      <c r="A50" s="244" t="s">
        <v>227</v>
      </c>
      <c r="B50" s="245">
        <f t="shared" ref="B50:G50" si="4">B49+B37</f>
        <v>-3963.0367603403001</v>
      </c>
      <c r="C50" s="245">
        <f t="shared" si="4"/>
        <v>-3098.8059963649021</v>
      </c>
      <c r="D50" s="245">
        <f t="shared" si="4"/>
        <v>-3086.8430664472498</v>
      </c>
      <c r="E50" s="245">
        <f t="shared" si="4"/>
        <v>-1666.2822544020016</v>
      </c>
      <c r="F50" s="245">
        <f t="shared" si="4"/>
        <v>-567.97776258216163</v>
      </c>
      <c r="G50" s="245">
        <f t="shared" si="4"/>
        <v>-1154.0246078121418</v>
      </c>
      <c r="I50" s="105"/>
      <c r="J50" s="105"/>
      <c r="K50" s="105"/>
      <c r="L50" s="105"/>
      <c r="M50" s="105"/>
    </row>
    <row r="51" spans="1:13" x14ac:dyDescent="0.25">
      <c r="A51" s="147" t="s">
        <v>231</v>
      </c>
      <c r="B51" s="243">
        <f>B50/B56*100</f>
        <v>-5.8810020914096315</v>
      </c>
      <c r="C51" s="243">
        <f t="shared" ref="C51:F51" si="5">C50/C56*100</f>
        <v>-4.3989949340462955</v>
      </c>
      <c r="D51" s="243">
        <f t="shared" si="5"/>
        <v>-4.2624177555574665</v>
      </c>
      <c r="E51" s="243">
        <f t="shared" si="5"/>
        <v>-2.2567620619643627</v>
      </c>
      <c r="F51" s="243">
        <f t="shared" si="5"/>
        <v>-0.7516865105542726</v>
      </c>
      <c r="G51" s="243">
        <f>G50/G56*100</f>
        <v>-1.4781767519343521</v>
      </c>
      <c r="I51" s="151"/>
      <c r="J51" s="151"/>
      <c r="K51" s="151"/>
      <c r="L51" s="151"/>
      <c r="M51" s="151"/>
    </row>
    <row r="52" spans="1:13" x14ac:dyDescent="0.25">
      <c r="A52" s="143" t="s">
        <v>228</v>
      </c>
      <c r="B52" s="166">
        <v>-7.5</v>
      </c>
      <c r="C52" s="166">
        <v>-4.09</v>
      </c>
      <c r="D52" s="7">
        <v>-4.308034894723769</v>
      </c>
      <c r="E52" s="7">
        <v>-2.6970740523800831</v>
      </c>
      <c r="F52" s="7">
        <v>-2.6946832785831347</v>
      </c>
      <c r="G52" s="7">
        <v>-2.97</v>
      </c>
      <c r="I52" s="166"/>
      <c r="J52" s="166"/>
      <c r="K52" s="166"/>
      <c r="L52" s="166"/>
      <c r="M52" s="166"/>
    </row>
    <row r="53" spans="1:13" x14ac:dyDescent="0.25">
      <c r="A53" s="143" t="s">
        <v>229</v>
      </c>
      <c r="B53" s="150">
        <v>-5.5</v>
      </c>
      <c r="C53" s="166">
        <v>-4.9000000000000004</v>
      </c>
      <c r="D53" s="166">
        <v>-4.5999999999999996</v>
      </c>
      <c r="E53" s="166">
        <v>-2.9</v>
      </c>
      <c r="F53" s="166">
        <v>-2.64</v>
      </c>
      <c r="G53" s="166">
        <v>-2.4900000000000002</v>
      </c>
      <c r="I53" s="150"/>
      <c r="J53" s="166"/>
      <c r="K53" s="166"/>
      <c r="L53" s="166"/>
      <c r="M53" s="166"/>
    </row>
    <row r="54" spans="1:13" x14ac:dyDescent="0.25">
      <c r="A54" s="143"/>
      <c r="B54" s="167">
        <f>B52-B53</f>
        <v>-2</v>
      </c>
      <c r="C54" s="167">
        <f t="shared" ref="C54:G54" si="6">C52-C53</f>
        <v>0.8100000000000005</v>
      </c>
      <c r="D54" s="167">
        <f t="shared" si="6"/>
        <v>0.29196510527623065</v>
      </c>
      <c r="E54" s="167">
        <f t="shared" si="6"/>
        <v>0.20292594761991678</v>
      </c>
      <c r="F54" s="167">
        <f t="shared" si="6"/>
        <v>-5.4683278583134598E-2</v>
      </c>
      <c r="G54" s="167">
        <f t="shared" si="6"/>
        <v>-0.48</v>
      </c>
    </row>
    <row r="55" spans="1:13" x14ac:dyDescent="0.25">
      <c r="A55" s="184"/>
      <c r="B55" s="240">
        <f t="shared" ref="B55:G55" si="7">(B40+B50)/B56*100-B52</f>
        <v>-0.10082977356244704</v>
      </c>
      <c r="C55" s="240">
        <f t="shared" si="7"/>
        <v>0.49210097970018207</v>
      </c>
      <c r="D55" s="240">
        <f t="shared" si="7"/>
        <v>0.32709323907753829</v>
      </c>
      <c r="E55" s="240">
        <f t="shared" si="7"/>
        <v>0.70461180407613067</v>
      </c>
      <c r="F55" s="240">
        <f t="shared" si="7"/>
        <v>1.8957299813814497</v>
      </c>
      <c r="G55" s="240">
        <f t="shared" si="7"/>
        <v>1.0074834730975051</v>
      </c>
      <c r="H55" s="60"/>
      <c r="I55" s="60"/>
    </row>
    <row r="56" spans="1:13" x14ac:dyDescent="0.25">
      <c r="A56" s="241" t="s">
        <v>109</v>
      </c>
      <c r="B56" s="241">
        <v>67387.100000000006</v>
      </c>
      <c r="C56" s="241">
        <v>70443.5</v>
      </c>
      <c r="D56" s="241">
        <v>72420.002999999997</v>
      </c>
      <c r="E56" s="241">
        <v>73835.087999999989</v>
      </c>
      <c r="F56" s="241">
        <v>75560.457000000009</v>
      </c>
      <c r="G56" s="241">
        <v>78070.812999999995</v>
      </c>
      <c r="H56" s="152"/>
    </row>
    <row r="57" spans="1:13" x14ac:dyDescent="0.25">
      <c r="A57" s="143"/>
      <c r="B57" s="152"/>
      <c r="C57" s="152"/>
      <c r="D57" s="152"/>
      <c r="E57" s="152"/>
      <c r="F57" s="152"/>
      <c r="G57" s="152"/>
    </row>
    <row r="58" spans="1:13" x14ac:dyDescent="0.25">
      <c r="A58" s="143"/>
      <c r="B58" s="152"/>
      <c r="C58" s="152"/>
      <c r="D58" s="152"/>
      <c r="E58" s="152"/>
      <c r="F58" s="152"/>
      <c r="G58" s="152"/>
    </row>
    <row r="59" spans="1:13" x14ac:dyDescent="0.25">
      <c r="A59" s="143"/>
      <c r="B59" s="152"/>
      <c r="C59" s="152"/>
      <c r="D59" s="152"/>
      <c r="E59" s="152"/>
      <c r="F59" s="152"/>
      <c r="G59" s="152"/>
    </row>
    <row r="60" spans="1:13" x14ac:dyDescent="0.25">
      <c r="A60" s="143"/>
      <c r="B60" s="152"/>
      <c r="C60" s="152"/>
      <c r="D60" s="152"/>
      <c r="E60" s="152"/>
      <c r="F60" s="152"/>
      <c r="G60" s="152"/>
    </row>
    <row r="61" spans="1:13" x14ac:dyDescent="0.25">
      <c r="A61" s="143"/>
      <c r="B61" s="152"/>
      <c r="C61" s="152"/>
      <c r="D61" s="152"/>
      <c r="E61" s="152"/>
      <c r="F61" s="152"/>
      <c r="G61" s="152"/>
    </row>
    <row r="62" spans="1:13" x14ac:dyDescent="0.25">
      <c r="A62" s="143"/>
      <c r="B62" s="152"/>
      <c r="C62" s="152"/>
      <c r="D62" s="152"/>
      <c r="E62" s="152"/>
      <c r="F62" s="152"/>
      <c r="G62" s="152"/>
    </row>
    <row r="63" spans="1:13" x14ac:dyDescent="0.25">
      <c r="A63" s="143"/>
      <c r="B63" s="152"/>
      <c r="C63" s="152"/>
      <c r="D63" s="152"/>
      <c r="E63" s="152"/>
      <c r="F63" s="152"/>
      <c r="G63" s="152"/>
    </row>
    <row r="64" spans="1:13" x14ac:dyDescent="0.25">
      <c r="A64" s="143"/>
      <c r="B64" s="152"/>
      <c r="C64" s="152"/>
      <c r="D64" s="152"/>
      <c r="E64" s="152"/>
      <c r="F64" s="152"/>
      <c r="G64" s="152"/>
    </row>
    <row r="65" spans="1:7" x14ac:dyDescent="0.25">
      <c r="A65" s="143"/>
      <c r="B65" s="152"/>
      <c r="C65" s="152"/>
      <c r="D65" s="152"/>
      <c r="E65" s="152"/>
      <c r="F65" s="152"/>
      <c r="G65" s="152"/>
    </row>
    <row r="66" spans="1:7" x14ac:dyDescent="0.25">
      <c r="A66" s="143"/>
      <c r="B66" s="152"/>
      <c r="C66" s="152"/>
      <c r="D66" s="152"/>
      <c r="E66" s="152"/>
      <c r="F66" s="152"/>
      <c r="G66" s="152"/>
    </row>
    <row r="67" spans="1:7" x14ac:dyDescent="0.25">
      <c r="A67" s="143"/>
      <c r="B67" s="152"/>
      <c r="C67" s="152"/>
      <c r="D67" s="152"/>
      <c r="E67" s="152"/>
      <c r="F67" s="152"/>
      <c r="G67" s="152"/>
    </row>
    <row r="68" spans="1:7" x14ac:dyDescent="0.25">
      <c r="A68" s="143"/>
      <c r="B68" s="152"/>
      <c r="C68" s="152"/>
      <c r="D68" s="152"/>
      <c r="E68" s="152"/>
      <c r="F68" s="152"/>
      <c r="G68" s="152"/>
    </row>
    <row r="69" spans="1:7" x14ac:dyDescent="0.25">
      <c r="A69" s="143"/>
      <c r="B69" s="152"/>
      <c r="C69" s="152"/>
      <c r="D69" s="152"/>
      <c r="E69" s="152"/>
      <c r="F69" s="152"/>
      <c r="G69" s="152"/>
    </row>
    <row r="70" spans="1:7" x14ac:dyDescent="0.25">
      <c r="A70" s="143"/>
      <c r="B70" s="152"/>
      <c r="C70" s="152"/>
      <c r="D70" s="152"/>
      <c r="E70" s="152"/>
      <c r="F70" s="152"/>
      <c r="G70" s="152"/>
    </row>
    <row r="71" spans="1:7" x14ac:dyDescent="0.25">
      <c r="A71" s="143"/>
      <c r="B71" s="152"/>
      <c r="C71" s="152"/>
      <c r="D71" s="152"/>
      <c r="E71" s="152"/>
      <c r="F71" s="152"/>
      <c r="G71" s="152"/>
    </row>
    <row r="72" spans="1:7" x14ac:dyDescent="0.25">
      <c r="A72" s="143"/>
      <c r="B72" s="152"/>
      <c r="C72" s="152"/>
      <c r="D72" s="152"/>
      <c r="E72" s="152"/>
      <c r="F72" s="152"/>
      <c r="G72" s="152"/>
    </row>
    <row r="73" spans="1:7" x14ac:dyDescent="0.25">
      <c r="A73" s="143"/>
      <c r="B73" s="152"/>
      <c r="C73" s="152"/>
      <c r="D73" s="152"/>
      <c r="E73" s="152"/>
      <c r="F73" s="152"/>
      <c r="G73" s="152"/>
    </row>
    <row r="74" spans="1:7" x14ac:dyDescent="0.25">
      <c r="A74" s="143"/>
      <c r="B74" s="152"/>
      <c r="C74" s="152"/>
      <c r="D74" s="152"/>
      <c r="E74" s="152"/>
      <c r="F74" s="152"/>
      <c r="G74" s="152"/>
    </row>
    <row r="75" spans="1:7" x14ac:dyDescent="0.25">
      <c r="A75" s="143"/>
      <c r="B75" s="152"/>
      <c r="C75" s="152"/>
      <c r="D75" s="152"/>
      <c r="E75" s="152"/>
      <c r="F75" s="152"/>
      <c r="G75" s="152"/>
    </row>
    <row r="76" spans="1:7" x14ac:dyDescent="0.25">
      <c r="A76" s="143"/>
      <c r="B76" s="152"/>
      <c r="C76" s="152"/>
      <c r="D76" s="152"/>
      <c r="E76" s="152"/>
      <c r="F76" s="152"/>
      <c r="G76" s="152"/>
    </row>
    <row r="77" spans="1:7" x14ac:dyDescent="0.25">
      <c r="A77" s="143"/>
      <c r="B77" s="152"/>
      <c r="C77" s="152"/>
      <c r="D77" s="152"/>
      <c r="E77" s="152"/>
      <c r="F77" s="152"/>
      <c r="G77" s="152"/>
    </row>
    <row r="78" spans="1:7" x14ac:dyDescent="0.25">
      <c r="A78" s="143"/>
      <c r="B78" s="152"/>
      <c r="C78" s="152"/>
      <c r="D78" s="152"/>
      <c r="E78" s="152"/>
      <c r="F78" s="152"/>
      <c r="G78" s="152"/>
    </row>
    <row r="79" spans="1:7" x14ac:dyDescent="0.25">
      <c r="A79" s="143"/>
      <c r="B79" s="152"/>
      <c r="C79" s="152"/>
      <c r="D79" s="152"/>
      <c r="E79" s="152"/>
      <c r="F79" s="152"/>
      <c r="G79" s="152"/>
    </row>
    <row r="80" spans="1:7" x14ac:dyDescent="0.25">
      <c r="A80" s="143"/>
      <c r="B80" s="152"/>
      <c r="C80" s="152"/>
      <c r="D80" s="152"/>
      <c r="E80" s="152"/>
      <c r="F80" s="152"/>
      <c r="G80" s="152"/>
    </row>
    <row r="81" spans="1:7" x14ac:dyDescent="0.25">
      <c r="A81" s="143"/>
      <c r="B81" s="152"/>
      <c r="C81" s="152"/>
      <c r="D81" s="152"/>
      <c r="E81" s="152"/>
      <c r="F81" s="152"/>
      <c r="G81" s="152"/>
    </row>
    <row r="82" spans="1:7" x14ac:dyDescent="0.25">
      <c r="A82" s="143"/>
      <c r="B82" s="152"/>
      <c r="C82" s="152"/>
      <c r="D82" s="152"/>
      <c r="E82" s="152"/>
      <c r="F82" s="152"/>
      <c r="G82" s="152"/>
    </row>
    <row r="83" spans="1:7" x14ac:dyDescent="0.25">
      <c r="A83" s="143"/>
      <c r="B83" s="152"/>
      <c r="C83" s="152"/>
      <c r="D83" s="152"/>
      <c r="E83" s="152"/>
      <c r="F83" s="152"/>
      <c r="G83" s="152"/>
    </row>
    <row r="84" spans="1:7" x14ac:dyDescent="0.25">
      <c r="A84" s="143"/>
      <c r="B84" s="152"/>
      <c r="C84" s="152"/>
      <c r="D84" s="152"/>
      <c r="E84" s="152"/>
      <c r="F84" s="152"/>
      <c r="G84" s="152"/>
    </row>
    <row r="85" spans="1:7" x14ac:dyDescent="0.25">
      <c r="A85" s="143"/>
      <c r="B85" s="152"/>
      <c r="C85" s="152"/>
      <c r="D85" s="152"/>
      <c r="E85" s="152"/>
      <c r="F85" s="152"/>
      <c r="G85" s="152"/>
    </row>
    <row r="86" spans="1:7" x14ac:dyDescent="0.25">
      <c r="A86" s="143"/>
      <c r="B86" s="152"/>
      <c r="C86" s="152"/>
      <c r="D86" s="152"/>
      <c r="E86" s="152"/>
      <c r="F86" s="152"/>
      <c r="G86" s="152"/>
    </row>
    <row r="87" spans="1:7" x14ac:dyDescent="0.25">
      <c r="A87" s="143"/>
      <c r="B87" s="152"/>
      <c r="C87" s="152"/>
      <c r="D87" s="152"/>
      <c r="E87" s="152"/>
      <c r="F87" s="152"/>
      <c r="G87" s="152"/>
    </row>
    <row r="88" spans="1:7" x14ac:dyDescent="0.25">
      <c r="A88" s="143"/>
      <c r="B88" s="152"/>
      <c r="C88" s="152"/>
      <c r="D88" s="152"/>
      <c r="E88" s="152"/>
      <c r="F88" s="152"/>
      <c r="G88" s="152"/>
    </row>
    <row r="89" spans="1:7" x14ac:dyDescent="0.25">
      <c r="A89" s="143"/>
      <c r="B89" s="152"/>
      <c r="C89" s="152"/>
      <c r="D89" s="152"/>
      <c r="E89" s="152"/>
      <c r="F89" s="152"/>
      <c r="G89" s="152"/>
    </row>
    <row r="90" spans="1:7" x14ac:dyDescent="0.25">
      <c r="A90" s="143"/>
      <c r="B90" s="152"/>
      <c r="C90" s="152"/>
      <c r="D90" s="152"/>
      <c r="E90" s="152"/>
      <c r="F90" s="152"/>
      <c r="G90" s="152"/>
    </row>
    <row r="91" spans="1:7" x14ac:dyDescent="0.25">
      <c r="A91" s="143"/>
      <c r="B91" s="152"/>
      <c r="C91" s="152"/>
      <c r="D91" s="152"/>
      <c r="E91" s="152"/>
      <c r="F91" s="152"/>
      <c r="G91" s="152"/>
    </row>
    <row r="92" spans="1:7" x14ac:dyDescent="0.25">
      <c r="A92" s="143"/>
      <c r="B92" s="152"/>
      <c r="C92" s="152"/>
      <c r="D92" s="152"/>
      <c r="E92" s="152"/>
      <c r="F92" s="152"/>
      <c r="G92" s="152"/>
    </row>
    <row r="93" spans="1:7" x14ac:dyDescent="0.25">
      <c r="A93" s="143"/>
      <c r="B93" s="152"/>
      <c r="C93" s="152"/>
      <c r="D93" s="152"/>
      <c r="E93" s="152"/>
      <c r="F93" s="152"/>
      <c r="G93" s="152"/>
    </row>
    <row r="94" spans="1:7" x14ac:dyDescent="0.25">
      <c r="A94" s="143"/>
      <c r="B94" s="152"/>
      <c r="C94" s="152"/>
      <c r="D94" s="152"/>
      <c r="E94" s="152"/>
      <c r="F94" s="152"/>
      <c r="G94" s="152"/>
    </row>
    <row r="95" spans="1:7" x14ac:dyDescent="0.25">
      <c r="A95" s="143"/>
      <c r="B95" s="152"/>
      <c r="C95" s="152"/>
      <c r="D95" s="152"/>
      <c r="E95" s="152"/>
      <c r="F95" s="152"/>
      <c r="G95" s="152"/>
    </row>
    <row r="96" spans="1:7" x14ac:dyDescent="0.25">
      <c r="A96" s="143"/>
      <c r="B96" s="152"/>
      <c r="C96" s="152"/>
      <c r="D96" s="152"/>
      <c r="E96" s="152"/>
      <c r="F96" s="152"/>
      <c r="G96" s="152"/>
    </row>
    <row r="97" spans="1:7" x14ac:dyDescent="0.25">
      <c r="A97" s="143"/>
      <c r="B97" s="152"/>
      <c r="C97" s="152"/>
      <c r="D97" s="152"/>
      <c r="E97" s="152"/>
      <c r="F97" s="152"/>
      <c r="G97" s="152"/>
    </row>
    <row r="98" spans="1:7" x14ac:dyDescent="0.25">
      <c r="A98" s="143"/>
      <c r="B98" s="152"/>
      <c r="C98" s="152"/>
      <c r="D98" s="152"/>
      <c r="E98" s="152"/>
      <c r="F98" s="152"/>
      <c r="G98" s="152"/>
    </row>
    <row r="99" spans="1:7" x14ac:dyDescent="0.25">
      <c r="A99" s="143"/>
      <c r="B99" s="152"/>
      <c r="C99" s="152"/>
      <c r="D99" s="152"/>
      <c r="E99" s="152"/>
      <c r="F99" s="152"/>
      <c r="G99" s="152"/>
    </row>
    <row r="100" spans="1:7" x14ac:dyDescent="0.25">
      <c r="A100" s="143"/>
      <c r="B100" s="152"/>
      <c r="C100" s="152"/>
      <c r="D100" s="152"/>
      <c r="E100" s="152"/>
      <c r="F100" s="152"/>
      <c r="G100" s="152"/>
    </row>
    <row r="101" spans="1:7" x14ac:dyDescent="0.25">
      <c r="A101" s="143"/>
      <c r="B101" s="152"/>
      <c r="C101" s="152"/>
      <c r="D101" s="152"/>
      <c r="E101" s="152"/>
      <c r="F101" s="152"/>
      <c r="G101" s="152"/>
    </row>
    <row r="102" spans="1:7" x14ac:dyDescent="0.25">
      <c r="A102" s="143"/>
      <c r="B102" s="152"/>
      <c r="C102" s="152"/>
      <c r="D102" s="152"/>
      <c r="E102" s="152"/>
      <c r="F102" s="152"/>
      <c r="G102" s="152"/>
    </row>
    <row r="103" spans="1:7" x14ac:dyDescent="0.25">
      <c r="A103" s="143"/>
      <c r="B103" s="152"/>
      <c r="C103" s="152"/>
      <c r="D103" s="152"/>
      <c r="E103" s="152"/>
      <c r="F103" s="152"/>
      <c r="G103" s="152"/>
    </row>
    <row r="104" spans="1:7" x14ac:dyDescent="0.25">
      <c r="A104" s="143"/>
      <c r="B104" s="152"/>
      <c r="C104" s="152"/>
      <c r="D104" s="152"/>
      <c r="E104" s="152"/>
      <c r="F104" s="152"/>
      <c r="G104" s="152"/>
    </row>
    <row r="105" spans="1:7" x14ac:dyDescent="0.25">
      <c r="A105" s="143"/>
      <c r="B105" s="152"/>
      <c r="C105" s="152"/>
      <c r="D105" s="152"/>
      <c r="E105" s="152"/>
      <c r="F105" s="152"/>
      <c r="G105" s="152"/>
    </row>
  </sheetData>
  <pageMargins left="0.7" right="0.7" top="0.75" bottom="0.75" header="0.3" footer="0.3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workbookViewId="0">
      <selection sqref="A1:D1"/>
    </sheetView>
  </sheetViews>
  <sheetFormatPr defaultRowHeight="15" x14ac:dyDescent="0.25"/>
  <cols>
    <col min="1" max="1" width="42.140625" customWidth="1"/>
    <col min="2" max="3" width="13.140625" customWidth="1"/>
    <col min="4" max="4" width="14.5703125" customWidth="1"/>
    <col min="5" max="5" width="14" customWidth="1"/>
  </cols>
  <sheetData>
    <row r="1" spans="1:8" x14ac:dyDescent="0.25">
      <c r="A1" s="253" t="s">
        <v>7</v>
      </c>
      <c r="B1" s="253"/>
      <c r="C1" s="253"/>
      <c r="D1" s="253"/>
      <c r="E1" s="50"/>
    </row>
    <row r="2" spans="1:8" x14ac:dyDescent="0.25">
      <c r="A2" s="13"/>
      <c r="B2" s="120" t="s">
        <v>9</v>
      </c>
      <c r="C2" s="120" t="s">
        <v>10</v>
      </c>
      <c r="D2" s="120" t="s">
        <v>11</v>
      </c>
      <c r="E2" s="14" t="s">
        <v>50</v>
      </c>
    </row>
    <row r="3" spans="1:8" x14ac:dyDescent="0.25">
      <c r="A3" s="125" t="s">
        <v>8</v>
      </c>
      <c r="B3" s="126"/>
      <c r="C3" s="126"/>
      <c r="D3" s="127"/>
      <c r="E3" s="123">
        <f>181+69+304+251+482+120-9+6</f>
        <v>1404</v>
      </c>
    </row>
    <row r="4" spans="1:8" ht="15.75" customHeight="1" x14ac:dyDescent="0.25">
      <c r="A4" s="15" t="s">
        <v>12</v>
      </c>
      <c r="B4" s="33"/>
      <c r="C4" s="33"/>
      <c r="D4" s="21"/>
      <c r="E4" s="17"/>
    </row>
    <row r="5" spans="1:8" x14ac:dyDescent="0.25">
      <c r="A5" s="18" t="s">
        <v>13</v>
      </c>
      <c r="B5" s="19">
        <f>300*0.49+21.5</f>
        <v>168.5</v>
      </c>
      <c r="C5" s="20">
        <f>300+36.516-133-15</f>
        <v>188.51600000000002</v>
      </c>
      <c r="D5" s="21" t="s">
        <v>51</v>
      </c>
      <c r="E5" s="45">
        <v>181</v>
      </c>
    </row>
    <row r="6" spans="1:8" x14ac:dyDescent="0.25">
      <c r="A6" s="18" t="s">
        <v>14</v>
      </c>
      <c r="B6" s="19">
        <f>11.11*(10.5-5.788)</f>
        <v>52.350319999999996</v>
      </c>
      <c r="C6" s="21">
        <v>39</v>
      </c>
      <c r="D6" s="22">
        <v>68</v>
      </c>
      <c r="E6" s="30">
        <v>69</v>
      </c>
      <c r="G6" s="45"/>
      <c r="H6" s="45"/>
    </row>
    <row r="7" spans="1:8" ht="34.5" customHeight="1" x14ac:dyDescent="0.25">
      <c r="A7" s="23" t="s">
        <v>15</v>
      </c>
      <c r="B7" s="24" t="s">
        <v>16</v>
      </c>
      <c r="C7" s="25" t="s">
        <v>17</v>
      </c>
      <c r="D7" s="22" t="s">
        <v>18</v>
      </c>
      <c r="E7" s="30">
        <v>304</v>
      </c>
    </row>
    <row r="8" spans="1:8" ht="15" customHeight="1" x14ac:dyDescent="0.25">
      <c r="A8" s="23" t="s">
        <v>19</v>
      </c>
      <c r="B8" s="16">
        <v>50</v>
      </c>
      <c r="C8" s="26" t="s">
        <v>20</v>
      </c>
      <c r="D8" s="22" t="s">
        <v>52</v>
      </c>
      <c r="E8" s="30">
        <v>251</v>
      </c>
    </row>
    <row r="9" spans="1:8" ht="36" x14ac:dyDescent="0.25">
      <c r="A9" s="27" t="s">
        <v>21</v>
      </c>
      <c r="B9" s="28" t="s">
        <v>22</v>
      </c>
      <c r="C9" s="29" t="s">
        <v>22</v>
      </c>
      <c r="D9" s="30" t="s">
        <v>53</v>
      </c>
      <c r="E9" s="119" t="s">
        <v>232</v>
      </c>
    </row>
    <row r="10" spans="1:8" ht="24" x14ac:dyDescent="0.25">
      <c r="A10" s="27" t="s">
        <v>23</v>
      </c>
      <c r="B10" s="24" t="s">
        <v>16</v>
      </c>
      <c r="C10" s="25" t="s">
        <v>16</v>
      </c>
      <c r="D10" s="25" t="s">
        <v>16</v>
      </c>
      <c r="E10" s="31" t="s">
        <v>16</v>
      </c>
    </row>
    <row r="11" spans="1:8" ht="24" customHeight="1" x14ac:dyDescent="0.25">
      <c r="A11" s="32" t="s">
        <v>24</v>
      </c>
      <c r="B11" s="16"/>
      <c r="C11" s="26"/>
      <c r="D11" s="21"/>
      <c r="E11" s="17"/>
    </row>
    <row r="12" spans="1:8" ht="36" x14ac:dyDescent="0.25">
      <c r="A12" s="18" t="s">
        <v>25</v>
      </c>
      <c r="B12" s="33" t="s">
        <v>4</v>
      </c>
      <c r="C12" s="21" t="s">
        <v>26</v>
      </c>
      <c r="D12" s="21" t="s">
        <v>49</v>
      </c>
      <c r="E12" s="227" t="s">
        <v>313</v>
      </c>
    </row>
    <row r="13" spans="1:8" ht="24" customHeight="1" x14ac:dyDescent="0.25">
      <c r="A13" s="34" t="s">
        <v>27</v>
      </c>
      <c r="B13" s="33" t="s">
        <v>4</v>
      </c>
      <c r="C13" s="254" t="s">
        <v>16</v>
      </c>
      <c r="D13" s="35" t="s">
        <v>28</v>
      </c>
      <c r="E13" s="35">
        <v>6</v>
      </c>
    </row>
    <row r="14" spans="1:8" x14ac:dyDescent="0.25">
      <c r="A14" s="34" t="s">
        <v>29</v>
      </c>
      <c r="B14" s="33" t="s">
        <v>4</v>
      </c>
      <c r="C14" s="254"/>
      <c r="D14" s="35" t="s">
        <v>16</v>
      </c>
      <c r="E14" s="35">
        <v>0</v>
      </c>
    </row>
    <row r="15" spans="1:8" ht="24" x14ac:dyDescent="0.25">
      <c r="A15" s="36" t="s">
        <v>30</v>
      </c>
      <c r="B15" s="37" t="s">
        <v>4</v>
      </c>
      <c r="C15" s="255"/>
      <c r="D15" s="38" t="s">
        <v>31</v>
      </c>
      <c r="E15" s="38" t="s">
        <v>139</v>
      </c>
    </row>
    <row r="16" spans="1:8" x14ac:dyDescent="0.25">
      <c r="A16" s="39" t="s">
        <v>32</v>
      </c>
      <c r="B16" s="22" t="s">
        <v>4</v>
      </c>
      <c r="C16" s="22" t="s">
        <v>4</v>
      </c>
      <c r="D16" s="22" t="s">
        <v>33</v>
      </c>
      <c r="E16" s="22">
        <v>0</v>
      </c>
    </row>
    <row r="17" spans="1:7" ht="24" x14ac:dyDescent="0.25">
      <c r="A17" s="122" t="s">
        <v>34</v>
      </c>
      <c r="B17" s="31" t="s">
        <v>4</v>
      </c>
      <c r="C17" s="31" t="s">
        <v>4</v>
      </c>
      <c r="D17" s="31" t="s">
        <v>54</v>
      </c>
      <c r="E17" s="31">
        <v>0</v>
      </c>
    </row>
    <row r="18" spans="1:7" x14ac:dyDescent="0.25">
      <c r="A18" s="256" t="s">
        <v>35</v>
      </c>
      <c r="B18" s="256"/>
      <c r="C18" s="256"/>
      <c r="D18" s="257"/>
      <c r="E18" s="128">
        <f>-59+156+898+300</f>
        <v>1295</v>
      </c>
      <c r="G18" s="105"/>
    </row>
    <row r="19" spans="1:7" x14ac:dyDescent="0.25">
      <c r="A19" s="40" t="s">
        <v>36</v>
      </c>
      <c r="B19" s="41">
        <v>190</v>
      </c>
      <c r="C19" s="42" t="s">
        <v>37</v>
      </c>
      <c r="D19" s="29" t="s">
        <v>38</v>
      </c>
      <c r="E19" s="43">
        <v>-59</v>
      </c>
    </row>
    <row r="20" spans="1:7" x14ac:dyDescent="0.25">
      <c r="A20" s="40" t="s">
        <v>39</v>
      </c>
      <c r="B20" s="41">
        <v>156</v>
      </c>
      <c r="C20" s="42">
        <v>156</v>
      </c>
      <c r="D20" s="29">
        <v>156</v>
      </c>
      <c r="E20" s="43">
        <v>156</v>
      </c>
    </row>
    <row r="21" spans="1:7" x14ac:dyDescent="0.25">
      <c r="A21" s="44" t="s">
        <v>40</v>
      </c>
      <c r="B21" s="41" t="s">
        <v>4</v>
      </c>
      <c r="C21" s="42">
        <v>26</v>
      </c>
      <c r="D21" s="29" t="s">
        <v>41</v>
      </c>
      <c r="E21" s="43">
        <v>0</v>
      </c>
    </row>
    <row r="22" spans="1:7" ht="36" x14ac:dyDescent="0.25">
      <c r="A22" s="44" t="s">
        <v>42</v>
      </c>
      <c r="B22" s="41" t="s">
        <v>4</v>
      </c>
      <c r="C22" s="42" t="s">
        <v>43</v>
      </c>
      <c r="D22" s="29" t="s">
        <v>44</v>
      </c>
      <c r="E22" s="43" t="s">
        <v>138</v>
      </c>
    </row>
    <row r="23" spans="1:7" x14ac:dyDescent="0.25">
      <c r="A23" s="44" t="s">
        <v>45</v>
      </c>
      <c r="B23" s="124" t="s">
        <v>4</v>
      </c>
      <c r="C23" s="25">
        <v>0</v>
      </c>
      <c r="D23" s="29" t="s">
        <v>46</v>
      </c>
      <c r="E23" s="43">
        <v>0</v>
      </c>
    </row>
    <row r="24" spans="1:7" ht="15" customHeight="1" x14ac:dyDescent="0.25">
      <c r="A24" s="256" t="s">
        <v>55</v>
      </c>
      <c r="B24" s="256"/>
      <c r="C24" s="256"/>
      <c r="D24" s="257"/>
      <c r="E24" s="121">
        <f>-378.128-(E18-E3)</f>
        <v>-269.12799999999999</v>
      </c>
    </row>
    <row r="25" spans="1:7" ht="24" customHeight="1" x14ac:dyDescent="0.25">
      <c r="A25" s="258" t="s">
        <v>47</v>
      </c>
      <c r="B25" s="258"/>
      <c r="C25" s="258"/>
      <c r="D25" s="258"/>
      <c r="E25" s="46" t="s">
        <v>48</v>
      </c>
    </row>
    <row r="26" spans="1:7" ht="15" customHeight="1" x14ac:dyDescent="0.25">
      <c r="A26" s="259" t="s">
        <v>314</v>
      </c>
      <c r="B26" s="259"/>
      <c r="C26" s="259"/>
      <c r="D26" s="259"/>
      <c r="E26" s="259"/>
    </row>
    <row r="27" spans="1:7" x14ac:dyDescent="0.25">
      <c r="A27" s="47"/>
      <c r="B27" s="47"/>
      <c r="C27" s="47"/>
      <c r="D27" s="47"/>
      <c r="E27" s="47"/>
    </row>
  </sheetData>
  <mergeCells count="6">
    <mergeCell ref="A26:E26"/>
    <mergeCell ref="A1:D1"/>
    <mergeCell ref="C13:C15"/>
    <mergeCell ref="A18:D18"/>
    <mergeCell ref="A25:D25"/>
    <mergeCell ref="A24:D24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sqref="A1:E1"/>
    </sheetView>
  </sheetViews>
  <sheetFormatPr defaultRowHeight="15" x14ac:dyDescent="0.25"/>
  <cols>
    <col min="1" max="1" width="65.7109375" customWidth="1"/>
    <col min="2" max="4" width="11.28515625" customWidth="1"/>
    <col min="5" max="6" width="10.7109375" customWidth="1"/>
    <col min="8" max="8" width="11.5703125" bestFit="1" customWidth="1"/>
  </cols>
  <sheetData>
    <row r="1" spans="1:6" x14ac:dyDescent="0.25">
      <c r="A1" s="261" t="s">
        <v>115</v>
      </c>
      <c r="B1" s="261"/>
      <c r="C1" s="261"/>
      <c r="D1" s="261"/>
      <c r="E1" s="261"/>
      <c r="F1" s="70"/>
    </row>
    <row r="2" spans="1:6" x14ac:dyDescent="0.25">
      <c r="A2" s="67"/>
      <c r="B2" s="264" t="s">
        <v>82</v>
      </c>
      <c r="C2" s="264"/>
      <c r="D2" s="264"/>
      <c r="E2" s="262" t="s">
        <v>83</v>
      </c>
      <c r="F2" s="262"/>
    </row>
    <row r="3" spans="1:6" ht="13.5" customHeight="1" x14ac:dyDescent="0.25">
      <c r="A3" s="67"/>
      <c r="B3" s="74" t="s">
        <v>110</v>
      </c>
      <c r="C3" s="74" t="s">
        <v>135</v>
      </c>
      <c r="D3" s="73" t="s">
        <v>128</v>
      </c>
      <c r="E3" s="74" t="s">
        <v>90</v>
      </c>
      <c r="F3" s="74" t="s">
        <v>56</v>
      </c>
    </row>
    <row r="4" spans="1:6" x14ac:dyDescent="0.25">
      <c r="A4" s="67"/>
      <c r="B4" s="116" t="s">
        <v>131</v>
      </c>
      <c r="C4" s="116" t="s">
        <v>132</v>
      </c>
      <c r="D4" s="117" t="s">
        <v>133</v>
      </c>
      <c r="E4" s="116" t="s">
        <v>134</v>
      </c>
      <c r="F4" s="116"/>
    </row>
    <row r="5" spans="1:6" x14ac:dyDescent="0.25">
      <c r="A5" s="63" t="s">
        <v>111</v>
      </c>
      <c r="B5" s="75">
        <v>1738873.3259800014</v>
      </c>
      <c r="C5" s="75">
        <f>SUM(C6:C15)</f>
        <v>-267138.99672317301</v>
      </c>
      <c r="D5" s="103">
        <f>SUM(D6:D15)</f>
        <v>-1039314.27354</v>
      </c>
      <c r="E5" s="75">
        <f>SUM(E6:E15)</f>
        <v>432420.05571682844</v>
      </c>
      <c r="F5" s="77">
        <f>SUM(F6:F15)</f>
        <v>0.5538819324469948</v>
      </c>
    </row>
    <row r="6" spans="1:6" x14ac:dyDescent="0.25">
      <c r="A6" s="114" t="s">
        <v>137</v>
      </c>
      <c r="B6" s="69">
        <v>576718.86599999992</v>
      </c>
      <c r="C6" s="69">
        <v>-108122.99672317303</v>
      </c>
      <c r="D6" s="113" t="s">
        <v>4</v>
      </c>
      <c r="E6" s="69">
        <f t="shared" ref="E6:E14" si="0">SUM(B6:D6)</f>
        <v>468595.86927682691</v>
      </c>
      <c r="F6" s="78">
        <f t="shared" ref="F6:F15" si="1">E6/$F$51/10</f>
        <v>0.6002191206915094</v>
      </c>
    </row>
    <row r="7" spans="1:6" x14ac:dyDescent="0.25">
      <c r="A7" s="114" t="s">
        <v>118</v>
      </c>
      <c r="B7" s="69">
        <v>17617.507709999933</v>
      </c>
      <c r="C7" s="69">
        <v>-165835</v>
      </c>
      <c r="D7" s="113" t="s">
        <v>4</v>
      </c>
      <c r="E7" s="69">
        <f t="shared" si="0"/>
        <v>-148217.49229000008</v>
      </c>
      <c r="F7" s="78">
        <f t="shared" si="1"/>
        <v>-0.18985010053694862</v>
      </c>
    </row>
    <row r="8" spans="1:6" x14ac:dyDescent="0.25">
      <c r="A8" s="114" t="s">
        <v>119</v>
      </c>
      <c r="B8" s="69">
        <v>-24199.82439999999</v>
      </c>
      <c r="C8" s="110" t="s">
        <v>4</v>
      </c>
      <c r="D8" s="113" t="s">
        <v>4</v>
      </c>
      <c r="E8" s="69">
        <f t="shared" si="0"/>
        <v>-24199.82439999999</v>
      </c>
      <c r="F8" s="78">
        <f t="shared" si="1"/>
        <v>-3.0997279904906815E-2</v>
      </c>
    </row>
    <row r="9" spans="1:6" x14ac:dyDescent="0.25">
      <c r="A9" s="114" t="s">
        <v>120</v>
      </c>
      <c r="B9" s="69">
        <v>-64000.29479</v>
      </c>
      <c r="C9" s="110" t="s">
        <v>4</v>
      </c>
      <c r="D9" s="113" t="s">
        <v>4</v>
      </c>
      <c r="E9" s="69">
        <f t="shared" si="0"/>
        <v>-64000.29479</v>
      </c>
      <c r="F9" s="78">
        <f t="shared" si="1"/>
        <v>-8.1977249868068466E-2</v>
      </c>
    </row>
    <row r="10" spans="1:6" x14ac:dyDescent="0.25">
      <c r="A10" s="114" t="s">
        <v>121</v>
      </c>
      <c r="B10" s="69">
        <v>32754.690780000001</v>
      </c>
      <c r="C10" s="110" t="s">
        <v>4</v>
      </c>
      <c r="D10" s="113" t="s">
        <v>4</v>
      </c>
      <c r="E10" s="69">
        <f t="shared" si="0"/>
        <v>32754.690780000001</v>
      </c>
      <c r="F10" s="78">
        <f t="shared" si="1"/>
        <v>4.195511097619084E-2</v>
      </c>
    </row>
    <row r="11" spans="1:6" x14ac:dyDescent="0.25">
      <c r="A11" s="114" t="s">
        <v>122</v>
      </c>
      <c r="B11" s="69">
        <v>29150.264640000009</v>
      </c>
      <c r="C11" s="110" t="s">
        <v>4</v>
      </c>
      <c r="D11" s="113" t="s">
        <v>4</v>
      </c>
      <c r="E11" s="69">
        <f t="shared" si="0"/>
        <v>29150.264640000009</v>
      </c>
      <c r="F11" s="78">
        <f t="shared" si="1"/>
        <v>3.7338242518329526E-2</v>
      </c>
    </row>
    <row r="12" spans="1:6" x14ac:dyDescent="0.25">
      <c r="A12" s="114" t="s">
        <v>123</v>
      </c>
      <c r="B12" s="69">
        <v>12279.195879999999</v>
      </c>
      <c r="C12" s="69">
        <f>6819</f>
        <v>6819</v>
      </c>
      <c r="D12" s="113" t="s">
        <v>4</v>
      </c>
      <c r="E12" s="69">
        <f t="shared" si="0"/>
        <v>19098.195879999999</v>
      </c>
      <c r="F12" s="78">
        <f t="shared" si="1"/>
        <v>2.44626619427494E-2</v>
      </c>
    </row>
    <row r="13" spans="1:6" x14ac:dyDescent="0.25">
      <c r="A13" s="114" t="s">
        <v>124</v>
      </c>
      <c r="B13" s="69">
        <v>112418.59164999999</v>
      </c>
      <c r="C13" s="110" t="s">
        <v>4</v>
      </c>
      <c r="D13" s="113" t="s">
        <v>4</v>
      </c>
      <c r="E13" s="69">
        <f t="shared" si="0"/>
        <v>112418.59164999999</v>
      </c>
      <c r="F13" s="78">
        <f t="shared" si="1"/>
        <v>0.14399569576589452</v>
      </c>
    </row>
    <row r="14" spans="1:6" x14ac:dyDescent="0.25">
      <c r="A14" s="64" t="s">
        <v>126</v>
      </c>
      <c r="B14" s="69">
        <v>1039314.27354</v>
      </c>
      <c r="C14" s="110" t="s">
        <v>4</v>
      </c>
      <c r="D14" s="113">
        <v>-1039314.27354</v>
      </c>
      <c r="E14" s="69">
        <f t="shared" si="0"/>
        <v>0</v>
      </c>
      <c r="F14" s="78">
        <f t="shared" si="1"/>
        <v>0</v>
      </c>
    </row>
    <row r="15" spans="1:6" x14ac:dyDescent="0.25">
      <c r="A15" s="66" t="s">
        <v>125</v>
      </c>
      <c r="B15" s="79">
        <f>B5-SUM(B6:B14)</f>
        <v>6820.054970001569</v>
      </c>
      <c r="C15" s="111" t="s">
        <v>4</v>
      </c>
      <c r="D15" s="112" t="s">
        <v>4</v>
      </c>
      <c r="E15" s="79">
        <f t="shared" ref="E15" si="2">SUM(B15:D15)</f>
        <v>6820.054970001569</v>
      </c>
      <c r="F15" s="81">
        <f t="shared" si="1"/>
        <v>8.7357308622449982E-3</v>
      </c>
    </row>
    <row r="16" spans="1:6" x14ac:dyDescent="0.25">
      <c r="A16" s="63" t="s">
        <v>112</v>
      </c>
      <c r="B16" s="75">
        <f>SUM(B17:B43)</f>
        <v>-687833.08389999624</v>
      </c>
      <c r="C16" s="104">
        <f>SUM(C17:C43)</f>
        <v>-294999.163</v>
      </c>
      <c r="D16" s="104">
        <f>SUM(D17:D43)</f>
        <v>641257.89053999982</v>
      </c>
      <c r="E16" s="76">
        <f>SUM(E17:E43)</f>
        <v>-341574.35635999654</v>
      </c>
      <c r="F16" s="77">
        <f>SUM(F17:F43)</f>
        <v>-0.43751870912043483</v>
      </c>
    </row>
    <row r="17" spans="1:8" x14ac:dyDescent="0.25">
      <c r="A17" s="64" t="s">
        <v>127</v>
      </c>
      <c r="B17" s="69">
        <f>-1062967.33691+830.366+27.693+0.004</f>
        <v>-1062109.2739100002</v>
      </c>
      <c r="C17" s="110">
        <v>22795</v>
      </c>
      <c r="D17" s="110">
        <f>-D14</f>
        <v>1039314.27354</v>
      </c>
      <c r="E17" s="72">
        <f>SUM(B17:D17)</f>
        <v>-3.7000025622546673E-4</v>
      </c>
      <c r="F17" s="78">
        <f t="shared" ref="F17:F43" si="3">E17/$F$51/10</f>
        <v>-4.7392912103560712E-10</v>
      </c>
      <c r="H17" s="105"/>
    </row>
    <row r="18" spans="1:8" x14ac:dyDescent="0.25">
      <c r="A18" s="64" t="s">
        <v>62</v>
      </c>
      <c r="B18" s="69">
        <f>-93903.0062+129.432+0.001</f>
        <v>-93773.573199999999</v>
      </c>
      <c r="C18" s="110" t="s">
        <v>4</v>
      </c>
      <c r="D18" s="110" t="s">
        <v>4</v>
      </c>
      <c r="E18" s="72">
        <f t="shared" ref="E18:E45" si="4">SUM(B18:D18)</f>
        <v>-93773.573199999999</v>
      </c>
      <c r="F18" s="78">
        <f t="shared" si="3"/>
        <v>-0.12011350364028547</v>
      </c>
    </row>
    <row r="19" spans="1:8" x14ac:dyDescent="0.25">
      <c r="A19" s="64" t="s">
        <v>63</v>
      </c>
      <c r="B19" s="69">
        <v>189477.45720000003</v>
      </c>
      <c r="C19" s="110">
        <v>-38025</v>
      </c>
      <c r="D19" s="110" t="s">
        <v>4</v>
      </c>
      <c r="E19" s="72">
        <f t="shared" si="4"/>
        <v>151452.45720000003</v>
      </c>
      <c r="F19" s="78">
        <f t="shared" si="3"/>
        <v>0.19399373030633735</v>
      </c>
    </row>
    <row r="20" spans="1:8" x14ac:dyDescent="0.25">
      <c r="A20" s="64" t="s">
        <v>86</v>
      </c>
      <c r="B20" s="69">
        <v>0</v>
      </c>
      <c r="C20" s="110">
        <f>-189587-36547</f>
        <v>-226134</v>
      </c>
      <c r="D20" s="110" t="s">
        <v>4</v>
      </c>
      <c r="E20" s="72">
        <f t="shared" si="4"/>
        <v>-226134</v>
      </c>
      <c r="F20" s="78">
        <f t="shared" si="3"/>
        <v>-0.28965246929709954</v>
      </c>
    </row>
    <row r="21" spans="1:8" x14ac:dyDescent="0.25">
      <c r="A21" s="66" t="s">
        <v>75</v>
      </c>
      <c r="B21" s="79">
        <f>-52091.24282-830.366-129.432-0.004-0.001-0.263</f>
        <v>-53051.308819999998</v>
      </c>
      <c r="C21" s="111" t="s">
        <v>4</v>
      </c>
      <c r="D21" s="111" t="s">
        <v>4</v>
      </c>
      <c r="E21" s="80">
        <f t="shared" si="4"/>
        <v>-53051.308819999998</v>
      </c>
      <c r="F21" s="81">
        <f t="shared" si="3"/>
        <v>-6.7952818236779941E-2</v>
      </c>
    </row>
    <row r="22" spans="1:8" x14ac:dyDescent="0.25">
      <c r="A22" s="66" t="s">
        <v>136</v>
      </c>
      <c r="B22" s="79">
        <v>132919.29300000001</v>
      </c>
      <c r="C22" s="111">
        <f>31537-28445+88164-177713-20974-106440+95436+10676</f>
        <v>-107759</v>
      </c>
      <c r="D22" s="111" t="s">
        <v>4</v>
      </c>
      <c r="E22" s="80">
        <f>SUM(B22:D22)</f>
        <v>25160.293000000005</v>
      </c>
      <c r="F22" s="81">
        <f t="shared" si="3"/>
        <v>3.2227533213442162E-2</v>
      </c>
      <c r="H22" s="105"/>
    </row>
    <row r="23" spans="1:8" x14ac:dyDescent="0.25">
      <c r="A23" s="64" t="s">
        <v>116</v>
      </c>
      <c r="B23" s="69">
        <v>452982.84100000007</v>
      </c>
      <c r="C23" s="110" t="s">
        <v>4</v>
      </c>
      <c r="D23" s="110">
        <f>-B23</f>
        <v>-452982.84100000007</v>
      </c>
      <c r="E23" s="72">
        <f t="shared" si="4"/>
        <v>0</v>
      </c>
      <c r="F23" s="78">
        <f t="shared" si="3"/>
        <v>0</v>
      </c>
    </row>
    <row r="24" spans="1:8" x14ac:dyDescent="0.25">
      <c r="A24" s="64" t="s">
        <v>64</v>
      </c>
      <c r="B24" s="69">
        <v>23161.891680000001</v>
      </c>
      <c r="C24" s="110" t="s">
        <v>4</v>
      </c>
      <c r="D24" s="110">
        <v>-16146.291000000041</v>
      </c>
      <c r="E24" s="72">
        <f t="shared" si="4"/>
        <v>7015.6006799999595</v>
      </c>
      <c r="F24" s="78">
        <f t="shared" si="3"/>
        <v>8.9862031386894452E-3</v>
      </c>
    </row>
    <row r="25" spans="1:8" x14ac:dyDescent="0.25">
      <c r="A25" s="66" t="s">
        <v>117</v>
      </c>
      <c r="B25" s="79">
        <v>-71072.748999999996</v>
      </c>
      <c r="C25" s="111" t="s">
        <v>4</v>
      </c>
      <c r="D25" s="111">
        <f>-B25</f>
        <v>71072.748999999996</v>
      </c>
      <c r="E25" s="80">
        <f t="shared" si="4"/>
        <v>0</v>
      </c>
      <c r="F25" s="81">
        <f t="shared" si="3"/>
        <v>0</v>
      </c>
    </row>
    <row r="26" spans="1:8" x14ac:dyDescent="0.25">
      <c r="A26" s="64" t="s">
        <v>76</v>
      </c>
      <c r="B26" s="69">
        <v>300000</v>
      </c>
      <c r="C26" s="110" t="s">
        <v>4</v>
      </c>
      <c r="D26" s="110" t="s">
        <v>4</v>
      </c>
      <c r="E26" s="72">
        <f t="shared" si="4"/>
        <v>300000</v>
      </c>
      <c r="F26" s="78">
        <f t="shared" si="3"/>
        <v>0.38426658878863795</v>
      </c>
    </row>
    <row r="27" spans="1:8" x14ac:dyDescent="0.25">
      <c r="A27" s="64" t="s">
        <v>77</v>
      </c>
      <c r="B27" s="69">
        <v>155832</v>
      </c>
      <c r="C27" s="110" t="s">
        <v>4</v>
      </c>
      <c r="D27" s="110" t="s">
        <v>4</v>
      </c>
      <c r="E27" s="72">
        <f t="shared" si="4"/>
        <v>155832</v>
      </c>
      <c r="F27" s="78">
        <f t="shared" si="3"/>
        <v>0.19960343688037013</v>
      </c>
    </row>
    <row r="28" spans="1:8" x14ac:dyDescent="0.25">
      <c r="A28" s="66" t="s">
        <v>69</v>
      </c>
      <c r="B28" s="79">
        <v>50000</v>
      </c>
      <c r="C28" s="111" t="s">
        <v>4</v>
      </c>
      <c r="D28" s="111" t="s">
        <v>4</v>
      </c>
      <c r="E28" s="80">
        <f t="shared" si="4"/>
        <v>50000</v>
      </c>
      <c r="F28" s="81">
        <f t="shared" si="3"/>
        <v>6.4044431464772997E-2</v>
      </c>
    </row>
    <row r="29" spans="1:8" x14ac:dyDescent="0.25">
      <c r="A29" s="64" t="s">
        <v>78</v>
      </c>
      <c r="B29" s="69">
        <v>37696.426650000009</v>
      </c>
      <c r="C29" s="110" t="s">
        <v>4</v>
      </c>
      <c r="D29" s="110" t="s">
        <v>4</v>
      </c>
      <c r="E29" s="72">
        <f t="shared" si="4"/>
        <v>37696.426650000009</v>
      </c>
      <c r="F29" s="78">
        <f t="shared" si="3"/>
        <v>4.8284924261055358E-2</v>
      </c>
    </row>
    <row r="30" spans="1:8" x14ac:dyDescent="0.25">
      <c r="A30" s="64" t="s">
        <v>70</v>
      </c>
      <c r="B30" s="69">
        <v>41393.484829999943</v>
      </c>
      <c r="C30" s="110" t="s">
        <v>4</v>
      </c>
      <c r="D30" s="110" t="s">
        <v>4</v>
      </c>
      <c r="E30" s="72">
        <f t="shared" si="4"/>
        <v>41393.484829999943</v>
      </c>
      <c r="F30" s="78">
        <f t="shared" si="3"/>
        <v>5.3020444045661044E-2</v>
      </c>
    </row>
    <row r="31" spans="1:8" x14ac:dyDescent="0.25">
      <c r="A31" s="64" t="s">
        <v>68</v>
      </c>
      <c r="B31" s="69">
        <v>-135451.43102000005</v>
      </c>
      <c r="C31" s="110" t="s">
        <v>4</v>
      </c>
      <c r="D31" s="110" t="s">
        <v>4</v>
      </c>
      <c r="E31" s="72">
        <f t="shared" si="4"/>
        <v>-135451.43102000005</v>
      </c>
      <c r="F31" s="78">
        <f t="shared" si="3"/>
        <v>-0.17349819781531642</v>
      </c>
    </row>
    <row r="32" spans="1:8" x14ac:dyDescent="0.25">
      <c r="A32" s="64" t="s">
        <v>66</v>
      </c>
      <c r="B32" s="69">
        <v>-118688.45141000002</v>
      </c>
      <c r="C32" s="110" t="s">
        <v>4</v>
      </c>
      <c r="D32" s="110" t="s">
        <v>4</v>
      </c>
      <c r="E32" s="72">
        <f t="shared" si="4"/>
        <v>-118688.45141000002</v>
      </c>
      <c r="F32" s="78">
        <f t="shared" si="3"/>
        <v>-0.15202668783975573</v>
      </c>
    </row>
    <row r="33" spans="1:6" x14ac:dyDescent="0.25">
      <c r="A33" s="64" t="s">
        <v>67</v>
      </c>
      <c r="B33" s="69">
        <v>-46620.184440000012</v>
      </c>
      <c r="C33" s="115" t="s">
        <v>4</v>
      </c>
      <c r="D33" s="110" t="s">
        <v>4</v>
      </c>
      <c r="E33" s="72">
        <f t="shared" si="4"/>
        <v>-46620.184440000012</v>
      </c>
      <c r="F33" s="78">
        <f t="shared" si="3"/>
        <v>-5.971526414485314E-2</v>
      </c>
    </row>
    <row r="34" spans="1:6" x14ac:dyDescent="0.25">
      <c r="A34" s="64" t="s">
        <v>65</v>
      </c>
      <c r="B34" s="69">
        <v>-89914.072632511612</v>
      </c>
      <c r="C34" s="110" t="s">
        <v>4</v>
      </c>
      <c r="D34" s="110" t="s">
        <v>4</v>
      </c>
      <c r="E34" s="72">
        <f t="shared" si="4"/>
        <v>-89914.072632511612</v>
      </c>
      <c r="F34" s="78">
        <f t="shared" si="3"/>
        <v>-0.11516991324863021</v>
      </c>
    </row>
    <row r="35" spans="1:6" x14ac:dyDescent="0.25">
      <c r="A35" s="64" t="s">
        <v>73</v>
      </c>
      <c r="B35" s="69">
        <v>-58924.780194508232</v>
      </c>
      <c r="C35" s="110" t="s">
        <v>4</v>
      </c>
      <c r="D35" s="110" t="s">
        <v>4</v>
      </c>
      <c r="E35" s="72">
        <f t="shared" si="4"/>
        <v>-58924.780194508232</v>
      </c>
      <c r="F35" s="78">
        <f t="shared" si="3"/>
        <v>-7.5476080934879924E-2</v>
      </c>
    </row>
    <row r="36" spans="1:6" x14ac:dyDescent="0.25">
      <c r="A36" s="64" t="s">
        <v>79</v>
      </c>
      <c r="B36" s="69">
        <v>-49288.083251099168</v>
      </c>
      <c r="C36" s="110" t="s">
        <v>4</v>
      </c>
      <c r="D36" s="110" t="s">
        <v>4</v>
      </c>
      <c r="E36" s="72">
        <f t="shared" si="4"/>
        <v>-49288.083251099168</v>
      </c>
      <c r="F36" s="78">
        <f t="shared" si="3"/>
        <v>-6.3132545396100942E-2</v>
      </c>
    </row>
    <row r="37" spans="1:6" x14ac:dyDescent="0.25">
      <c r="A37" s="64" t="s">
        <v>72</v>
      </c>
      <c r="B37" s="69">
        <v>-51102.535530000001</v>
      </c>
      <c r="C37" s="110" t="s">
        <v>4</v>
      </c>
      <c r="D37" s="110" t="s">
        <v>4</v>
      </c>
      <c r="E37" s="72">
        <f t="shared" si="4"/>
        <v>-51102.535530000001</v>
      </c>
      <c r="F37" s="78">
        <f t="shared" si="3"/>
        <v>-6.5456656688544251E-2</v>
      </c>
    </row>
    <row r="38" spans="1:6" x14ac:dyDescent="0.25">
      <c r="A38" s="64" t="s">
        <v>71</v>
      </c>
      <c r="B38" s="69">
        <v>-49719.65142653072</v>
      </c>
      <c r="C38" s="110" t="s">
        <v>4</v>
      </c>
      <c r="D38" s="110" t="s">
        <v>4</v>
      </c>
      <c r="E38" s="72">
        <f t="shared" si="4"/>
        <v>-49719.65142653072</v>
      </c>
      <c r="F38" s="78">
        <f t="shared" si="3"/>
        <v>-6.3685336164776993E-2</v>
      </c>
    </row>
    <row r="39" spans="1:6" x14ac:dyDescent="0.25">
      <c r="A39" s="64" t="s">
        <v>87</v>
      </c>
      <c r="B39" s="69">
        <v>-41653.350470000012</v>
      </c>
      <c r="C39" s="110" t="s">
        <v>4</v>
      </c>
      <c r="D39" s="110" t="s">
        <v>4</v>
      </c>
      <c r="E39" s="72">
        <f t="shared" si="4"/>
        <v>-41653.350470000012</v>
      </c>
      <c r="F39" s="78">
        <f t="shared" si="3"/>
        <v>-5.3353302989081718E-2</v>
      </c>
    </row>
    <row r="40" spans="1:6" x14ac:dyDescent="0.25">
      <c r="A40" s="64" t="s">
        <v>80</v>
      </c>
      <c r="B40" s="69">
        <v>-33773.992290000009</v>
      </c>
      <c r="C40" s="110" t="s">
        <v>4</v>
      </c>
      <c r="D40" s="110" t="s">
        <v>4</v>
      </c>
      <c r="E40" s="72">
        <f t="shared" si="4"/>
        <v>-33773.992290000009</v>
      </c>
      <c r="F40" s="78">
        <f t="shared" si="3"/>
        <v>-4.3260722690173545E-2</v>
      </c>
    </row>
    <row r="41" spans="1:6" x14ac:dyDescent="0.25">
      <c r="A41" s="64" t="s">
        <v>74</v>
      </c>
      <c r="B41" s="69">
        <v>-25224.334330000151</v>
      </c>
      <c r="C41" s="110" t="s">
        <v>4</v>
      </c>
      <c r="D41" s="110" t="s">
        <v>4</v>
      </c>
      <c r="E41" s="72">
        <f t="shared" si="4"/>
        <v>-25224.334330000151</v>
      </c>
      <c r="F41" s="78">
        <f t="shared" si="3"/>
        <v>-3.2309563024844307E-2</v>
      </c>
    </row>
    <row r="42" spans="1:6" x14ac:dyDescent="0.25">
      <c r="A42" s="64" t="s">
        <v>92</v>
      </c>
      <c r="B42" s="69">
        <v>-54123.837</v>
      </c>
      <c r="C42" s="110">
        <f>-B42</f>
        <v>54123.837</v>
      </c>
      <c r="D42" s="110" t="s">
        <v>4</v>
      </c>
      <c r="E42" s="72">
        <f t="shared" si="4"/>
        <v>0</v>
      </c>
      <c r="F42" s="78">
        <f t="shared" si="3"/>
        <v>0</v>
      </c>
    </row>
    <row r="43" spans="1:6" x14ac:dyDescent="0.25">
      <c r="A43" s="66" t="s">
        <v>81</v>
      </c>
      <c r="B43" s="79">
        <f>-36777.4393353462-27.693+0.263</f>
        <v>-36804.8693353462</v>
      </c>
      <c r="C43" s="111" t="s">
        <v>4</v>
      </c>
      <c r="D43" s="111" t="s">
        <v>4</v>
      </c>
      <c r="E43" s="80">
        <f t="shared" si="4"/>
        <v>-36804.8693353462</v>
      </c>
      <c r="F43" s="81">
        <f t="shared" si="3"/>
        <v>-4.7142938634350103E-2</v>
      </c>
    </row>
    <row r="44" spans="1:6" x14ac:dyDescent="0.25">
      <c r="A44" s="63" t="s">
        <v>113</v>
      </c>
      <c r="B44" s="104" t="s">
        <v>4</v>
      </c>
      <c r="C44" s="104">
        <f>170502-C42</f>
        <v>116378.163</v>
      </c>
      <c r="D44" s="104" t="s">
        <v>4</v>
      </c>
      <c r="E44" s="76">
        <f t="shared" si="4"/>
        <v>116378.163</v>
      </c>
      <c r="F44" s="77">
        <f t="shared" ref="F44:F45" si="5">E44/$F$51/10</f>
        <v>0.1490674656849936</v>
      </c>
    </row>
    <row r="45" spans="1:6" x14ac:dyDescent="0.25">
      <c r="A45" s="106" t="s">
        <v>114</v>
      </c>
      <c r="B45" s="107" t="s">
        <v>4</v>
      </c>
      <c r="C45" s="107">
        <f>-199-187548+274.844</f>
        <v>-187472.15599999999</v>
      </c>
      <c r="D45" s="107" t="s">
        <v>4</v>
      </c>
      <c r="E45" s="108">
        <f t="shared" si="4"/>
        <v>-187472.15599999999</v>
      </c>
      <c r="F45" s="109">
        <f t="shared" si="5"/>
        <v>-0.24013095292990463</v>
      </c>
    </row>
    <row r="46" spans="1:6" x14ac:dyDescent="0.25">
      <c r="A46" s="83" t="s">
        <v>84</v>
      </c>
      <c r="B46" s="84">
        <f>B5+B16</f>
        <v>1051040.2420800051</v>
      </c>
      <c r="C46" s="84">
        <f>C5+C16+C44+C45</f>
        <v>-633232.15272317303</v>
      </c>
      <c r="D46" s="84">
        <f>D5+D16</f>
        <v>-398056.38300000015</v>
      </c>
      <c r="E46" s="85">
        <f>E16+E44+E45</f>
        <v>-412668.3493599965</v>
      </c>
      <c r="F46" s="86">
        <f>F16+F44+F45</f>
        <v>-0.52858219636534587</v>
      </c>
    </row>
    <row r="47" spans="1:6" s="68" customFormat="1" ht="15" customHeight="1" x14ac:dyDescent="0.2">
      <c r="A47" s="82" t="s">
        <v>85</v>
      </c>
      <c r="B47" s="263" t="s">
        <v>91</v>
      </c>
      <c r="C47" s="263"/>
      <c r="D47" s="263"/>
      <c r="E47" s="263"/>
      <c r="F47" s="263"/>
    </row>
    <row r="48" spans="1:6" ht="25.5" customHeight="1" x14ac:dyDescent="0.25">
      <c r="A48" s="260" t="s">
        <v>88</v>
      </c>
      <c r="B48" s="260"/>
      <c r="C48" s="260"/>
      <c r="D48" s="260"/>
      <c r="E48" s="260"/>
      <c r="F48" s="71"/>
    </row>
    <row r="49" spans="1:6" x14ac:dyDescent="0.25">
      <c r="A49" s="260" t="s">
        <v>130</v>
      </c>
      <c r="B49" s="260"/>
      <c r="C49" s="260"/>
      <c r="D49" s="260"/>
      <c r="E49" s="260"/>
    </row>
    <row r="50" spans="1:6" x14ac:dyDescent="0.25">
      <c r="A50" s="260" t="s">
        <v>129</v>
      </c>
      <c r="B50" s="260"/>
      <c r="C50" s="260"/>
      <c r="D50" s="260"/>
      <c r="E50" s="260"/>
    </row>
    <row r="51" spans="1:6" x14ac:dyDescent="0.25">
      <c r="A51" s="64" t="s">
        <v>89</v>
      </c>
      <c r="B51" s="65"/>
      <c r="C51" s="65"/>
      <c r="D51" s="65"/>
      <c r="E51" s="65"/>
      <c r="F51" s="65">
        <v>78070.8</v>
      </c>
    </row>
  </sheetData>
  <mergeCells count="7">
    <mergeCell ref="A50:E50"/>
    <mergeCell ref="A1:E1"/>
    <mergeCell ref="A48:E48"/>
    <mergeCell ref="E2:F2"/>
    <mergeCell ref="A49:E49"/>
    <mergeCell ref="B47:F47"/>
    <mergeCell ref="B2:D2"/>
  </mergeCells>
  <pageMargins left="0.7" right="0.7" top="0.75" bottom="0.75" header="0.3" footer="0.3"/>
  <pageSetup paperSize="9" scale="72" orientation="portrait" r:id="rId1"/>
  <ignoredErrors>
    <ignoredError sqref="C4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8"/>
  <sheetViews>
    <sheetView showGridLines="0" workbookViewId="0">
      <selection sqref="A1:C1"/>
    </sheetView>
  </sheetViews>
  <sheetFormatPr defaultRowHeight="15" x14ac:dyDescent="0.25"/>
  <cols>
    <col min="1" max="1" width="36.7109375" customWidth="1"/>
  </cols>
  <sheetData>
    <row r="1" spans="1:11" x14ac:dyDescent="0.25">
      <c r="A1" s="265" t="s">
        <v>99</v>
      </c>
      <c r="B1" s="265"/>
      <c r="C1" s="265"/>
      <c r="D1" s="1"/>
      <c r="E1" s="1"/>
      <c r="F1" s="1"/>
      <c r="G1" s="1"/>
      <c r="H1" s="1"/>
      <c r="I1" s="1"/>
    </row>
    <row r="2" spans="1:11" x14ac:dyDescent="0.25">
      <c r="A2" s="90"/>
      <c r="B2" s="12" t="s">
        <v>90</v>
      </c>
      <c r="C2" s="12" t="s">
        <v>56</v>
      </c>
      <c r="D2" s="1"/>
      <c r="E2" s="1"/>
      <c r="F2" s="1"/>
      <c r="G2" s="1"/>
      <c r="H2" s="1"/>
      <c r="I2" s="1"/>
    </row>
    <row r="3" spans="1:11" x14ac:dyDescent="0.25">
      <c r="A3" s="87" t="s">
        <v>93</v>
      </c>
      <c r="B3" s="88">
        <f>SUM(B4:B8)</f>
        <v>37696.426650000009</v>
      </c>
      <c r="C3" s="92">
        <f>B3/SR_podrobne!$F$51/10</f>
        <v>4.8284924261055358E-2</v>
      </c>
      <c r="D3" s="1"/>
      <c r="E3" s="1"/>
      <c r="F3" s="1"/>
      <c r="G3" s="1"/>
      <c r="H3" s="1"/>
      <c r="I3" s="1"/>
    </row>
    <row r="4" spans="1:11" x14ac:dyDescent="0.25">
      <c r="A4" s="94" t="s">
        <v>94</v>
      </c>
      <c r="B4" s="61">
        <v>-14861.09</v>
      </c>
      <c r="C4" s="91">
        <f>B4/SR_podrobne!$F$51/10</f>
        <v>-1.9035401199936467E-2</v>
      </c>
      <c r="D4" s="1"/>
      <c r="E4" s="1"/>
      <c r="F4" s="1"/>
      <c r="G4" s="1"/>
      <c r="H4" s="1"/>
      <c r="I4" s="1"/>
    </row>
    <row r="5" spans="1:11" x14ac:dyDescent="0.25">
      <c r="A5" s="94" t="s">
        <v>95</v>
      </c>
      <c r="B5" s="61">
        <v>22876.669000000002</v>
      </c>
      <c r="C5" s="91">
        <f>B5/SR_podrobne!$F$51/10</f>
        <v>2.9302465198255946E-2</v>
      </c>
      <c r="D5" s="1"/>
      <c r="E5" s="1"/>
      <c r="F5" s="1"/>
      <c r="G5" s="1"/>
      <c r="H5" s="1"/>
      <c r="I5" s="1"/>
    </row>
    <row r="6" spans="1:11" x14ac:dyDescent="0.25">
      <c r="A6" s="94" t="s">
        <v>96</v>
      </c>
      <c r="B6" s="61">
        <v>5121.4935900000037</v>
      </c>
      <c r="C6" s="91">
        <f>B6/SR_podrobne!$F$51/10</f>
        <v>6.5600629044405886E-3</v>
      </c>
      <c r="D6" s="1"/>
      <c r="E6" s="1"/>
      <c r="F6" s="1"/>
      <c r="G6" s="1"/>
      <c r="H6" s="1"/>
      <c r="I6" s="1"/>
    </row>
    <row r="7" spans="1:11" x14ac:dyDescent="0.25">
      <c r="A7" s="94" t="s">
        <v>97</v>
      </c>
      <c r="B7" s="61">
        <v>-34.185940000000002</v>
      </c>
      <c r="C7" s="91">
        <f>B7/SR_podrobne!$F$51/10</f>
        <v>-4.3788381827776836E-5</v>
      </c>
      <c r="D7" s="1"/>
      <c r="E7" s="1"/>
      <c r="F7" s="1"/>
      <c r="G7" s="1"/>
      <c r="H7" s="1"/>
      <c r="I7" s="1"/>
    </row>
    <row r="8" spans="1:11" x14ac:dyDescent="0.25">
      <c r="A8" s="62" t="s">
        <v>98</v>
      </c>
      <c r="B8" s="89">
        <v>24593.54</v>
      </c>
      <c r="C8" s="93">
        <f>B8/SR_podrobne!$F$51/10</f>
        <v>3.1501585740123066E-2</v>
      </c>
      <c r="D8" s="1"/>
      <c r="E8" s="1"/>
      <c r="F8" s="1"/>
      <c r="G8" s="1"/>
      <c r="H8" s="1"/>
      <c r="I8" s="1"/>
    </row>
    <row r="9" spans="1:11" x14ac:dyDescent="0.25">
      <c r="A9" s="87" t="s">
        <v>100</v>
      </c>
      <c r="B9" s="88">
        <f>SUM(B10:B14)</f>
        <v>41393.484829999943</v>
      </c>
      <c r="C9" s="92">
        <f>B9/SR_podrobne!$F$51/10</f>
        <v>5.3020444045661044E-2</v>
      </c>
      <c r="D9" s="1"/>
      <c r="E9" s="1"/>
      <c r="F9" s="1"/>
      <c r="G9" s="1"/>
      <c r="H9" s="1"/>
      <c r="I9" s="1"/>
    </row>
    <row r="10" spans="1:11" x14ac:dyDescent="0.25">
      <c r="A10" s="94" t="s">
        <v>101</v>
      </c>
      <c r="B10" s="61">
        <v>9810.8900399999548</v>
      </c>
      <c r="C10" s="91">
        <f>B10/SR_podrobne!$F$51/10</f>
        <v>1.2566657495504022E-2</v>
      </c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94" t="s">
        <v>102</v>
      </c>
      <c r="B11" s="61">
        <v>15869.17893</v>
      </c>
      <c r="C11" s="91">
        <f>B11/SR_podrobne!$F$51/10</f>
        <v>2.0326650847692092E-2</v>
      </c>
      <c r="D11" s="1"/>
      <c r="E11" s="1"/>
      <c r="F11" s="1"/>
      <c r="G11" s="1"/>
      <c r="H11" s="1"/>
      <c r="I11" s="1"/>
    </row>
    <row r="12" spans="1:11" x14ac:dyDescent="0.25">
      <c r="A12" s="94" t="s">
        <v>103</v>
      </c>
      <c r="B12" s="61">
        <v>43222.827129999998</v>
      </c>
      <c r="C12" s="91">
        <f>B12/SR_podrobne!$F$51/10</f>
        <v>5.5363627796820317E-2</v>
      </c>
      <c r="D12" s="1"/>
      <c r="E12" s="1"/>
      <c r="F12" s="1"/>
      <c r="G12" s="1"/>
      <c r="H12" s="1"/>
      <c r="I12" s="1"/>
    </row>
    <row r="13" spans="1:11" x14ac:dyDescent="0.25">
      <c r="A13" s="94" t="s">
        <v>104</v>
      </c>
      <c r="B13" s="61">
        <v>-10987.317590000002</v>
      </c>
      <c r="C13" s="91">
        <f>B13/SR_podrobne!$F$51/10</f>
        <v>-1.4073530167488999E-2</v>
      </c>
      <c r="D13" s="1"/>
      <c r="E13" s="1"/>
      <c r="F13" s="1"/>
      <c r="G13" s="1"/>
      <c r="H13" s="1"/>
      <c r="I13" s="1"/>
    </row>
    <row r="14" spans="1:11" x14ac:dyDescent="0.25">
      <c r="A14" s="62" t="s">
        <v>105</v>
      </c>
      <c r="B14" s="89">
        <v>-16522.093680000005</v>
      </c>
      <c r="C14" s="93">
        <f>B14/SR_podrobne!$F$51/10</f>
        <v>-2.116296192686639E-2</v>
      </c>
      <c r="D14" s="1"/>
      <c r="E14" s="1"/>
      <c r="F14" s="1"/>
      <c r="G14" s="1"/>
      <c r="H14" s="1"/>
      <c r="I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workbookViewId="0"/>
  </sheetViews>
  <sheetFormatPr defaultRowHeight="15" x14ac:dyDescent="0.25"/>
  <cols>
    <col min="1" max="1" width="30" customWidth="1"/>
    <col min="6" max="6" width="20.5703125" customWidth="1"/>
  </cols>
  <sheetData>
    <row r="1" spans="1:11" x14ac:dyDescent="0.25">
      <c r="A1" s="159" t="s">
        <v>207</v>
      </c>
      <c r="B1" s="159"/>
      <c r="C1" s="160"/>
      <c r="D1" s="160"/>
      <c r="E1" s="160"/>
      <c r="F1" s="159" t="s">
        <v>208</v>
      </c>
      <c r="G1" s="160"/>
      <c r="H1" s="160"/>
      <c r="I1" s="160"/>
    </row>
    <row r="2" spans="1:11" x14ac:dyDescent="0.25">
      <c r="A2" s="12"/>
      <c r="B2" s="12" t="s">
        <v>211</v>
      </c>
      <c r="C2" s="12" t="s">
        <v>212</v>
      </c>
      <c r="D2" s="12" t="s">
        <v>213</v>
      </c>
      <c r="E2" s="1"/>
      <c r="F2" s="12"/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</row>
    <row r="3" spans="1:11" x14ac:dyDescent="0.25">
      <c r="A3" s="1" t="s">
        <v>214</v>
      </c>
      <c r="B3" s="61">
        <v>526.81915136999987</v>
      </c>
      <c r="C3" s="1"/>
      <c r="D3" s="1"/>
      <c r="E3" s="1"/>
      <c r="F3" s="1" t="s">
        <v>209</v>
      </c>
      <c r="G3" s="61">
        <v>163111.70505999998</v>
      </c>
      <c r="H3" s="61">
        <v>263413.95341000002</v>
      </c>
      <c r="I3" s="61">
        <v>454123.10256999999</v>
      </c>
      <c r="J3" s="61">
        <v>526819.15136999986</v>
      </c>
      <c r="K3" s="61">
        <v>691260.90982000006</v>
      </c>
    </row>
    <row r="4" spans="1:11" x14ac:dyDescent="0.25">
      <c r="A4" s="1" t="s">
        <v>215</v>
      </c>
      <c r="B4" s="1"/>
      <c r="C4" s="61">
        <v>380.42646861999998</v>
      </c>
      <c r="D4" s="1"/>
      <c r="E4" s="1"/>
      <c r="F4" s="161" t="s">
        <v>210</v>
      </c>
      <c r="G4" s="93">
        <f t="shared" ref="G4:K4" si="0">G3/G6/10</f>
        <v>0.23154968884283145</v>
      </c>
      <c r="H4" s="93">
        <f>H3/H6/10</f>
        <v>0.36373093413155483</v>
      </c>
      <c r="I4" s="93">
        <f t="shared" si="0"/>
        <v>0.6150505333859696</v>
      </c>
      <c r="J4" s="93">
        <f t="shared" si="0"/>
        <v>0.69721541171991563</v>
      </c>
      <c r="K4" s="93">
        <f t="shared" si="0"/>
        <v>0.88542809182735183</v>
      </c>
    </row>
    <row r="5" spans="1:11" x14ac:dyDescent="0.25">
      <c r="A5" s="1" t="s">
        <v>216</v>
      </c>
      <c r="B5" s="1"/>
      <c r="C5" s="61">
        <v>23.133687029999997</v>
      </c>
      <c r="D5" s="1"/>
      <c r="E5" s="1"/>
      <c r="F5" s="1"/>
      <c r="G5" s="1"/>
      <c r="H5" s="1"/>
      <c r="I5" s="1"/>
    </row>
    <row r="6" spans="1:11" x14ac:dyDescent="0.25">
      <c r="A6" s="1" t="s">
        <v>217</v>
      </c>
      <c r="B6" s="1"/>
      <c r="C6" s="61">
        <v>120.68086533</v>
      </c>
      <c r="D6" s="1"/>
      <c r="E6" s="1"/>
      <c r="F6" s="1" t="s">
        <v>109</v>
      </c>
      <c r="G6" s="61">
        <v>70443.5</v>
      </c>
      <c r="H6" s="61">
        <v>72420.002999999997</v>
      </c>
      <c r="I6" s="61">
        <v>73835.087999999989</v>
      </c>
      <c r="J6" s="61">
        <v>75560.457000000009</v>
      </c>
      <c r="K6" s="61">
        <v>78070.812999999995</v>
      </c>
    </row>
    <row r="7" spans="1:11" x14ac:dyDescent="0.25">
      <c r="A7" s="1" t="s">
        <v>218</v>
      </c>
      <c r="B7" s="1"/>
      <c r="C7" s="1"/>
      <c r="D7" s="61">
        <v>570.58004448999998</v>
      </c>
      <c r="E7" s="61"/>
      <c r="F7" s="1"/>
      <c r="G7" s="1"/>
      <c r="H7" s="1"/>
      <c r="I7" s="1"/>
    </row>
    <row r="8" spans="1:11" x14ac:dyDescent="0.25">
      <c r="A8" s="161" t="s">
        <v>219</v>
      </c>
      <c r="B8" s="161"/>
      <c r="C8" s="161"/>
      <c r="D8" s="89">
        <v>120.68086533</v>
      </c>
      <c r="E8" s="61"/>
      <c r="F8" s="1"/>
      <c r="G8" s="1"/>
      <c r="H8" s="1"/>
      <c r="I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1" x14ac:dyDescent="0.25">
      <c r="F14" s="1"/>
      <c r="G14" s="1"/>
      <c r="H14" s="1"/>
      <c r="I14" s="1"/>
    </row>
    <row r="15" spans="1:11" x14ac:dyDescent="0.25">
      <c r="F15" s="1"/>
      <c r="G15" s="1"/>
      <c r="H15" s="1"/>
      <c r="I15" s="1"/>
    </row>
    <row r="16" spans="1:11" x14ac:dyDescent="0.25">
      <c r="F16" s="1"/>
      <c r="G16" s="1"/>
      <c r="H16" s="1"/>
      <c r="I16" s="1"/>
    </row>
    <row r="17" spans="1:9" x14ac:dyDescent="0.25">
      <c r="F17" s="1"/>
      <c r="G17" s="1"/>
      <c r="H17" s="1"/>
      <c r="I17" s="1"/>
    </row>
    <row r="18" spans="1:9" x14ac:dyDescent="0.25">
      <c r="F18" s="1"/>
      <c r="G18" s="1"/>
      <c r="H18" s="1"/>
      <c r="I18" s="1"/>
    </row>
    <row r="19" spans="1:9" x14ac:dyDescent="0.25">
      <c r="F19" s="1"/>
      <c r="G19" s="1"/>
      <c r="H19" s="1"/>
      <c r="I19" s="1"/>
    </row>
    <row r="20" spans="1:9" x14ac:dyDescent="0.25"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pageMargins left="0.7" right="0.7" top="0.75" bottom="0.75" header="0.3" footer="0.3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sqref="A1:C1"/>
    </sheetView>
  </sheetViews>
  <sheetFormatPr defaultRowHeight="15" x14ac:dyDescent="0.25"/>
  <cols>
    <col min="1" max="1" width="33.28515625" customWidth="1"/>
  </cols>
  <sheetData>
    <row r="1" spans="1:5" x14ac:dyDescent="0.25">
      <c r="A1" s="266" t="s">
        <v>161</v>
      </c>
      <c r="B1" s="266"/>
      <c r="C1" s="266"/>
    </row>
    <row r="2" spans="1:5" x14ac:dyDescent="0.25">
      <c r="A2" s="133"/>
      <c r="B2" s="133" t="s">
        <v>90</v>
      </c>
      <c r="C2" s="133" t="s">
        <v>56</v>
      </c>
    </row>
    <row r="3" spans="1:5" x14ac:dyDescent="0.25">
      <c r="A3" s="132" t="s">
        <v>154</v>
      </c>
      <c r="B3" s="135">
        <v>33510</v>
      </c>
      <c r="C3" s="136">
        <f>B3/$C$13/10</f>
        <v>4.2922570820416589E-2</v>
      </c>
      <c r="D3" s="132"/>
      <c r="E3" s="132"/>
    </row>
    <row r="4" spans="1:5" x14ac:dyDescent="0.25">
      <c r="A4" s="132" t="s">
        <v>155</v>
      </c>
      <c r="B4" s="134">
        <v>8.6141300000000047</v>
      </c>
      <c r="C4" s="136">
        <f t="shared" ref="C4:C12" si="0">B4/$C$13/10</f>
        <v>1.1033739330984046E-5</v>
      </c>
      <c r="D4" s="132"/>
      <c r="E4" s="132"/>
    </row>
    <row r="5" spans="1:5" x14ac:dyDescent="0.25">
      <c r="A5" s="132" t="s">
        <v>156</v>
      </c>
      <c r="B5" s="134">
        <v>1831.4849899999997</v>
      </c>
      <c r="C5" s="136">
        <f t="shared" si="0"/>
        <v>2.3459279077828995E-3</v>
      </c>
      <c r="D5" s="132"/>
      <c r="E5" s="132"/>
    </row>
    <row r="6" spans="1:5" x14ac:dyDescent="0.25">
      <c r="A6" s="132" t="s">
        <v>157</v>
      </c>
      <c r="B6" s="134">
        <v>-12253.070010000001</v>
      </c>
      <c r="C6" s="136">
        <f t="shared" si="0"/>
        <v>-1.569481543633983E-2</v>
      </c>
      <c r="D6" s="132"/>
      <c r="E6" s="132"/>
    </row>
    <row r="7" spans="1:5" x14ac:dyDescent="0.25">
      <c r="A7" s="132" t="s">
        <v>158</v>
      </c>
      <c r="B7" s="134">
        <v>14494.04896</v>
      </c>
      <c r="C7" s="136">
        <f t="shared" si="0"/>
        <v>1.8565259413911829E-2</v>
      </c>
      <c r="D7" s="132"/>
      <c r="E7" s="132"/>
    </row>
    <row r="8" spans="1:5" x14ac:dyDescent="0.25">
      <c r="A8" s="132" t="s">
        <v>159</v>
      </c>
      <c r="B8" s="134">
        <f>5604-3487</f>
        <v>2117</v>
      </c>
      <c r="C8" s="136">
        <f t="shared" si="0"/>
        <v>2.7116407766882102E-3</v>
      </c>
      <c r="D8" s="132"/>
      <c r="E8" s="132"/>
    </row>
    <row r="9" spans="1:5" x14ac:dyDescent="0.25">
      <c r="A9" s="132" t="s">
        <v>160</v>
      </c>
      <c r="B9" s="134">
        <v>57586</v>
      </c>
      <c r="C9" s="136">
        <f t="shared" si="0"/>
        <v>7.3761240324216951E-2</v>
      </c>
      <c r="D9" s="132"/>
      <c r="E9" s="132"/>
    </row>
    <row r="10" spans="1:5" x14ac:dyDescent="0.25">
      <c r="A10" s="132" t="s">
        <v>162</v>
      </c>
      <c r="B10" s="134">
        <f>-20900-99788</f>
        <v>-120688</v>
      </c>
      <c r="C10" s="136">
        <f t="shared" si="0"/>
        <v>-0.15458786115113213</v>
      </c>
      <c r="D10" s="132"/>
      <c r="E10" s="132"/>
    </row>
    <row r="11" spans="1:5" x14ac:dyDescent="0.25">
      <c r="A11" s="132" t="s">
        <v>163</v>
      </c>
      <c r="B11" s="134">
        <v>9999</v>
      </c>
      <c r="C11" s="136">
        <f t="shared" si="0"/>
        <v>1.2807603271660565E-2</v>
      </c>
      <c r="D11" s="132"/>
      <c r="E11" s="132"/>
    </row>
    <row r="12" spans="1:5" x14ac:dyDescent="0.25">
      <c r="A12" s="137" t="s">
        <v>84</v>
      </c>
      <c r="B12" s="138">
        <f>SUM(B3:B11)</f>
        <v>-13394.921930000011</v>
      </c>
      <c r="C12" s="250">
        <f t="shared" si="0"/>
        <v>-1.7157400333463944E-2</v>
      </c>
      <c r="D12" s="132"/>
      <c r="E12" s="132"/>
    </row>
    <row r="13" spans="1:5" x14ac:dyDescent="0.25">
      <c r="A13" s="251" t="s">
        <v>89</v>
      </c>
      <c r="B13" s="252"/>
      <c r="C13" s="241">
        <v>78070.812999999995</v>
      </c>
      <c r="D13" s="132"/>
      <c r="E13" s="132"/>
    </row>
    <row r="14" spans="1:5" x14ac:dyDescent="0.25">
      <c r="A14" s="132"/>
      <c r="B14" s="134"/>
      <c r="C14" s="132"/>
      <c r="D14" s="132"/>
      <c r="E14" s="132"/>
    </row>
    <row r="15" spans="1:5" x14ac:dyDescent="0.25">
      <c r="A15" s="132"/>
      <c r="B15" s="134"/>
      <c r="C15" s="132"/>
      <c r="D15" s="132"/>
      <c r="E15" s="132"/>
    </row>
    <row r="16" spans="1:5" x14ac:dyDescent="0.25">
      <c r="A16" s="132"/>
      <c r="B16" s="132"/>
      <c r="C16" s="132"/>
      <c r="D16" s="132"/>
      <c r="E16" s="132"/>
    </row>
    <row r="17" spans="1:5" x14ac:dyDescent="0.25">
      <c r="A17" s="132"/>
      <c r="B17" s="132"/>
      <c r="C17" s="132"/>
      <c r="D17" s="132"/>
      <c r="E17" s="132"/>
    </row>
    <row r="18" spans="1:5" x14ac:dyDescent="0.25">
      <c r="A18" s="132"/>
      <c r="B18" s="132"/>
      <c r="C18" s="132"/>
      <c r="D18" s="132"/>
      <c r="E18" s="132"/>
    </row>
    <row r="19" spans="1:5" x14ac:dyDescent="0.25">
      <c r="A19" s="132"/>
      <c r="B19" s="132"/>
      <c r="C19" s="132"/>
      <c r="D19" s="132"/>
      <c r="E19" s="132"/>
    </row>
    <row r="20" spans="1:5" x14ac:dyDescent="0.25">
      <c r="A20" s="132"/>
      <c r="B20" s="132"/>
      <c r="C20" s="132"/>
      <c r="D20" s="132"/>
      <c r="E20" s="132"/>
    </row>
    <row r="21" spans="1:5" x14ac:dyDescent="0.25">
      <c r="A21" s="132"/>
      <c r="B21" s="132"/>
      <c r="C21" s="132"/>
      <c r="D21" s="132"/>
      <c r="E21" s="132"/>
    </row>
    <row r="22" spans="1:5" x14ac:dyDescent="0.25">
      <c r="A22" s="132"/>
      <c r="B22" s="132"/>
      <c r="C22" s="132"/>
      <c r="D22" s="132"/>
      <c r="E22" s="132"/>
    </row>
    <row r="23" spans="1:5" x14ac:dyDescent="0.25">
      <c r="A23" s="132"/>
      <c r="B23" s="132"/>
      <c r="C23" s="132"/>
      <c r="D23" s="132"/>
      <c r="E23" s="132"/>
    </row>
    <row r="24" spans="1:5" x14ac:dyDescent="0.25">
      <c r="A24" s="132"/>
      <c r="B24" s="132"/>
      <c r="C24" s="132"/>
      <c r="D24" s="132"/>
      <c r="E24" s="132"/>
    </row>
    <row r="25" spans="1:5" x14ac:dyDescent="0.25">
      <c r="A25" s="132"/>
      <c r="B25" s="132"/>
      <c r="C25" s="132"/>
      <c r="D25" s="132"/>
      <c r="E25" s="132"/>
    </row>
    <row r="26" spans="1:5" x14ac:dyDescent="0.25">
      <c r="A26" s="132"/>
      <c r="B26" s="132"/>
      <c r="C26" s="132"/>
      <c r="D26" s="132"/>
      <c r="E26" s="132"/>
    </row>
    <row r="27" spans="1:5" x14ac:dyDescent="0.25">
      <c r="A27" s="132"/>
      <c r="B27" s="132"/>
      <c r="C27" s="132"/>
      <c r="D27" s="132"/>
      <c r="E27" s="132"/>
    </row>
    <row r="28" spans="1:5" x14ac:dyDescent="0.25">
      <c r="A28" s="132"/>
      <c r="B28" s="132"/>
      <c r="C28" s="132"/>
      <c r="D28" s="132"/>
      <c r="E28" s="132"/>
    </row>
    <row r="29" spans="1:5" x14ac:dyDescent="0.25">
      <c r="A29" s="132"/>
      <c r="B29" s="132"/>
      <c r="C29" s="132"/>
      <c r="D29" s="132"/>
      <c r="E29" s="132"/>
    </row>
    <row r="30" spans="1:5" x14ac:dyDescent="0.25">
      <c r="A30" s="132"/>
      <c r="B30" s="132"/>
      <c r="C30" s="132"/>
      <c r="D30" s="132"/>
      <c r="E30" s="132"/>
    </row>
    <row r="31" spans="1:5" x14ac:dyDescent="0.25">
      <c r="A31" s="132"/>
      <c r="B31" s="132"/>
      <c r="C31" s="132"/>
      <c r="D31" s="132"/>
      <c r="E31" s="132"/>
    </row>
    <row r="32" spans="1:5" x14ac:dyDescent="0.25">
      <c r="A32" s="132"/>
      <c r="B32" s="132"/>
      <c r="C32" s="132"/>
      <c r="D32" s="132"/>
      <c r="E32" s="132"/>
    </row>
    <row r="33" spans="1:5" x14ac:dyDescent="0.25">
      <c r="A33" s="132"/>
      <c r="B33" s="132"/>
      <c r="C33" s="132"/>
      <c r="D33" s="132"/>
      <c r="E33" s="132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sqref="A1:I1"/>
    </sheetView>
  </sheetViews>
  <sheetFormatPr defaultRowHeight="15" x14ac:dyDescent="0.25"/>
  <cols>
    <col min="1" max="1" width="35" style="48" customWidth="1"/>
    <col min="2" max="9" width="8" style="48" customWidth="1"/>
    <col min="10" max="10" width="9.140625" style="48"/>
    <col min="11" max="11" width="9.140625" style="48" customWidth="1"/>
    <col min="12" max="16384" width="9.140625" style="48"/>
  </cols>
  <sheetData>
    <row r="1" spans="1:9" ht="15" customHeight="1" x14ac:dyDescent="0.25">
      <c r="A1" s="267" t="s">
        <v>355</v>
      </c>
      <c r="B1" s="267"/>
      <c r="C1" s="267"/>
      <c r="D1" s="267"/>
      <c r="E1" s="267"/>
      <c r="F1" s="267"/>
      <c r="G1" s="267"/>
      <c r="H1" s="267"/>
      <c r="I1" s="267"/>
    </row>
    <row r="2" spans="1:9" s="49" customFormat="1" ht="15" customHeight="1" x14ac:dyDescent="0.2">
      <c r="A2" s="95"/>
      <c r="B2" s="96">
        <v>2008</v>
      </c>
      <c r="C2" s="96">
        <v>2009</v>
      </c>
      <c r="D2" s="96">
        <v>2010</v>
      </c>
      <c r="E2" s="96">
        <v>2011</v>
      </c>
      <c r="F2" s="96">
        <v>2012</v>
      </c>
      <c r="G2" s="96">
        <v>2013</v>
      </c>
      <c r="H2" s="96">
        <v>2014</v>
      </c>
      <c r="I2" s="96">
        <v>2015</v>
      </c>
    </row>
    <row r="3" spans="1:9" s="49" customFormat="1" ht="15" customHeight="1" x14ac:dyDescent="0.2">
      <c r="A3" s="49" t="s">
        <v>354</v>
      </c>
      <c r="B3" s="154">
        <v>3159.6893049193386</v>
      </c>
      <c r="C3" s="154">
        <v>3285.4589999999998</v>
      </c>
      <c r="D3" s="154">
        <v>3385.8670000000002</v>
      </c>
      <c r="E3" s="154">
        <v>3363.1379999999999</v>
      </c>
      <c r="F3" s="153">
        <v>3501.51</v>
      </c>
      <c r="G3" s="153">
        <v>3664.4529737399998</v>
      </c>
      <c r="H3" s="153">
        <v>3846.3742209699999</v>
      </c>
      <c r="I3" s="153">
        <v>3992.8638109899998</v>
      </c>
    </row>
    <row r="4" spans="1:9" s="49" customFormat="1" ht="15" customHeight="1" x14ac:dyDescent="0.2">
      <c r="A4" s="49" t="s">
        <v>233</v>
      </c>
      <c r="B4" s="155">
        <v>0.14900705418833371</v>
      </c>
      <c r="C4" s="155">
        <v>3.9804450040340944E-2</v>
      </c>
      <c r="D4" s="155">
        <v>3.0561331004282932E-2</v>
      </c>
      <c r="E4" s="155">
        <v>-6.7129039622644271E-3</v>
      </c>
      <c r="F4" s="155">
        <v>4.1143717563775439E-2</v>
      </c>
      <c r="G4" s="155">
        <v>4.6535058800345919E-2</v>
      </c>
      <c r="H4" s="155">
        <v>4.9644857918405227E-2</v>
      </c>
      <c r="I4" s="155">
        <v>3.8085111225359958E-2</v>
      </c>
    </row>
    <row r="5" spans="1:9" s="49" customFormat="1" ht="15" customHeight="1" x14ac:dyDescent="0.2">
      <c r="A5" s="49" t="s">
        <v>106</v>
      </c>
      <c r="B5" s="154">
        <v>-48.136150000000001</v>
      </c>
      <c r="C5" s="154">
        <v>20.142578999999898</v>
      </c>
      <c r="D5" s="154">
        <v>-108.556588</v>
      </c>
      <c r="E5" s="154">
        <v>-103.70227600000001</v>
      </c>
      <c r="F5" s="154">
        <v>-72.367604999999998</v>
      </c>
      <c r="G5" s="154">
        <v>-30.198</v>
      </c>
      <c r="H5" s="154">
        <v>-61.935000000000002</v>
      </c>
      <c r="I5" s="153">
        <v>-69.370949069999895</v>
      </c>
    </row>
    <row r="6" spans="1:9" s="49" customFormat="1" ht="15" customHeight="1" x14ac:dyDescent="0.2">
      <c r="A6" s="98" t="s">
        <v>107</v>
      </c>
      <c r="B6" s="156">
        <v>-7.0626741417078878E-2</v>
      </c>
      <c r="C6" s="156">
        <v>3.1571984783436563E-2</v>
      </c>
      <c r="D6" s="156">
        <v>-0.1615329266115112</v>
      </c>
      <c r="E6" s="156">
        <v>-0.14721337305196408</v>
      </c>
      <c r="F6" s="156">
        <v>-9.9927647061820751E-2</v>
      </c>
      <c r="G6" s="156">
        <v>-4.0899253753174922E-2</v>
      </c>
      <c r="H6" s="156">
        <v>-8.1967476718675741E-2</v>
      </c>
      <c r="I6" s="157">
        <v>-8.8856459867197327E-2</v>
      </c>
    </row>
    <row r="7" spans="1:9" s="49" customFormat="1" ht="15" customHeight="1" x14ac:dyDescent="0.2">
      <c r="A7" s="99" t="s">
        <v>108</v>
      </c>
      <c r="H7" s="100"/>
      <c r="I7" s="102" t="s">
        <v>91</v>
      </c>
    </row>
    <row r="8" spans="1:9" s="49" customFormat="1" ht="15" customHeight="1" x14ac:dyDescent="0.2">
      <c r="B8" s="97"/>
      <c r="C8" s="97"/>
      <c r="D8" s="97"/>
      <c r="E8" s="97"/>
      <c r="F8" s="97"/>
      <c r="G8" s="97"/>
      <c r="H8" s="97"/>
      <c r="I8" s="97"/>
    </row>
    <row r="25" spans="1:9" x14ac:dyDescent="0.25">
      <c r="A25" s="101"/>
      <c r="E25" s="61"/>
      <c r="F25" s="61"/>
      <c r="G25" s="61"/>
      <c r="H25" s="61"/>
      <c r="I25" s="61"/>
    </row>
    <row r="26" spans="1:9" x14ac:dyDescent="0.25">
      <c r="E26" s="61"/>
      <c r="F26" s="61"/>
      <c r="G26" s="61"/>
      <c r="H26" s="61"/>
    </row>
  </sheetData>
  <mergeCells count="1">
    <mergeCell ref="A1:I1"/>
  </mergeCells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9166F784DA0F4E8F645D59FE6F33C8" ma:contentTypeVersion="3" ma:contentTypeDescription="Umožňuje vytvoriť nový dokument." ma:contentTypeScope="" ma:versionID="db0b598ee5763b55e269815a9f72434b">
  <xsd:schema xmlns:xsd="http://www.w3.org/2001/XMLSchema" xmlns:xs="http://www.w3.org/2001/XMLSchema" xmlns:p="http://schemas.microsoft.com/office/2006/metadata/properties" xmlns:ns2="ff691899-9eb7-4807-b4ff-7884f9194702" targetNamespace="http://schemas.microsoft.com/office/2006/metadata/properties" ma:root="true" ma:fieldsID="ced558c7325c72911fc9db74e2b3277b" ns2:_="">
    <xsd:import namespace="ff691899-9eb7-4807-b4ff-7884f91947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91899-9eb7-4807-b4ff-7884f91947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Príkaz hash indikátora zdieľania" ma:internalName="SharingHintHash" ma:readOnly="true">
      <xsd:simpleType>
        <xsd:restriction base="dms:Text"/>
      </xsd:simpleType>
    </xsd:element>
    <xsd:element name="SharedWithDetails" ma:index="10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A3C4BB-0D48-4B91-9F61-C54DAE42C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91899-9eb7-4807-b4ff-7884f91947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27BF3A-778C-4D59-9BDD-714539606C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171407-C56E-4567-ACB7-79F9311147A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691899-9eb7-4807-b4ff-7884f919470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1</vt:i4>
      </vt:variant>
    </vt:vector>
  </HeadingPairs>
  <TitlesOfParts>
    <vt:vector size="15" baseType="lpstr">
      <vt:lpstr>saldo_dlh</vt:lpstr>
      <vt:lpstr>saldo_faktory</vt:lpstr>
      <vt:lpstr>pozitiva_negativa</vt:lpstr>
      <vt:lpstr>rizika_2015</vt:lpstr>
      <vt:lpstr>SR_podrobne</vt:lpstr>
      <vt:lpstr>SR_vydavky_vybrane</vt:lpstr>
      <vt:lpstr>viazanie_§8</vt:lpstr>
      <vt:lpstr>nove_subjekty</vt:lpstr>
      <vt:lpstr>zdravotnictvo</vt:lpstr>
      <vt:lpstr>zp</vt:lpstr>
      <vt:lpstr>emisne_kvoty_dividendy</vt:lpstr>
      <vt:lpstr>emisne_kvoty</vt:lpstr>
      <vt:lpstr>dlh_jednorazove</vt:lpstr>
      <vt:lpstr>dlh_faktory</vt:lpstr>
      <vt:lpstr>rizika_2015!_Toc387855534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bugyi</dc:creator>
  <cp:lastModifiedBy>Kubik</cp:lastModifiedBy>
  <cp:lastPrinted>2016-04-07T11:52:58Z</cp:lastPrinted>
  <dcterms:created xsi:type="dcterms:W3CDTF">2016-03-23T09:29:37Z</dcterms:created>
  <dcterms:modified xsi:type="dcterms:W3CDTF">2016-04-22T08:48:31Z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0x0101002F9166F784DA0F4E8F645D59FE6F33C8</vt:lpwstr>
  </property>
</Properties>
</file>