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0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zpoctovarada.sharepoint.com/09_MATERIALY/01_STRATEGICKE_DOKUMENTY/03_VYCHODISKA/05_PS_2017_2020/"/>
    </mc:Choice>
  </mc:AlternateContent>
  <bookViews>
    <workbookView xWindow="0" yWindow="0" windowWidth="20490" windowHeight="7230"/>
  </bookViews>
  <sheets>
    <sheet name="obsah" sheetId="39" r:id="rId1"/>
    <sheet name="T01" sheetId="22" r:id="rId2"/>
    <sheet name="T02" sheetId="23" r:id="rId3"/>
    <sheet name="T03" sheetId="24" r:id="rId4"/>
    <sheet name="T04" sheetId="2" r:id="rId5"/>
    <sheet name="T05" sheetId="4" r:id="rId6"/>
    <sheet name="T06" sheetId="5" r:id="rId7"/>
    <sheet name="T07" sheetId="6" r:id="rId8"/>
    <sheet name="T08" sheetId="25" r:id="rId9"/>
    <sheet name="T09" sheetId="36" r:id="rId10"/>
    <sheet name="T10" sheetId="8" r:id="rId11"/>
    <sheet name="T11" sheetId="9" r:id="rId12"/>
    <sheet name="T12" sheetId="10" r:id="rId13"/>
    <sheet name="T13" sheetId="11" r:id="rId14"/>
    <sheet name="T14" sheetId="12" r:id="rId15"/>
    <sheet name="T15" sheetId="18" r:id="rId16"/>
    <sheet name="T16" sheetId="19" r:id="rId17"/>
    <sheet name="T17" sheetId="13" r:id="rId18"/>
    <sheet name="T18" sheetId="20" r:id="rId19"/>
    <sheet name="T19" sheetId="14" r:id="rId20"/>
    <sheet name="T20" sheetId="15" r:id="rId21"/>
    <sheet name="T21" sheetId="16" r:id="rId22"/>
    <sheet name="T22" sheetId="26" r:id="rId23"/>
    <sheet name="T23,T24" sheetId="27" r:id="rId24"/>
    <sheet name="T25" sheetId="21" r:id="rId25"/>
    <sheet name="T26" sheetId="28" r:id="rId26"/>
    <sheet name="G01" sheetId="29" r:id="rId27"/>
    <sheet name="G02" sheetId="1" r:id="rId28"/>
    <sheet name="G03, G04" sheetId="30" r:id="rId29"/>
    <sheet name="G05" sheetId="31" r:id="rId30"/>
    <sheet name="G06, G07" sheetId="3" r:id="rId31"/>
    <sheet name="G08" sheetId="7" r:id="rId32"/>
    <sheet name="G09,G10" sheetId="32" r:id="rId33"/>
    <sheet name="G11" sheetId="37" r:id="rId34"/>
    <sheet name="G12" sheetId="38" r:id="rId35"/>
    <sheet name="G13,G14" sheetId="35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123Graph_A" localSheetId="26" hidden="1">#REF!</definedName>
    <definedName name="__123Graph_A" localSheetId="29" hidden="1">#REF!</definedName>
    <definedName name="__123Graph_A" localSheetId="33" hidden="1">#REF!</definedName>
    <definedName name="__123Graph_A" localSheetId="34" hidden="1">#REF!</definedName>
    <definedName name="__123Graph_A" localSheetId="3" hidden="1">#REF!</definedName>
    <definedName name="__123Graph_A" localSheetId="9" hidden="1">#REF!</definedName>
    <definedName name="__123Graph_A" localSheetId="11" hidden="1">#REF!</definedName>
    <definedName name="__123Graph_A" localSheetId="14" hidden="1">#REF!</definedName>
    <definedName name="__123Graph_A" hidden="1">#REF!</definedName>
    <definedName name="__123Graph_AEXP" localSheetId="26" hidden="1">#REF!</definedName>
    <definedName name="__123Graph_AEXP" localSheetId="29" hidden="1">#REF!</definedName>
    <definedName name="__123Graph_AEXP" localSheetId="33" hidden="1">#REF!</definedName>
    <definedName name="__123Graph_AEXP" localSheetId="34" hidden="1">#REF!</definedName>
    <definedName name="__123Graph_AEXP" localSheetId="3" hidden="1">#REF!</definedName>
    <definedName name="__123Graph_AEXP" localSheetId="9" hidden="1">#REF!</definedName>
    <definedName name="__123Graph_AEXP" localSheetId="11" hidden="1">#REF!</definedName>
    <definedName name="__123Graph_AEXP" localSheetId="14" hidden="1">#REF!</definedName>
    <definedName name="__123Graph_AEXP" hidden="1">#REF!</definedName>
    <definedName name="__123Graph_ATEST1" localSheetId="29" hidden="1">[1]REER!$AZ$144:$AZ$210</definedName>
    <definedName name="__123Graph_ATEST1" localSheetId="34" hidden="1">[2]REER!$AZ$144:$AZ$210</definedName>
    <definedName name="__123Graph_ATEST1" localSheetId="9" hidden="1">[2]REER!$AZ$144:$AZ$210</definedName>
    <definedName name="__123Graph_ATEST1" hidden="1">[1]REER!$AZ$144:$AZ$210</definedName>
    <definedName name="__123Graph_B" localSheetId="26" hidden="1">'[3]Quarterly Program'!#REF!</definedName>
    <definedName name="__123Graph_B" localSheetId="29" hidden="1">#REF!</definedName>
    <definedName name="__123Graph_B" localSheetId="33" hidden="1">#REF!</definedName>
    <definedName name="__123Graph_B" localSheetId="34" hidden="1">'[3]Quarterly Program'!#REF!</definedName>
    <definedName name="__123Graph_B" localSheetId="3" hidden="1">'[3]Quarterly Program'!#REF!</definedName>
    <definedName name="__123Graph_B" localSheetId="9" hidden="1">'[3]Quarterly Program'!#REF!</definedName>
    <definedName name="__123Graph_B" localSheetId="11" hidden="1">#REF!</definedName>
    <definedName name="__123Graph_B" localSheetId="13" hidden="1">#REF!</definedName>
    <definedName name="__123Graph_B" localSheetId="14" hidden="1">#REF!</definedName>
    <definedName name="__123Graph_B" hidden="1">#REF!</definedName>
    <definedName name="__123Graph_BCurrent" localSheetId="26" hidden="1">[4]G!#REF!</definedName>
    <definedName name="__123Graph_BCurrent" localSheetId="29" hidden="1">[4]G!#REF!</definedName>
    <definedName name="__123Graph_BCurrent" localSheetId="33" hidden="1">[4]G!#REF!</definedName>
    <definedName name="__123Graph_BCurrent" localSheetId="34" hidden="1">[4]G!#REF!</definedName>
    <definedName name="__123Graph_BCurrent" localSheetId="3" hidden="1">[4]G!#REF!</definedName>
    <definedName name="__123Graph_BCurrent" localSheetId="9" hidden="1">[4]G!#REF!</definedName>
    <definedName name="__123Graph_BCurrent" localSheetId="11" hidden="1">[4]G!#REF!</definedName>
    <definedName name="__123Graph_BCurrent" localSheetId="14" hidden="1">[4]G!#REF!</definedName>
    <definedName name="__123Graph_BCurrent" hidden="1">[4]G!#REF!</definedName>
    <definedName name="__123Graph_BGDP" localSheetId="26" hidden="1">'[3]Quarterly Program'!#REF!</definedName>
    <definedName name="__123Graph_BGDP" localSheetId="29" hidden="1">'[5]Quarterly Program'!#REF!</definedName>
    <definedName name="__123Graph_BGDP" localSheetId="33" hidden="1">'[5]Quarterly Program'!#REF!</definedName>
    <definedName name="__123Graph_BGDP" localSheetId="34" hidden="1">'[3]Quarterly Program'!#REF!</definedName>
    <definedName name="__123Graph_BGDP" localSheetId="3" hidden="1">'[3]Quarterly Program'!#REF!</definedName>
    <definedName name="__123Graph_BGDP" localSheetId="9" hidden="1">'[3]Quarterly Program'!#REF!</definedName>
    <definedName name="__123Graph_BGDP" localSheetId="11" hidden="1">'[5]Quarterly Program'!#REF!</definedName>
    <definedName name="__123Graph_BGDP" localSheetId="14" hidden="1">'[5]Quarterly Program'!#REF!</definedName>
    <definedName name="__123Graph_BGDP" hidden="1">'[5]Quarterly Program'!#REF!</definedName>
    <definedName name="__123Graph_BMONEY" localSheetId="26" hidden="1">'[3]Quarterly Program'!#REF!</definedName>
    <definedName name="__123Graph_BMONEY" localSheetId="29" hidden="1">'[5]Quarterly Program'!#REF!</definedName>
    <definedName name="__123Graph_BMONEY" localSheetId="33" hidden="1">'[5]Quarterly Program'!#REF!</definedName>
    <definedName name="__123Graph_BMONEY" localSheetId="34" hidden="1">'[3]Quarterly Program'!#REF!</definedName>
    <definedName name="__123Graph_BMONEY" localSheetId="3" hidden="1">'[3]Quarterly Program'!#REF!</definedName>
    <definedName name="__123Graph_BMONEY" localSheetId="9" hidden="1">'[3]Quarterly Program'!#REF!</definedName>
    <definedName name="__123Graph_BMONEY" localSheetId="11" hidden="1">'[5]Quarterly Program'!#REF!</definedName>
    <definedName name="__123Graph_BMONEY" localSheetId="14" hidden="1">'[5]Quarterly Program'!#REF!</definedName>
    <definedName name="__123Graph_BMONEY" hidden="1">'[5]Quarterly Program'!#REF!</definedName>
    <definedName name="__123Graph_BREER3" localSheetId="29" hidden="1">[1]REER!$BB$144:$BB$212</definedName>
    <definedName name="__123Graph_BREER3" localSheetId="34" hidden="1">[2]REER!$BB$144:$BB$212</definedName>
    <definedName name="__123Graph_BREER3" localSheetId="9" hidden="1">[2]REER!$BB$144:$BB$212</definedName>
    <definedName name="__123Graph_BREER3" hidden="1">[1]REER!$BB$144:$BB$212</definedName>
    <definedName name="__123Graph_BTEST1" localSheetId="29" hidden="1">[1]REER!$AY$144:$AY$210</definedName>
    <definedName name="__123Graph_BTEST1" localSheetId="34" hidden="1">[2]REER!$AY$144:$AY$210</definedName>
    <definedName name="__123Graph_BTEST1" localSheetId="9" hidden="1">[2]REER!$AY$144:$AY$210</definedName>
    <definedName name="__123Graph_BTEST1" hidden="1">[1]REER!$AY$144:$AY$210</definedName>
    <definedName name="__123Graph_CREER3" localSheetId="29" hidden="1">[1]REER!$BB$144:$BB$212</definedName>
    <definedName name="__123Graph_CREER3" localSheetId="34" hidden="1">[2]REER!$BB$144:$BB$212</definedName>
    <definedName name="__123Graph_CREER3" localSheetId="9" hidden="1">[2]REER!$BB$144:$BB$212</definedName>
    <definedName name="__123Graph_CREER3" hidden="1">[1]REER!$BB$144:$BB$212</definedName>
    <definedName name="__123Graph_CTEST1" localSheetId="29" hidden="1">[1]REER!$BK$140:$BK$140</definedName>
    <definedName name="__123Graph_CTEST1" localSheetId="34" hidden="1">[2]REER!$BK$140:$BK$140</definedName>
    <definedName name="__123Graph_CTEST1" localSheetId="9" hidden="1">[2]REER!$BK$140:$BK$140</definedName>
    <definedName name="__123Graph_CTEST1" hidden="1">[1]REER!$BK$140:$BK$140</definedName>
    <definedName name="__123Graph_DREER3" localSheetId="29" hidden="1">[1]REER!$BB$144:$BB$210</definedName>
    <definedName name="__123Graph_DREER3" localSheetId="34" hidden="1">[2]REER!$BB$144:$BB$210</definedName>
    <definedName name="__123Graph_DREER3" localSheetId="9" hidden="1">[2]REER!$BB$144:$BB$210</definedName>
    <definedName name="__123Graph_DREER3" hidden="1">[1]REER!$BB$144:$BB$210</definedName>
    <definedName name="__123Graph_DTEST1" localSheetId="29" hidden="1">[1]REER!$BB$144:$BB$210</definedName>
    <definedName name="__123Graph_DTEST1" localSheetId="34" hidden="1">[2]REER!$BB$144:$BB$210</definedName>
    <definedName name="__123Graph_DTEST1" localSheetId="9" hidden="1">[2]REER!$BB$144:$BB$210</definedName>
    <definedName name="__123Graph_DTEST1" hidden="1">[1]REER!$BB$144:$BB$210</definedName>
    <definedName name="__123Graph_EREER3" localSheetId="29" hidden="1">[1]REER!$BR$144:$BR$211</definedName>
    <definedName name="__123Graph_EREER3" localSheetId="34" hidden="1">[2]REER!$BR$144:$BR$211</definedName>
    <definedName name="__123Graph_EREER3" localSheetId="9" hidden="1">[2]REER!$BR$144:$BR$211</definedName>
    <definedName name="__123Graph_EREER3" hidden="1">[1]REER!$BR$144:$BR$211</definedName>
    <definedName name="__123Graph_ETEST1" localSheetId="29" hidden="1">[1]REER!$BR$144:$BR$211</definedName>
    <definedName name="__123Graph_ETEST1" localSheetId="34" hidden="1">[2]REER!$BR$144:$BR$211</definedName>
    <definedName name="__123Graph_ETEST1" localSheetId="9" hidden="1">[2]REER!$BR$144:$BR$211</definedName>
    <definedName name="__123Graph_ETEST1" hidden="1">[1]REER!$BR$144:$BR$211</definedName>
    <definedName name="__123Graph_FREER3" localSheetId="29" hidden="1">[1]REER!$BN$140:$BN$140</definedName>
    <definedName name="__123Graph_FREER3" localSheetId="34" hidden="1">[2]REER!$BN$140:$BN$140</definedName>
    <definedName name="__123Graph_FREER3" localSheetId="9" hidden="1">[2]REER!$BN$140:$BN$140</definedName>
    <definedName name="__123Graph_FREER3" hidden="1">[1]REER!$BN$140:$BN$140</definedName>
    <definedName name="__123Graph_FTEST1" localSheetId="29" hidden="1">[1]REER!$BN$140:$BN$140</definedName>
    <definedName name="__123Graph_FTEST1" localSheetId="34" hidden="1">[2]REER!$BN$140:$BN$140</definedName>
    <definedName name="__123Graph_FTEST1" localSheetId="9" hidden="1">[2]REER!$BN$140:$BN$140</definedName>
    <definedName name="__123Graph_FTEST1" hidden="1">[1]REER!$BN$140:$BN$140</definedName>
    <definedName name="__123Graph_X" localSheetId="26" hidden="1">[6]EdssGeeGAS!#REF!</definedName>
    <definedName name="__123Graph_X" localSheetId="29" hidden="1">'[7]i2-KA'!#REF!</definedName>
    <definedName name="__123Graph_X" localSheetId="33" hidden="1">'[7]i2-KA'!#REF!</definedName>
    <definedName name="__123Graph_X" localSheetId="34" hidden="1">[6]EdssGeeGAS!#REF!</definedName>
    <definedName name="__123Graph_X" localSheetId="3" hidden="1">[6]EdssGeeGAS!#REF!</definedName>
    <definedName name="__123Graph_X" localSheetId="9" hidden="1">[6]EdssGeeGAS!#REF!</definedName>
    <definedName name="__123Graph_X" localSheetId="11" hidden="1">'[7]i2-KA'!#REF!</definedName>
    <definedName name="__123Graph_X" localSheetId="13" hidden="1">'[7]i2-KA'!#REF!</definedName>
    <definedName name="__123Graph_X" localSheetId="14" hidden="1">'[7]i2-KA'!#REF!</definedName>
    <definedName name="__123Graph_X" hidden="1">'[7]i2-KA'!#REF!</definedName>
    <definedName name="__123Graph_XCurrent" localSheetId="26" hidden="1">'[7]i2-KA'!#REF!</definedName>
    <definedName name="__123Graph_XCurrent" localSheetId="29" hidden="1">'[7]i2-KA'!#REF!</definedName>
    <definedName name="__123Graph_XCurrent" localSheetId="33" hidden="1">'[7]i2-KA'!#REF!</definedName>
    <definedName name="__123Graph_XCurrent" localSheetId="34" hidden="1">'[7]i2-KA'!#REF!</definedName>
    <definedName name="__123Graph_XCurrent" localSheetId="3" hidden="1">'[7]i2-KA'!#REF!</definedName>
    <definedName name="__123Graph_XCurrent" localSheetId="9" hidden="1">'[7]i2-KA'!#REF!</definedName>
    <definedName name="__123Graph_XCurrent" localSheetId="11" hidden="1">'[7]i2-KA'!#REF!</definedName>
    <definedName name="__123Graph_XCurrent" localSheetId="14" hidden="1">'[7]i2-KA'!#REF!</definedName>
    <definedName name="__123Graph_XCurrent" hidden="1">'[7]i2-KA'!#REF!</definedName>
    <definedName name="__123Graph_XEXP" localSheetId="26" hidden="1">[6]EdssGeeGAS!#REF!</definedName>
    <definedName name="__123Graph_XEXP" localSheetId="29" hidden="1">[8]EdssGeeGAS!#REF!</definedName>
    <definedName name="__123Graph_XEXP" localSheetId="33" hidden="1">[8]EdssGeeGAS!#REF!</definedName>
    <definedName name="__123Graph_XEXP" localSheetId="34" hidden="1">[6]EdssGeeGAS!#REF!</definedName>
    <definedName name="__123Graph_XEXP" localSheetId="3" hidden="1">[6]EdssGeeGAS!#REF!</definedName>
    <definedName name="__123Graph_XEXP" localSheetId="9" hidden="1">[6]EdssGeeGAS!#REF!</definedName>
    <definedName name="__123Graph_XEXP" localSheetId="11" hidden="1">[8]EdssGeeGAS!#REF!</definedName>
    <definedName name="__123Graph_XEXP" localSheetId="14" hidden="1">[8]EdssGeeGAS!#REF!</definedName>
    <definedName name="__123Graph_XEXP" hidden="1">[8]EdssGeeGAS!#REF!</definedName>
    <definedName name="__123Graph_XChart1" localSheetId="26" hidden="1">'[7]i2-KA'!#REF!</definedName>
    <definedName name="__123Graph_XChart1" localSheetId="29" hidden="1">'[7]i2-KA'!#REF!</definedName>
    <definedName name="__123Graph_XChart1" localSheetId="33" hidden="1">'[7]i2-KA'!#REF!</definedName>
    <definedName name="__123Graph_XChart1" localSheetId="34" hidden="1">'[7]i2-KA'!#REF!</definedName>
    <definedName name="__123Graph_XChart1" localSheetId="3" hidden="1">'[7]i2-KA'!#REF!</definedName>
    <definedName name="__123Graph_XChart1" localSheetId="9" hidden="1">'[7]i2-KA'!#REF!</definedName>
    <definedName name="__123Graph_XChart1" localSheetId="11" hidden="1">'[7]i2-KA'!#REF!</definedName>
    <definedName name="__123Graph_XChart1" localSheetId="14" hidden="1">'[7]i2-KA'!#REF!</definedName>
    <definedName name="__123Graph_XChart1" hidden="1">'[7]i2-KA'!#REF!</definedName>
    <definedName name="__123Graph_XChart2" localSheetId="26" hidden="1">'[7]i2-KA'!#REF!</definedName>
    <definedName name="__123Graph_XChart2" localSheetId="29" hidden="1">'[7]i2-KA'!#REF!</definedName>
    <definedName name="__123Graph_XChart2" localSheetId="33" hidden="1">'[7]i2-KA'!#REF!</definedName>
    <definedName name="__123Graph_XChart2" localSheetId="34" hidden="1">'[7]i2-KA'!#REF!</definedName>
    <definedName name="__123Graph_XChart2" localSheetId="3" hidden="1">'[7]i2-KA'!#REF!</definedName>
    <definedName name="__123Graph_XChart2" localSheetId="9" hidden="1">'[7]i2-KA'!#REF!</definedName>
    <definedName name="__123Graph_XChart2" localSheetId="11" hidden="1">'[7]i2-KA'!#REF!</definedName>
    <definedName name="__123Graph_XChart2" localSheetId="14" hidden="1">'[7]i2-KA'!#REF!</definedName>
    <definedName name="__123Graph_XChart2" hidden="1">'[7]i2-KA'!#REF!</definedName>
    <definedName name="__123Graph_XTEST1" localSheetId="29" hidden="1">[1]REER!$C$9:$C$75</definedName>
    <definedName name="__123Graph_XTEST1" localSheetId="34" hidden="1">[2]REER!$C$9:$C$75</definedName>
    <definedName name="__123Graph_XTEST1" localSheetId="9" hidden="1">[2]REER!$C$9:$C$75</definedName>
    <definedName name="__123Graph_XTEST1" hidden="1">[1]REER!$C$9:$C$75</definedName>
    <definedName name="__BOP1">#REF!</definedName>
    <definedName name="__BOP2">[9]BoP!#REF!</definedName>
    <definedName name="__dat1">'[10]work Q real'!#REF!</definedName>
    <definedName name="__dat2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'[11]Annual Tables'!#REF!</definedName>
    <definedName name="__OUT1">#REF!</definedName>
    <definedName name="__OUT2">#REF!</definedName>
    <definedName name="__PAG2">[11]Index!#REF!</definedName>
    <definedName name="__PAG3">[11]Index!#REF!</definedName>
    <definedName name="__PAG4">[11]Index!#REF!</definedName>
    <definedName name="__PAG5">[11]Index!#REF!</definedName>
    <definedName name="__PAG6">[11]Index!#REF!</definedName>
    <definedName name="__PAG7">#REF!</definedName>
    <definedName name="__pro2001">[12]pro2001!$A$1:$B$72</definedName>
    <definedName name="__RES2">[9]RES!#REF!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_123Graph_A" localSheetId="26" hidden="1">#REF!</definedName>
    <definedName name="_1_123Graph_A" localSheetId="29" hidden="1">#REF!</definedName>
    <definedName name="_1_123Graph_A" localSheetId="33" hidden="1">#REF!</definedName>
    <definedName name="_1_123Graph_A" localSheetId="34" hidden="1">#REF!</definedName>
    <definedName name="_1_123Graph_A" localSheetId="3" hidden="1">#REF!</definedName>
    <definedName name="_1_123Graph_A" localSheetId="9" hidden="1">#REF!</definedName>
    <definedName name="_1_123Graph_A" localSheetId="11" hidden="1">#REF!</definedName>
    <definedName name="_1_123Graph_A" localSheetId="14" hidden="1">#REF!</definedName>
    <definedName name="_1_123Graph_A" hidden="1">#REF!</definedName>
    <definedName name="_10__123Graph_ACHART_8" localSheetId="29" hidden="1">'[13]Employment Data Sectors (wages)'!$W$8175:$W$8186</definedName>
    <definedName name="_10__123Graph_ACHART_8" localSheetId="34" hidden="1">'[14]Employment Data Sectors (wages)'!$W$8175:$W$8186</definedName>
    <definedName name="_10__123Graph_ACHART_8" localSheetId="9" hidden="1">'[14]Employment Data Sectors (wages)'!$W$8175:$W$8186</definedName>
    <definedName name="_10__123Graph_ACHART_8" hidden="1">'[13]Employment Data Sectors (wages)'!$W$8175:$W$8186</definedName>
    <definedName name="_10__123Graph_BCHART_1" localSheetId="29" hidden="1">'[15]Employment Data Sectors (wages)'!$B$8173:$B$8184</definedName>
    <definedName name="_10__123Graph_BCHART_1" localSheetId="13" hidden="1">'[16]Employment Data Sectors (wages)'!$B$8173:$B$8184</definedName>
    <definedName name="_10__123Graph_BCHART_1" hidden="1">'[15]Employment Data Sectors (wages)'!$B$8173:$B$8184</definedName>
    <definedName name="_103__123Graph_CCHART_3" hidden="1">'[17]Employment Data Sectors (wages)'!$C$11:$C$8185</definedName>
    <definedName name="_108__123Graph_CCHART_4" hidden="1">'[17]Employment Data Sectors (wages)'!$C$12:$C$23</definedName>
    <definedName name="_11__123Graph_BCHART_1" localSheetId="29" hidden="1">'[13]Employment Data Sectors (wages)'!$B$8173:$B$8184</definedName>
    <definedName name="_11__123Graph_BCHART_1" localSheetId="34" hidden="1">'[14]Employment Data Sectors (wages)'!$B$8173:$B$8184</definedName>
    <definedName name="_11__123Graph_BCHART_1" localSheetId="9" hidden="1">'[14]Employment Data Sectors (wages)'!$B$8173:$B$8184</definedName>
    <definedName name="_11__123Graph_BCHART_1" hidden="1">'[13]Employment Data Sectors (wages)'!$B$8173:$B$8184</definedName>
    <definedName name="_11__123Graph_BCHART_2" localSheetId="29" hidden="1">'[15]Employment Data Sectors (wages)'!$B$8173:$B$8184</definedName>
    <definedName name="_11__123Graph_BCHART_2" localSheetId="13" hidden="1">'[16]Employment Data Sectors (wages)'!$B$8173:$B$8184</definedName>
    <definedName name="_11__123Graph_BCHART_2" hidden="1">'[15]Employment Data Sectors (wages)'!$B$8173:$B$8184</definedName>
    <definedName name="_113__123Graph_CCHART_5" hidden="1">'[17]Employment Data Sectors (wages)'!$C$24:$C$35</definedName>
    <definedName name="_118__123Graph_CCHART_6" hidden="1">'[17]Employment Data Sectors (wages)'!$U$49:$U$8103</definedName>
    <definedName name="_12__123Graph_ACHART_2" localSheetId="14" hidden="1">'[18]Employment Data Sectors (wages)'!$A$8173:$A$8184</definedName>
    <definedName name="_12__123Graph_ACHART_2" hidden="1">'[19]Employment Data Sectors (wages)'!$A$8173:$A$8184</definedName>
    <definedName name="_12__123Graph_BCHART_2" localSheetId="29" hidden="1">'[13]Employment Data Sectors (wages)'!$B$8173:$B$8184</definedName>
    <definedName name="_12__123Graph_BCHART_2" localSheetId="34" hidden="1">'[14]Employment Data Sectors (wages)'!$B$8173:$B$8184</definedName>
    <definedName name="_12__123Graph_BCHART_2" localSheetId="9" hidden="1">'[14]Employment Data Sectors (wages)'!$B$8173:$B$8184</definedName>
    <definedName name="_12__123Graph_BCHART_2" hidden="1">'[13]Employment Data Sectors (wages)'!$B$8173:$B$8184</definedName>
    <definedName name="_12__123Graph_BCHART_3" localSheetId="29" hidden="1">'[15]Employment Data Sectors (wages)'!$B$11:$B$8185</definedName>
    <definedName name="_12__123Graph_BCHART_3" localSheetId="13" hidden="1">'[16]Employment Data Sectors (wages)'!$B$11:$B$8185</definedName>
    <definedName name="_12__123Graph_BCHART_3" hidden="1">'[15]Employment Data Sectors (wages)'!$B$11:$B$8185</definedName>
    <definedName name="_123__123Graph_CCHART_7" hidden="1">'[17]Employment Data Sectors (wages)'!$Y$14:$Y$25</definedName>
    <definedName name="_123Graph_AB" localSheetId="26" hidden="1">#REF!</definedName>
    <definedName name="_123Graph_AB" localSheetId="29" hidden="1">#REF!</definedName>
    <definedName name="_123Graph_AB" localSheetId="33" hidden="1">#REF!</definedName>
    <definedName name="_123Graph_AB" localSheetId="34" hidden="1">#REF!</definedName>
    <definedName name="_123Graph_AB" localSheetId="3" hidden="1">#REF!</definedName>
    <definedName name="_123Graph_AB" localSheetId="9" hidden="1">#REF!</definedName>
    <definedName name="_123Graph_AB" localSheetId="11" hidden="1">#REF!</definedName>
    <definedName name="_123Graph_AB" localSheetId="14" hidden="1">#REF!</definedName>
    <definedName name="_123Graph_AB" hidden="1">#REF!</definedName>
    <definedName name="_123Graph_B" localSheetId="26" hidden="1">#REF!</definedName>
    <definedName name="_123Graph_B" localSheetId="29" hidden="1">#REF!</definedName>
    <definedName name="_123Graph_B" localSheetId="33" hidden="1">#REF!</definedName>
    <definedName name="_123Graph_B" localSheetId="34" hidden="1">#REF!</definedName>
    <definedName name="_123Graph_B" localSheetId="3" hidden="1">#REF!</definedName>
    <definedName name="_123Graph_B" localSheetId="9" hidden="1">#REF!</definedName>
    <definedName name="_123Graph_B" localSheetId="11" hidden="1">#REF!</definedName>
    <definedName name="_123Graph_B" localSheetId="14" hidden="1">#REF!</definedName>
    <definedName name="_123Graph_B" hidden="1">#REF!</definedName>
    <definedName name="_123Graph_DB" localSheetId="26" hidden="1">#REF!</definedName>
    <definedName name="_123Graph_DB" localSheetId="29" hidden="1">#REF!</definedName>
    <definedName name="_123Graph_DB" localSheetId="33" hidden="1">#REF!</definedName>
    <definedName name="_123Graph_DB" localSheetId="34" hidden="1">#REF!</definedName>
    <definedName name="_123Graph_DB" localSheetId="3" hidden="1">#REF!</definedName>
    <definedName name="_123Graph_DB" localSheetId="9" hidden="1">#REF!</definedName>
    <definedName name="_123Graph_DB" localSheetId="11" hidden="1">#REF!</definedName>
    <definedName name="_123Graph_DB" localSheetId="14" hidden="1">#REF!</definedName>
    <definedName name="_123Graph_DB" hidden="1">#REF!</definedName>
    <definedName name="_123Graph_EB" localSheetId="26" hidden="1">#REF!</definedName>
    <definedName name="_123Graph_EB" localSheetId="29" hidden="1">#REF!</definedName>
    <definedName name="_123Graph_EB" localSheetId="33" hidden="1">#REF!</definedName>
    <definedName name="_123Graph_EB" localSheetId="34" hidden="1">#REF!</definedName>
    <definedName name="_123Graph_EB" localSheetId="3" hidden="1">#REF!</definedName>
    <definedName name="_123Graph_EB" localSheetId="9" hidden="1">#REF!</definedName>
    <definedName name="_123Graph_EB" localSheetId="11" hidden="1">#REF!</definedName>
    <definedName name="_123Graph_EB" localSheetId="14" hidden="1">#REF!</definedName>
    <definedName name="_123Graph_EB" hidden="1">#REF!</definedName>
    <definedName name="_123Graph_FB" localSheetId="26" hidden="1">#REF!</definedName>
    <definedName name="_123Graph_FB" localSheetId="29" hidden="1">#REF!</definedName>
    <definedName name="_123Graph_FB" localSheetId="33" hidden="1">#REF!</definedName>
    <definedName name="_123Graph_FB" localSheetId="34" hidden="1">#REF!</definedName>
    <definedName name="_123Graph_FB" localSheetId="3" hidden="1">#REF!</definedName>
    <definedName name="_123Graph_FB" localSheetId="9" hidden="1">#REF!</definedName>
    <definedName name="_123Graph_FB" localSheetId="11" hidden="1">#REF!</definedName>
    <definedName name="_123Graph_FB" localSheetId="14" hidden="1">#REF!</definedName>
    <definedName name="_123Graph_FB" hidden="1">#REF!</definedName>
    <definedName name="_128__123Graph_CCHART_8" hidden="1">'[17]Employment Data Sectors (wages)'!$W$14:$W$25</definedName>
    <definedName name="_13__123Graph_ACHART_1" hidden="1">'[17]Employment Data Sectors (wages)'!$A$8173:$A$8184</definedName>
    <definedName name="_13__123Graph_BCHART_3" localSheetId="29" hidden="1">'[13]Employment Data Sectors (wages)'!$B$11:$B$8185</definedName>
    <definedName name="_13__123Graph_BCHART_3" localSheetId="34" hidden="1">'[14]Employment Data Sectors (wages)'!$B$11:$B$8185</definedName>
    <definedName name="_13__123Graph_BCHART_3" localSheetId="9" hidden="1">'[14]Employment Data Sectors (wages)'!$B$11:$B$8185</definedName>
    <definedName name="_13__123Graph_BCHART_3" hidden="1">'[13]Employment Data Sectors (wages)'!$B$11:$B$8185</definedName>
    <definedName name="_13__123Graph_BCHART_4" localSheetId="29" hidden="1">'[15]Employment Data Sectors (wages)'!$B$12:$B$23</definedName>
    <definedName name="_13__123Graph_BCHART_4" localSheetId="13" hidden="1">'[16]Employment Data Sectors (wages)'!$B$12:$B$23</definedName>
    <definedName name="_13__123Graph_BCHART_4" hidden="1">'[15]Employment Data Sectors (wages)'!$B$12:$B$23</definedName>
    <definedName name="_132Graph_CB" localSheetId="26" hidden="1">#REF!</definedName>
    <definedName name="_132Graph_CB" localSheetId="29" hidden="1">#REF!</definedName>
    <definedName name="_132Graph_CB" localSheetId="33" hidden="1">#REF!</definedName>
    <definedName name="_132Graph_CB" localSheetId="34" hidden="1">#REF!</definedName>
    <definedName name="_132Graph_CB" localSheetId="3" hidden="1">#REF!</definedName>
    <definedName name="_132Graph_CB" localSheetId="9" hidden="1">#REF!</definedName>
    <definedName name="_132Graph_CB" localSheetId="11" hidden="1">#REF!</definedName>
    <definedName name="_132Graph_CB" localSheetId="14" hidden="1">#REF!</definedName>
    <definedName name="_132Graph_CB" hidden="1">#REF!</definedName>
    <definedName name="_133__123Graph_DCHART_7" hidden="1">'[17]Employment Data Sectors (wages)'!$Y$26:$Y$37</definedName>
    <definedName name="_138__123Graph_DCHART_8" hidden="1">'[17]Employment Data Sectors (wages)'!$W$26:$W$37</definedName>
    <definedName name="_14__123Graph_BCHART_4" localSheetId="29" hidden="1">'[13]Employment Data Sectors (wages)'!$B$12:$B$23</definedName>
    <definedName name="_14__123Graph_BCHART_4" localSheetId="34" hidden="1">'[14]Employment Data Sectors (wages)'!$B$12:$B$23</definedName>
    <definedName name="_14__123Graph_BCHART_4" localSheetId="9" hidden="1">'[14]Employment Data Sectors (wages)'!$B$12:$B$23</definedName>
    <definedName name="_14__123Graph_BCHART_4" hidden="1">'[13]Employment Data Sectors (wages)'!$B$12:$B$23</definedName>
    <definedName name="_14__123Graph_BCHART_5" localSheetId="29" hidden="1">'[15]Employment Data Sectors (wages)'!$B$24:$B$35</definedName>
    <definedName name="_14__123Graph_BCHART_5" localSheetId="13" hidden="1">'[16]Employment Data Sectors (wages)'!$B$24:$B$35</definedName>
    <definedName name="_14__123Graph_BCHART_5" hidden="1">'[15]Employment Data Sectors (wages)'!$B$24:$B$35</definedName>
    <definedName name="_143__123Graph_ECHART_7" hidden="1">'[17]Employment Data Sectors (wages)'!$Y$38:$Y$49</definedName>
    <definedName name="_148__123Graph_ECHART_8" hidden="1">'[17]Employment Data Sectors (wages)'!$H$86:$H$99</definedName>
    <definedName name="_15__123Graph_ACHART_3" localSheetId="14" hidden="1">'[18]Employment Data Sectors (wages)'!$A$11:$A$8185</definedName>
    <definedName name="_15__123Graph_ACHART_3" hidden="1">'[19]Employment Data Sectors (wages)'!$A$11:$A$8185</definedName>
    <definedName name="_15__123Graph_BCHART_5" localSheetId="29" hidden="1">'[13]Employment Data Sectors (wages)'!$B$24:$B$35</definedName>
    <definedName name="_15__123Graph_BCHART_5" localSheetId="34" hidden="1">'[14]Employment Data Sectors (wages)'!$B$24:$B$35</definedName>
    <definedName name="_15__123Graph_BCHART_5" localSheetId="9" hidden="1">'[14]Employment Data Sectors (wages)'!$B$24:$B$35</definedName>
    <definedName name="_15__123Graph_BCHART_5" hidden="1">'[13]Employment Data Sectors (wages)'!$B$24:$B$35</definedName>
    <definedName name="_15__123Graph_BCHART_6" localSheetId="29" hidden="1">'[15]Employment Data Sectors (wages)'!$AS$49:$AS$8103</definedName>
    <definedName name="_15__123Graph_BCHART_6" localSheetId="13" hidden="1">'[16]Employment Data Sectors (wages)'!$AS$49:$AS$8103</definedName>
    <definedName name="_15__123Graph_BCHART_6" hidden="1">'[15]Employment Data Sectors (wages)'!$AS$49:$AS$8103</definedName>
    <definedName name="_153__123Graph_FCHART_8" hidden="1">'[17]Employment Data Sectors (wages)'!$H$6:$H$17</definedName>
    <definedName name="_16__123Graph_BCHART_6" localSheetId="29" hidden="1">'[13]Employment Data Sectors (wages)'!$AS$49:$AS$8103</definedName>
    <definedName name="_16__123Graph_BCHART_6" localSheetId="34" hidden="1">'[14]Employment Data Sectors (wages)'!$AS$49:$AS$8103</definedName>
    <definedName name="_16__123Graph_BCHART_6" localSheetId="9" hidden="1">'[14]Employment Data Sectors (wages)'!$AS$49:$AS$8103</definedName>
    <definedName name="_16__123Graph_BCHART_6" hidden="1">'[13]Employment Data Sectors (wages)'!$AS$49:$AS$8103</definedName>
    <definedName name="_16__123Graph_BCHART_7" localSheetId="29" hidden="1">'[15]Employment Data Sectors (wages)'!$Y$13:$Y$8187</definedName>
    <definedName name="_16__123Graph_BCHART_7" localSheetId="13" hidden="1">'[16]Employment Data Sectors (wages)'!$Y$13:$Y$8187</definedName>
    <definedName name="_16__123Graph_BCHART_7" hidden="1">'[15]Employment Data Sectors (wages)'!$Y$13:$Y$8187</definedName>
    <definedName name="_17__123Graph_BCHART_7" localSheetId="29" hidden="1">'[13]Employment Data Sectors (wages)'!$Y$13:$Y$8187</definedName>
    <definedName name="_17__123Graph_BCHART_7" localSheetId="34" hidden="1">'[14]Employment Data Sectors (wages)'!$Y$13:$Y$8187</definedName>
    <definedName name="_17__123Graph_BCHART_7" localSheetId="9" hidden="1">'[14]Employment Data Sectors (wages)'!$Y$13:$Y$8187</definedName>
    <definedName name="_17__123Graph_BCHART_7" hidden="1">'[13]Employment Data Sectors (wages)'!$Y$13:$Y$8187</definedName>
    <definedName name="_17__123Graph_BCHART_8" localSheetId="29" hidden="1">'[15]Employment Data Sectors (wages)'!$W$13:$W$8187</definedName>
    <definedName name="_17__123Graph_BCHART_8" localSheetId="13" hidden="1">'[16]Employment Data Sectors (wages)'!$W$13:$W$8187</definedName>
    <definedName name="_17__123Graph_BCHART_8" hidden="1">'[15]Employment Data Sectors (wages)'!$W$13:$W$8187</definedName>
    <definedName name="_18__123Graph_ACHART_2" hidden="1">'[17]Employment Data Sectors (wages)'!$A$8173:$A$8184</definedName>
    <definedName name="_18__123Graph_ACHART_4" localSheetId="14" hidden="1">'[18]Employment Data Sectors (wages)'!$A$12:$A$23</definedName>
    <definedName name="_18__123Graph_ACHART_4" hidden="1">'[19]Employment Data Sectors (wages)'!$A$12:$A$23</definedName>
    <definedName name="_18__123Graph_BCHART_8" localSheetId="29" hidden="1">'[13]Employment Data Sectors (wages)'!$W$13:$W$8187</definedName>
    <definedName name="_18__123Graph_BCHART_8" localSheetId="34" hidden="1">'[14]Employment Data Sectors (wages)'!$W$13:$W$8187</definedName>
    <definedName name="_18__123Graph_BCHART_8" localSheetId="9" hidden="1">'[14]Employment Data Sectors (wages)'!$W$13:$W$8187</definedName>
    <definedName name="_18__123Graph_BCHART_8" hidden="1">'[13]Employment Data Sectors (wages)'!$W$13:$W$8187</definedName>
    <definedName name="_18__123Graph_CCHART_1" localSheetId="29" hidden="1">'[15]Employment Data Sectors (wages)'!$C$8173:$C$8184</definedName>
    <definedName name="_18__123Graph_CCHART_1" localSheetId="13" hidden="1">'[16]Employment Data Sectors (wages)'!$C$8173:$C$8184</definedName>
    <definedName name="_18__123Graph_CCHART_1" hidden="1">'[15]Employment Data Sectors (wages)'!$C$8173:$C$8184</definedName>
    <definedName name="_19__123Graph_CCHART_1" localSheetId="29" hidden="1">'[13]Employment Data Sectors (wages)'!$C$8173:$C$8184</definedName>
    <definedName name="_19__123Graph_CCHART_1" localSheetId="34" hidden="1">'[14]Employment Data Sectors (wages)'!$C$8173:$C$8184</definedName>
    <definedName name="_19__123Graph_CCHART_1" localSheetId="9" hidden="1">'[14]Employment Data Sectors (wages)'!$C$8173:$C$8184</definedName>
    <definedName name="_19__123Graph_CCHART_1" hidden="1">'[13]Employment Data Sectors (wages)'!$C$8173:$C$8184</definedName>
    <definedName name="_19__123Graph_CCHART_2" localSheetId="29" hidden="1">'[15]Employment Data Sectors (wages)'!$C$8173:$C$8184</definedName>
    <definedName name="_19__123Graph_CCHART_2" localSheetId="13" hidden="1">'[16]Employment Data Sectors (wages)'!$C$8173:$C$8184</definedName>
    <definedName name="_19__123Graph_CCHART_2" hidden="1">'[15]Employment Data Sectors (wages)'!$C$8173:$C$8184</definedName>
    <definedName name="_1992BOPB">#REF!</definedName>
    <definedName name="_1Macros_Import_.qbop">[20]!'[Macros Import].qbop'</definedName>
    <definedName name="_2__123Graph_ACHART_1" localSheetId="29" hidden="1">'[15]Employment Data Sectors (wages)'!$A$8173:$A$8184</definedName>
    <definedName name="_2__123Graph_ACHART_1" localSheetId="13" hidden="1">'[16]Employment Data Sectors (wages)'!$A$8173:$A$8184</definedName>
    <definedName name="_2__123Graph_ACHART_1" hidden="1">'[15]Employment Data Sectors (wages)'!$A$8173:$A$8184</definedName>
    <definedName name="_20__123Graph_CCHART_2" localSheetId="29" hidden="1">'[13]Employment Data Sectors (wages)'!$C$8173:$C$8184</definedName>
    <definedName name="_20__123Graph_CCHART_2" localSheetId="34" hidden="1">'[14]Employment Data Sectors (wages)'!$C$8173:$C$8184</definedName>
    <definedName name="_20__123Graph_CCHART_2" localSheetId="9" hidden="1">'[14]Employment Data Sectors (wages)'!$C$8173:$C$8184</definedName>
    <definedName name="_20__123Graph_CCHART_2" hidden="1">'[13]Employment Data Sectors (wages)'!$C$8173:$C$8184</definedName>
    <definedName name="_20__123Graph_CCHART_3" localSheetId="29" hidden="1">'[15]Employment Data Sectors (wages)'!$C$11:$C$8185</definedName>
    <definedName name="_20__123Graph_CCHART_3" localSheetId="13" hidden="1">'[16]Employment Data Sectors (wages)'!$C$11:$C$8185</definedName>
    <definedName name="_20__123Graph_CCHART_3" hidden="1">'[15]Employment Data Sectors (wages)'!$C$11:$C$8185</definedName>
    <definedName name="_21__123Graph_ACHART_5" localSheetId="14" hidden="1">'[18]Employment Data Sectors (wages)'!$A$24:$A$35</definedName>
    <definedName name="_21__123Graph_ACHART_5" hidden="1">'[19]Employment Data Sectors (wages)'!$A$24:$A$35</definedName>
    <definedName name="_21__123Graph_CCHART_3" localSheetId="29" hidden="1">'[13]Employment Data Sectors (wages)'!$C$11:$C$8185</definedName>
    <definedName name="_21__123Graph_CCHART_3" localSheetId="34" hidden="1">'[14]Employment Data Sectors (wages)'!$C$11:$C$8185</definedName>
    <definedName name="_21__123Graph_CCHART_3" localSheetId="9" hidden="1">'[14]Employment Data Sectors (wages)'!$C$11:$C$8185</definedName>
    <definedName name="_21__123Graph_CCHART_3" hidden="1">'[13]Employment Data Sectors (wages)'!$C$11:$C$8185</definedName>
    <definedName name="_21__123Graph_CCHART_4" localSheetId="29" hidden="1">'[15]Employment Data Sectors (wages)'!$C$12:$C$23</definedName>
    <definedName name="_21__123Graph_CCHART_4" localSheetId="13" hidden="1">'[16]Employment Data Sectors (wages)'!$C$12:$C$23</definedName>
    <definedName name="_21__123Graph_CCHART_4" hidden="1">'[15]Employment Data Sectors (wages)'!$C$12:$C$23</definedName>
    <definedName name="_22__123Graph_CCHART_4" localSheetId="29" hidden="1">'[13]Employment Data Sectors (wages)'!$C$12:$C$23</definedName>
    <definedName name="_22__123Graph_CCHART_4" localSheetId="34" hidden="1">'[14]Employment Data Sectors (wages)'!$C$12:$C$23</definedName>
    <definedName name="_22__123Graph_CCHART_4" localSheetId="9" hidden="1">'[14]Employment Data Sectors (wages)'!$C$12:$C$23</definedName>
    <definedName name="_22__123Graph_CCHART_4" hidden="1">'[13]Employment Data Sectors (wages)'!$C$12:$C$23</definedName>
    <definedName name="_22__123Graph_CCHART_5" localSheetId="29" hidden="1">'[15]Employment Data Sectors (wages)'!$C$24:$C$35</definedName>
    <definedName name="_22__123Graph_CCHART_5" localSheetId="13" hidden="1">'[16]Employment Data Sectors (wages)'!$C$24:$C$35</definedName>
    <definedName name="_22__123Graph_CCHART_5" hidden="1">'[15]Employment Data Sectors (wages)'!$C$24:$C$35</definedName>
    <definedName name="_23__123Graph_ACHART_3" hidden="1">'[17]Employment Data Sectors (wages)'!$A$11:$A$8185</definedName>
    <definedName name="_23__123Graph_CCHART_5" localSheetId="29" hidden="1">'[13]Employment Data Sectors (wages)'!$C$24:$C$35</definedName>
    <definedName name="_23__123Graph_CCHART_5" localSheetId="34" hidden="1">'[14]Employment Data Sectors (wages)'!$C$24:$C$35</definedName>
    <definedName name="_23__123Graph_CCHART_5" localSheetId="9" hidden="1">'[14]Employment Data Sectors (wages)'!$C$24:$C$35</definedName>
    <definedName name="_23__123Graph_CCHART_5" hidden="1">'[13]Employment Data Sectors (wages)'!$C$24:$C$35</definedName>
    <definedName name="_23__123Graph_CCHART_6" localSheetId="29" hidden="1">'[15]Employment Data Sectors (wages)'!$U$49:$U$8103</definedName>
    <definedName name="_23__123Graph_CCHART_6" localSheetId="13" hidden="1">'[16]Employment Data Sectors (wages)'!$U$49:$U$8103</definedName>
    <definedName name="_23__123Graph_CCHART_6" hidden="1">'[15]Employment Data Sectors (wages)'!$U$49:$U$8103</definedName>
    <definedName name="_24__123Graph_ACHART_6" localSheetId="14" hidden="1">'[18]Employment Data Sectors (wages)'!$Y$49:$Y$8103</definedName>
    <definedName name="_24__123Graph_ACHART_6" hidden="1">'[19]Employment Data Sectors (wages)'!$Y$49:$Y$8103</definedName>
    <definedName name="_24__123Graph_CCHART_6" localSheetId="29" hidden="1">'[13]Employment Data Sectors (wages)'!$U$49:$U$8103</definedName>
    <definedName name="_24__123Graph_CCHART_6" localSheetId="34" hidden="1">'[14]Employment Data Sectors (wages)'!$U$49:$U$8103</definedName>
    <definedName name="_24__123Graph_CCHART_6" localSheetId="9" hidden="1">'[14]Employment Data Sectors (wages)'!$U$49:$U$8103</definedName>
    <definedName name="_24__123Graph_CCHART_6" hidden="1">'[13]Employment Data Sectors (wages)'!$U$49:$U$8103</definedName>
    <definedName name="_24__123Graph_CCHART_7" localSheetId="29" hidden="1">'[15]Employment Data Sectors (wages)'!$Y$14:$Y$25</definedName>
    <definedName name="_24__123Graph_CCHART_7" localSheetId="13" hidden="1">'[16]Employment Data Sectors (wages)'!$Y$14:$Y$25</definedName>
    <definedName name="_24__123Graph_CCHART_7" hidden="1">'[15]Employment Data Sectors (wages)'!$Y$14:$Y$25</definedName>
    <definedName name="_25__123Graph_CCHART_7" localSheetId="29" hidden="1">'[13]Employment Data Sectors (wages)'!$Y$14:$Y$25</definedName>
    <definedName name="_25__123Graph_CCHART_7" localSheetId="34" hidden="1">'[14]Employment Data Sectors (wages)'!$Y$14:$Y$25</definedName>
    <definedName name="_25__123Graph_CCHART_7" localSheetId="9" hidden="1">'[14]Employment Data Sectors (wages)'!$Y$14:$Y$25</definedName>
    <definedName name="_25__123Graph_CCHART_7" hidden="1">'[13]Employment Data Sectors (wages)'!$Y$14:$Y$25</definedName>
    <definedName name="_25__123Graph_CCHART_8" localSheetId="29" hidden="1">'[15]Employment Data Sectors (wages)'!$W$14:$W$25</definedName>
    <definedName name="_25__123Graph_CCHART_8" localSheetId="13" hidden="1">'[16]Employment Data Sectors (wages)'!$W$14:$W$25</definedName>
    <definedName name="_25__123Graph_CCHART_8" hidden="1">'[15]Employment Data Sectors (wages)'!$W$14:$W$25</definedName>
    <definedName name="_26__123Graph_CCHART_8" localSheetId="29" hidden="1">'[13]Employment Data Sectors (wages)'!$W$14:$W$25</definedName>
    <definedName name="_26__123Graph_CCHART_8" localSheetId="34" hidden="1">'[14]Employment Data Sectors (wages)'!$W$14:$W$25</definedName>
    <definedName name="_26__123Graph_CCHART_8" localSheetId="9" hidden="1">'[14]Employment Data Sectors (wages)'!$W$14:$W$25</definedName>
    <definedName name="_26__123Graph_CCHART_8" hidden="1">'[13]Employment Data Sectors (wages)'!$W$14:$W$25</definedName>
    <definedName name="_26__123Graph_DCHART_7" localSheetId="29" hidden="1">'[15]Employment Data Sectors (wages)'!$Y$26:$Y$37</definedName>
    <definedName name="_26__123Graph_DCHART_7" localSheetId="13" hidden="1">'[16]Employment Data Sectors (wages)'!$Y$26:$Y$37</definedName>
    <definedName name="_26__123Graph_DCHART_7" hidden="1">'[15]Employment Data Sectors (wages)'!$Y$26:$Y$37</definedName>
    <definedName name="_27__123Graph_ACHART_7" localSheetId="14" hidden="1">'[18]Employment Data Sectors (wages)'!$Y$8175:$Y$8186</definedName>
    <definedName name="_27__123Graph_ACHART_7" hidden="1">'[19]Employment Data Sectors (wages)'!$Y$8175:$Y$8186</definedName>
    <definedName name="_27__123Graph_DCHART_7" localSheetId="29" hidden="1">'[13]Employment Data Sectors (wages)'!$Y$26:$Y$37</definedName>
    <definedName name="_27__123Graph_DCHART_7" localSheetId="34" hidden="1">'[14]Employment Data Sectors (wages)'!$Y$26:$Y$37</definedName>
    <definedName name="_27__123Graph_DCHART_7" localSheetId="9" hidden="1">'[14]Employment Data Sectors (wages)'!$Y$26:$Y$37</definedName>
    <definedName name="_27__123Graph_DCHART_7" hidden="1">'[13]Employment Data Sectors (wages)'!$Y$26:$Y$37</definedName>
    <definedName name="_27__123Graph_DCHART_8" localSheetId="29" hidden="1">'[15]Employment Data Sectors (wages)'!$W$26:$W$37</definedName>
    <definedName name="_27__123Graph_DCHART_8" localSheetId="13" hidden="1">'[16]Employment Data Sectors (wages)'!$W$26:$W$37</definedName>
    <definedName name="_27__123Graph_DCHART_8" hidden="1">'[15]Employment Data Sectors (wages)'!$W$26:$W$37</definedName>
    <definedName name="_28__123Graph_ACHART_4" hidden="1">'[17]Employment Data Sectors (wages)'!$A$12:$A$23</definedName>
    <definedName name="_28__123Graph_DCHART_8" localSheetId="29" hidden="1">'[13]Employment Data Sectors (wages)'!$W$26:$W$37</definedName>
    <definedName name="_28__123Graph_DCHART_8" localSheetId="34" hidden="1">'[14]Employment Data Sectors (wages)'!$W$26:$W$37</definedName>
    <definedName name="_28__123Graph_DCHART_8" localSheetId="9" hidden="1">'[14]Employment Data Sectors (wages)'!$W$26:$W$37</definedName>
    <definedName name="_28__123Graph_DCHART_8" hidden="1">'[13]Employment Data Sectors (wages)'!$W$26:$W$37</definedName>
    <definedName name="_28__123Graph_ECHART_7" localSheetId="29" hidden="1">'[15]Employment Data Sectors (wages)'!$Y$38:$Y$49</definedName>
    <definedName name="_28__123Graph_ECHART_7" localSheetId="13" hidden="1">'[16]Employment Data Sectors (wages)'!$Y$38:$Y$49</definedName>
    <definedName name="_28__123Graph_ECHART_7" hidden="1">'[15]Employment Data Sectors (wages)'!$Y$38:$Y$49</definedName>
    <definedName name="_29__123Graph_ECHART_7" localSheetId="29" hidden="1">'[13]Employment Data Sectors (wages)'!$Y$38:$Y$49</definedName>
    <definedName name="_29__123Graph_ECHART_7" localSheetId="34" hidden="1">'[14]Employment Data Sectors (wages)'!$Y$38:$Y$49</definedName>
    <definedName name="_29__123Graph_ECHART_7" localSheetId="9" hidden="1">'[14]Employment Data Sectors (wages)'!$Y$38:$Y$49</definedName>
    <definedName name="_29__123Graph_ECHART_7" hidden="1">'[13]Employment Data Sectors (wages)'!$Y$38:$Y$49</definedName>
    <definedName name="_29__123Graph_ECHART_8" localSheetId="29" hidden="1">'[15]Employment Data Sectors (wages)'!$H$86:$H$99</definedName>
    <definedName name="_29__123Graph_ECHART_8" localSheetId="13" hidden="1">'[16]Employment Data Sectors (wages)'!$H$86:$H$99</definedName>
    <definedName name="_29__123Graph_ECHART_8" hidden="1">'[15]Employment Data Sectors (wages)'!$H$86:$H$99</definedName>
    <definedName name="_2Macros_Import_.qbop">[20]!'[Macros Import].qbop'</definedName>
    <definedName name="_3__123Graph_ACHART_1" localSheetId="29" hidden="1">'[13]Employment Data Sectors (wages)'!$A$8173:$A$8184</definedName>
    <definedName name="_3__123Graph_ACHART_1" localSheetId="34" hidden="1">'[14]Employment Data Sectors (wages)'!$A$8173:$A$8184</definedName>
    <definedName name="_3__123Graph_ACHART_1" localSheetId="9" hidden="1">'[14]Employment Data Sectors (wages)'!$A$8173:$A$8184</definedName>
    <definedName name="_3__123Graph_ACHART_1" hidden="1">'[13]Employment Data Sectors (wages)'!$A$8173:$A$8184</definedName>
    <definedName name="_3__123Graph_ACHART_2" localSheetId="29" hidden="1">'[15]Employment Data Sectors (wages)'!$A$8173:$A$8184</definedName>
    <definedName name="_3__123Graph_ACHART_2" localSheetId="13" hidden="1">'[16]Employment Data Sectors (wages)'!$A$8173:$A$8184</definedName>
    <definedName name="_3__123Graph_ACHART_2" hidden="1">'[15]Employment Data Sectors (wages)'!$A$8173:$A$8184</definedName>
    <definedName name="_30__123Graph_ACHART_8" localSheetId="14" hidden="1">'[18]Employment Data Sectors (wages)'!$W$8175:$W$8186</definedName>
    <definedName name="_30__123Graph_ACHART_8" hidden="1">'[19]Employment Data Sectors (wages)'!$W$8175:$W$8186</definedName>
    <definedName name="_30__123Graph_ECHART_8" localSheetId="29" hidden="1">'[13]Employment Data Sectors (wages)'!$H$86:$H$99</definedName>
    <definedName name="_30__123Graph_ECHART_8" localSheetId="34" hidden="1">'[14]Employment Data Sectors (wages)'!$H$86:$H$99</definedName>
    <definedName name="_30__123Graph_ECHART_8" localSheetId="9" hidden="1">'[14]Employment Data Sectors (wages)'!$H$86:$H$99</definedName>
    <definedName name="_30__123Graph_ECHART_8" hidden="1">'[13]Employment Data Sectors (wages)'!$H$86:$H$99</definedName>
    <definedName name="_30__123Graph_FCHART_8" localSheetId="29" hidden="1">'[15]Employment Data Sectors (wages)'!$H$6:$H$17</definedName>
    <definedName name="_30__123Graph_FCHART_8" localSheetId="13" hidden="1">'[16]Employment Data Sectors (wages)'!$H$6:$H$17</definedName>
    <definedName name="_30__123Graph_FCHART_8" hidden="1">'[15]Employment Data Sectors (wages)'!$H$6:$H$17</definedName>
    <definedName name="_31__123Graph_FCHART_8" localSheetId="29" hidden="1">'[13]Employment Data Sectors (wages)'!$H$6:$H$17</definedName>
    <definedName name="_31__123Graph_FCHART_8" localSheetId="34" hidden="1">'[14]Employment Data Sectors (wages)'!$H$6:$H$17</definedName>
    <definedName name="_31__123Graph_FCHART_8" localSheetId="9" hidden="1">'[14]Employment Data Sectors (wages)'!$H$6:$H$17</definedName>
    <definedName name="_31__123Graph_FCHART_8" hidden="1">'[13]Employment Data Sectors (wages)'!$H$6:$H$17</definedName>
    <definedName name="_33__123Graph_ACHART_5" hidden="1">'[17]Employment Data Sectors (wages)'!$A$24:$A$35</definedName>
    <definedName name="_33__123Graph_BCHART_1" localSheetId="14" hidden="1">'[18]Employment Data Sectors (wages)'!$B$8173:$B$8184</definedName>
    <definedName name="_33__123Graph_BCHART_1" hidden="1">'[19]Employment Data Sectors (wages)'!$B$8173:$B$8184</definedName>
    <definedName name="_36__123Graph_BCHART_2" localSheetId="14" hidden="1">'[18]Employment Data Sectors (wages)'!$B$8173:$B$8184</definedName>
    <definedName name="_36__123Graph_BCHART_2" hidden="1">'[19]Employment Data Sectors (wages)'!$B$8173:$B$8184</definedName>
    <definedName name="_38__123Graph_ACHART_6" hidden="1">'[17]Employment Data Sectors (wages)'!$Y$49:$Y$8103</definedName>
    <definedName name="_39__123Graph_BCHART_3" localSheetId="14" hidden="1">'[18]Employment Data Sectors (wages)'!$B$11:$B$8185</definedName>
    <definedName name="_39__123Graph_BCHART_3" hidden="1">'[19]Employment Data Sectors (wages)'!$B$11:$B$8185</definedName>
    <definedName name="_4__123Graph_ACHART_2" localSheetId="29" hidden="1">'[13]Employment Data Sectors (wages)'!$A$8173:$A$8184</definedName>
    <definedName name="_4__123Graph_ACHART_2" localSheetId="34" hidden="1">'[14]Employment Data Sectors (wages)'!$A$8173:$A$8184</definedName>
    <definedName name="_4__123Graph_ACHART_2" localSheetId="9" hidden="1">'[14]Employment Data Sectors (wages)'!$A$8173:$A$8184</definedName>
    <definedName name="_4__123Graph_ACHART_2" hidden="1">'[13]Employment Data Sectors (wages)'!$A$8173:$A$8184</definedName>
    <definedName name="_4__123Graph_ACHART_3" localSheetId="29" hidden="1">'[15]Employment Data Sectors (wages)'!$A$11:$A$8185</definedName>
    <definedName name="_4__123Graph_ACHART_3" localSheetId="13" hidden="1">'[16]Employment Data Sectors (wages)'!$A$11:$A$8185</definedName>
    <definedName name="_4__123Graph_ACHART_3" hidden="1">'[15]Employment Data Sectors (wages)'!$A$11:$A$8185</definedName>
    <definedName name="_42__123Graph_BCHART_4" localSheetId="14" hidden="1">'[18]Employment Data Sectors (wages)'!$B$12:$B$23</definedName>
    <definedName name="_42__123Graph_BCHART_4" hidden="1">'[19]Employment Data Sectors (wages)'!$B$12:$B$23</definedName>
    <definedName name="_43__123Graph_ACHART_7" hidden="1">'[17]Employment Data Sectors (wages)'!$Y$8175:$Y$8186</definedName>
    <definedName name="_45__123Graph_BCHART_5" localSheetId="14" hidden="1">'[18]Employment Data Sectors (wages)'!$B$24:$B$35</definedName>
    <definedName name="_45__123Graph_BCHART_5" hidden="1">'[19]Employment Data Sectors (wages)'!$B$24:$B$35</definedName>
    <definedName name="_48__123Graph_ACHART_8" hidden="1">'[17]Employment Data Sectors (wages)'!$W$8175:$W$8186</definedName>
    <definedName name="_48__123Graph_BCHART_6" localSheetId="14" hidden="1">'[18]Employment Data Sectors (wages)'!$AS$49:$AS$8103</definedName>
    <definedName name="_48__123Graph_BCHART_6" hidden="1">'[19]Employment Data Sectors (wages)'!$AS$49:$AS$8103</definedName>
    <definedName name="_5__123Graph_ACHART_3" localSheetId="29" hidden="1">'[13]Employment Data Sectors (wages)'!$A$11:$A$8185</definedName>
    <definedName name="_5__123Graph_ACHART_3" localSheetId="34" hidden="1">'[14]Employment Data Sectors (wages)'!$A$11:$A$8185</definedName>
    <definedName name="_5__123Graph_ACHART_3" localSheetId="9" hidden="1">'[14]Employment Data Sectors (wages)'!$A$11:$A$8185</definedName>
    <definedName name="_5__123Graph_ACHART_3" hidden="1">'[13]Employment Data Sectors (wages)'!$A$11:$A$8185</definedName>
    <definedName name="_5__123Graph_ACHART_4" localSheetId="29" hidden="1">'[15]Employment Data Sectors (wages)'!$A$12:$A$23</definedName>
    <definedName name="_5__123Graph_ACHART_4" localSheetId="13" hidden="1">'[16]Employment Data Sectors (wages)'!$A$12:$A$23</definedName>
    <definedName name="_5__123Graph_ACHART_4" hidden="1">'[15]Employment Data Sectors (wages)'!$A$12:$A$23</definedName>
    <definedName name="_51__123Graph_BCHART_7" localSheetId="14" hidden="1">'[18]Employment Data Sectors (wages)'!$Y$13:$Y$8187</definedName>
    <definedName name="_51__123Graph_BCHART_7" hidden="1">'[19]Employment Data Sectors (wages)'!$Y$13:$Y$8187</definedName>
    <definedName name="_53__123Graph_BCHART_1" hidden="1">'[17]Employment Data Sectors (wages)'!$B$8173:$B$8184</definedName>
    <definedName name="_54__123Graph_BCHART_8" localSheetId="14" hidden="1">'[18]Employment Data Sectors (wages)'!$W$13:$W$8187</definedName>
    <definedName name="_54__123Graph_BCHART_8" hidden="1">'[19]Employment Data Sectors (wages)'!$W$13:$W$8187</definedName>
    <definedName name="_57__123Graph_CCHART_1" localSheetId="14" hidden="1">'[18]Employment Data Sectors (wages)'!$C$8173:$C$8184</definedName>
    <definedName name="_57__123Graph_CCHART_1" hidden="1">'[19]Employment Data Sectors (wages)'!$C$8173:$C$8184</definedName>
    <definedName name="_58__123Graph_BCHART_2" hidden="1">'[17]Employment Data Sectors (wages)'!$B$8173:$B$8184</definedName>
    <definedName name="_6__123Graph_ACHART_4" localSheetId="29" hidden="1">'[13]Employment Data Sectors (wages)'!$A$12:$A$23</definedName>
    <definedName name="_6__123Graph_ACHART_4" localSheetId="34" hidden="1">'[14]Employment Data Sectors (wages)'!$A$12:$A$23</definedName>
    <definedName name="_6__123Graph_ACHART_4" localSheetId="9" hidden="1">'[14]Employment Data Sectors (wages)'!$A$12:$A$23</definedName>
    <definedName name="_6__123Graph_ACHART_4" hidden="1">'[13]Employment Data Sectors (wages)'!$A$12:$A$23</definedName>
    <definedName name="_6__123Graph_ACHART_5" localSheetId="29" hidden="1">'[15]Employment Data Sectors (wages)'!$A$24:$A$35</definedName>
    <definedName name="_6__123Graph_ACHART_5" localSheetId="13" hidden="1">'[16]Employment Data Sectors (wages)'!$A$24:$A$35</definedName>
    <definedName name="_6__123Graph_ACHART_5" hidden="1">'[15]Employment Data Sectors (wages)'!$A$24:$A$35</definedName>
    <definedName name="_60__123Graph_CCHART_2" localSheetId="14" hidden="1">'[18]Employment Data Sectors (wages)'!$C$8173:$C$8184</definedName>
    <definedName name="_60__123Graph_CCHART_2" hidden="1">'[19]Employment Data Sectors (wages)'!$C$8173:$C$8184</definedName>
    <definedName name="_63__123Graph_BCHART_3" hidden="1">'[17]Employment Data Sectors (wages)'!$B$11:$B$8185</definedName>
    <definedName name="_63__123Graph_CCHART_3" localSheetId="14" hidden="1">'[18]Employment Data Sectors (wages)'!$C$11:$C$8185</definedName>
    <definedName name="_63__123Graph_CCHART_3" hidden="1">'[19]Employment Data Sectors (wages)'!$C$11:$C$8185</definedName>
    <definedName name="_66__123Graph_CCHART_4" localSheetId="14" hidden="1">'[18]Employment Data Sectors (wages)'!$C$12:$C$23</definedName>
    <definedName name="_66__123Graph_CCHART_4" hidden="1">'[19]Employment Data Sectors (wages)'!$C$12:$C$23</definedName>
    <definedName name="_68__123Graph_BCHART_4" hidden="1">'[17]Employment Data Sectors (wages)'!$B$12:$B$23</definedName>
    <definedName name="_69__123Graph_CCHART_5" localSheetId="14" hidden="1">'[18]Employment Data Sectors (wages)'!$C$24:$C$35</definedName>
    <definedName name="_69__123Graph_CCHART_5" hidden="1">'[19]Employment Data Sectors (wages)'!$C$24:$C$35</definedName>
    <definedName name="_6Macros_Import_.qbop">[20]!'[Macros Import].qbop'</definedName>
    <definedName name="_7__123Graph_ACHART_5" localSheetId="29" hidden="1">'[13]Employment Data Sectors (wages)'!$A$24:$A$35</definedName>
    <definedName name="_7__123Graph_ACHART_5" localSheetId="34" hidden="1">'[14]Employment Data Sectors (wages)'!$A$24:$A$35</definedName>
    <definedName name="_7__123Graph_ACHART_5" localSheetId="9" hidden="1">'[14]Employment Data Sectors (wages)'!$A$24:$A$35</definedName>
    <definedName name="_7__123Graph_ACHART_5" hidden="1">'[13]Employment Data Sectors (wages)'!$A$24:$A$35</definedName>
    <definedName name="_7__123Graph_ACHART_6" localSheetId="29" hidden="1">'[15]Employment Data Sectors (wages)'!$Y$49:$Y$8103</definedName>
    <definedName name="_7__123Graph_ACHART_6" localSheetId="13" hidden="1">'[16]Employment Data Sectors (wages)'!$Y$49:$Y$8103</definedName>
    <definedName name="_7__123Graph_ACHART_6" hidden="1">'[15]Employment Data Sectors (wages)'!$Y$49:$Y$8103</definedName>
    <definedName name="_72__123Graph_CCHART_6" localSheetId="14" hidden="1">'[18]Employment Data Sectors (wages)'!$U$49:$U$8103</definedName>
    <definedName name="_72__123Graph_CCHART_6" hidden="1">'[19]Employment Data Sectors (wages)'!$U$49:$U$8103</definedName>
    <definedName name="_73__123Graph_BCHART_5" hidden="1">'[17]Employment Data Sectors (wages)'!$B$24:$B$35</definedName>
    <definedName name="_75__123Graph_CCHART_7" localSheetId="14" hidden="1">'[18]Employment Data Sectors (wages)'!$Y$14:$Y$25</definedName>
    <definedName name="_75__123Graph_CCHART_7" hidden="1">'[19]Employment Data Sectors (wages)'!$Y$14:$Y$25</definedName>
    <definedName name="_78__123Graph_BCHART_6" hidden="1">'[17]Employment Data Sectors (wages)'!$AS$49:$AS$8103</definedName>
    <definedName name="_78__123Graph_CCHART_8" localSheetId="14" hidden="1">'[18]Employment Data Sectors (wages)'!$W$14:$W$25</definedName>
    <definedName name="_78__123Graph_CCHART_8" hidden="1">'[19]Employment Data Sectors (wages)'!$W$14:$W$25</definedName>
    <definedName name="_8__123Graph_ACHART_6" localSheetId="29" hidden="1">'[13]Employment Data Sectors (wages)'!$Y$49:$Y$8103</definedName>
    <definedName name="_8__123Graph_ACHART_6" localSheetId="34" hidden="1">'[14]Employment Data Sectors (wages)'!$Y$49:$Y$8103</definedName>
    <definedName name="_8__123Graph_ACHART_6" localSheetId="9" hidden="1">'[14]Employment Data Sectors (wages)'!$Y$49:$Y$8103</definedName>
    <definedName name="_8__123Graph_ACHART_6" hidden="1">'[13]Employment Data Sectors (wages)'!$Y$49:$Y$8103</definedName>
    <definedName name="_8__123Graph_ACHART_7" localSheetId="29" hidden="1">'[15]Employment Data Sectors (wages)'!$Y$8175:$Y$8186</definedName>
    <definedName name="_8__123Graph_ACHART_7" localSheetId="13" hidden="1">'[16]Employment Data Sectors (wages)'!$Y$8175:$Y$8186</definedName>
    <definedName name="_8__123Graph_ACHART_7" hidden="1">'[15]Employment Data Sectors (wages)'!$Y$8175:$Y$8186</definedName>
    <definedName name="_81__123Graph_DCHART_7" localSheetId="14" hidden="1">'[18]Employment Data Sectors (wages)'!$Y$26:$Y$37</definedName>
    <definedName name="_81__123Graph_DCHART_7" hidden="1">'[19]Employment Data Sectors (wages)'!$Y$26:$Y$37</definedName>
    <definedName name="_83__123Graph_BCHART_7" hidden="1">'[17]Employment Data Sectors (wages)'!$Y$13:$Y$8187</definedName>
    <definedName name="_84__123Graph_DCHART_8" localSheetId="14" hidden="1">'[18]Employment Data Sectors (wages)'!$W$26:$W$37</definedName>
    <definedName name="_84__123Graph_DCHART_8" hidden="1">'[19]Employment Data Sectors (wages)'!$W$26:$W$37</definedName>
    <definedName name="_87__123Graph_ECHART_7" localSheetId="14" hidden="1">'[18]Employment Data Sectors (wages)'!$Y$38:$Y$49</definedName>
    <definedName name="_87__123Graph_ECHART_7" hidden="1">'[19]Employment Data Sectors (wages)'!$Y$38:$Y$49</definedName>
    <definedName name="_88__123Graph_BCHART_8" hidden="1">'[17]Employment Data Sectors (wages)'!$W$13:$W$8187</definedName>
    <definedName name="_8Macros_Import_.qbop">[20]!'[Macros Import].qbop'</definedName>
    <definedName name="_9__123Graph_ACHART_1" localSheetId="14" hidden="1">'[18]Employment Data Sectors (wages)'!$A$8173:$A$8184</definedName>
    <definedName name="_9__123Graph_ACHART_1" hidden="1">'[19]Employment Data Sectors (wages)'!$A$8173:$A$8184</definedName>
    <definedName name="_9__123Graph_ACHART_7" localSheetId="29" hidden="1">'[13]Employment Data Sectors (wages)'!$Y$8175:$Y$8186</definedName>
    <definedName name="_9__123Graph_ACHART_7" localSheetId="34" hidden="1">'[14]Employment Data Sectors (wages)'!$Y$8175:$Y$8186</definedName>
    <definedName name="_9__123Graph_ACHART_7" localSheetId="9" hidden="1">'[14]Employment Data Sectors (wages)'!$Y$8175:$Y$8186</definedName>
    <definedName name="_9__123Graph_ACHART_7" hidden="1">'[13]Employment Data Sectors (wages)'!$Y$8175:$Y$8186</definedName>
    <definedName name="_9__123Graph_ACHART_8" localSheetId="29" hidden="1">'[15]Employment Data Sectors (wages)'!$W$8175:$W$8186</definedName>
    <definedName name="_9__123Graph_ACHART_8" localSheetId="13" hidden="1">'[16]Employment Data Sectors (wages)'!$W$8175:$W$8186</definedName>
    <definedName name="_9__123Graph_ACHART_8" hidden="1">'[15]Employment Data Sectors (wages)'!$W$8175:$W$8186</definedName>
    <definedName name="_90__123Graph_ECHART_8" localSheetId="14" hidden="1">'[18]Employment Data Sectors (wages)'!$H$86:$H$99</definedName>
    <definedName name="_90__123Graph_ECHART_8" hidden="1">'[19]Employment Data Sectors (wages)'!$H$86:$H$99</definedName>
    <definedName name="_93__123Graph_CCHART_1" hidden="1">'[17]Employment Data Sectors (wages)'!$C$8173:$C$8184</definedName>
    <definedName name="_93__123Graph_FCHART_8" localSheetId="14" hidden="1">'[18]Employment Data Sectors (wages)'!$H$6:$H$17</definedName>
    <definedName name="_93__123Graph_FCHART_8" hidden="1">'[19]Employment Data Sectors (wages)'!$H$6:$H$17</definedName>
    <definedName name="_98__123Graph_CCHART_2" hidden="1">'[17]Employment Data Sectors (wages)'!$C$8173:$C$8184</definedName>
    <definedName name="_BOP1">#REF!</definedName>
    <definedName name="_BOP2">[9]BoP!#REF!</definedName>
    <definedName name="_cp10" localSheetId="30" hidden="1">{"'előző év december'!$A$2:$CP$214"}</definedName>
    <definedName name="_cp10" localSheetId="31" hidden="1">{"'előző év december'!$A$2:$CP$214"}</definedName>
    <definedName name="_cp10" localSheetId="33" hidden="1">{"'előző év december'!$A$2:$CP$214"}</definedName>
    <definedName name="_cp10" localSheetId="34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1" hidden="1">{"'előző év december'!$A$2:$CP$214"}</definedName>
    <definedName name="_cp10" localSheetId="12" hidden="1">{"'előző év december'!$A$2:$CP$214"}</definedName>
    <definedName name="_cp10" localSheetId="13" hidden="1">{"'előző év december'!$A$2:$CP$214"}</definedName>
    <definedName name="_cp10" localSheetId="14" hidden="1">{"'előző év december'!$A$2:$CP$214"}</definedName>
    <definedName name="_cp10" localSheetId="17" hidden="1">{"'előző év december'!$A$2:$CP$214"}</definedName>
    <definedName name="_cp10" localSheetId="18" hidden="1">{"'előző év december'!$A$2:$CP$214"}</definedName>
    <definedName name="_cp10" localSheetId="19" hidden="1">{"'előző év december'!$A$2:$CP$214"}</definedName>
    <definedName name="_cp10" localSheetId="20" hidden="1">{"'előző év december'!$A$2:$CP$214"}</definedName>
    <definedName name="_cp10" localSheetId="21" hidden="1">{"'előző év december'!$A$2:$CP$214"}</definedName>
    <definedName name="_cp10" hidden="1">{"'előző év december'!$A$2:$CP$214"}</definedName>
    <definedName name="_cp11" localSheetId="30" hidden="1">{"'előző év december'!$A$2:$CP$214"}</definedName>
    <definedName name="_cp11" localSheetId="31" hidden="1">{"'előző év december'!$A$2:$CP$214"}</definedName>
    <definedName name="_cp11" localSheetId="33" hidden="1">{"'előző év december'!$A$2:$CP$214"}</definedName>
    <definedName name="_cp11" localSheetId="34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1" hidden="1">{"'előző év december'!$A$2:$CP$214"}</definedName>
    <definedName name="_cp11" localSheetId="12" hidden="1">{"'előző év december'!$A$2:$CP$214"}</definedName>
    <definedName name="_cp11" localSheetId="13" hidden="1">{"'előző év december'!$A$2:$CP$214"}</definedName>
    <definedName name="_cp11" localSheetId="14" hidden="1">{"'előző év december'!$A$2:$CP$214"}</definedName>
    <definedName name="_cp11" localSheetId="17" hidden="1">{"'előző év december'!$A$2:$CP$214"}</definedName>
    <definedName name="_cp11" localSheetId="18" hidden="1">{"'előző év december'!$A$2:$CP$214"}</definedName>
    <definedName name="_cp11" localSheetId="19" hidden="1">{"'előző év december'!$A$2:$CP$214"}</definedName>
    <definedName name="_cp11" localSheetId="20" hidden="1">{"'előző év december'!$A$2:$CP$214"}</definedName>
    <definedName name="_cp11" localSheetId="21" hidden="1">{"'előző év december'!$A$2:$CP$214"}</definedName>
    <definedName name="_cp11" hidden="1">{"'előző év december'!$A$2:$CP$214"}</definedName>
    <definedName name="_cp2" localSheetId="30" hidden="1">{"'előző év december'!$A$2:$CP$214"}</definedName>
    <definedName name="_cp2" localSheetId="31" hidden="1">{"'előző év december'!$A$2:$CP$214"}</definedName>
    <definedName name="_cp2" localSheetId="33" hidden="1">{"'előző év december'!$A$2:$CP$214"}</definedName>
    <definedName name="_cp2" localSheetId="34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1" hidden="1">{"'előző év december'!$A$2:$CP$214"}</definedName>
    <definedName name="_cp2" localSheetId="12" hidden="1">{"'előző év december'!$A$2:$CP$214"}</definedName>
    <definedName name="_cp2" localSheetId="13" hidden="1">{"'előző év december'!$A$2:$CP$214"}</definedName>
    <definedName name="_cp2" localSheetId="14" hidden="1">{"'előző év december'!$A$2:$CP$214"}</definedName>
    <definedName name="_cp2" localSheetId="17" hidden="1">{"'előző év december'!$A$2:$CP$214"}</definedName>
    <definedName name="_cp2" localSheetId="18" hidden="1">{"'előző év december'!$A$2:$CP$214"}</definedName>
    <definedName name="_cp2" localSheetId="19" hidden="1">{"'előző év december'!$A$2:$CP$214"}</definedName>
    <definedName name="_cp2" localSheetId="20" hidden="1">{"'előző év december'!$A$2:$CP$214"}</definedName>
    <definedName name="_cp2" localSheetId="21" hidden="1">{"'előző év december'!$A$2:$CP$214"}</definedName>
    <definedName name="_cp2" hidden="1">{"'előző év december'!$A$2:$CP$214"}</definedName>
    <definedName name="_cp3" localSheetId="30" hidden="1">{"'előző év december'!$A$2:$CP$214"}</definedName>
    <definedName name="_cp3" localSheetId="31" hidden="1">{"'előző év december'!$A$2:$CP$214"}</definedName>
    <definedName name="_cp3" localSheetId="33" hidden="1">{"'előző év december'!$A$2:$CP$214"}</definedName>
    <definedName name="_cp3" localSheetId="34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1" hidden="1">{"'előző év december'!$A$2:$CP$214"}</definedName>
    <definedName name="_cp3" localSheetId="12" hidden="1">{"'előző év december'!$A$2:$CP$214"}</definedName>
    <definedName name="_cp3" localSheetId="13" hidden="1">{"'előző év december'!$A$2:$CP$214"}</definedName>
    <definedName name="_cp3" localSheetId="14" hidden="1">{"'előző év december'!$A$2:$CP$214"}</definedName>
    <definedName name="_cp3" localSheetId="17" hidden="1">{"'előző év december'!$A$2:$CP$214"}</definedName>
    <definedName name="_cp3" localSheetId="18" hidden="1">{"'előző év december'!$A$2:$CP$214"}</definedName>
    <definedName name="_cp3" localSheetId="19" hidden="1">{"'előző év december'!$A$2:$CP$214"}</definedName>
    <definedName name="_cp3" localSheetId="20" hidden="1">{"'előző év december'!$A$2:$CP$214"}</definedName>
    <definedName name="_cp3" localSheetId="21" hidden="1">{"'előző év december'!$A$2:$CP$214"}</definedName>
    <definedName name="_cp3" hidden="1">{"'előző év december'!$A$2:$CP$214"}</definedName>
    <definedName name="_cp4" localSheetId="30" hidden="1">{"'előző év december'!$A$2:$CP$214"}</definedName>
    <definedName name="_cp4" localSheetId="31" hidden="1">{"'előző év december'!$A$2:$CP$214"}</definedName>
    <definedName name="_cp4" localSheetId="33" hidden="1">{"'előző év december'!$A$2:$CP$214"}</definedName>
    <definedName name="_cp4" localSheetId="34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1" hidden="1">{"'előző év december'!$A$2:$CP$214"}</definedName>
    <definedName name="_cp4" localSheetId="12" hidden="1">{"'előző év december'!$A$2:$CP$214"}</definedName>
    <definedName name="_cp4" localSheetId="13" hidden="1">{"'előző év december'!$A$2:$CP$214"}</definedName>
    <definedName name="_cp4" localSheetId="14" hidden="1">{"'előző év december'!$A$2:$CP$214"}</definedName>
    <definedName name="_cp4" localSheetId="17" hidden="1">{"'előző év december'!$A$2:$CP$214"}</definedName>
    <definedName name="_cp4" localSheetId="18" hidden="1">{"'előző év december'!$A$2:$CP$214"}</definedName>
    <definedName name="_cp4" localSheetId="19" hidden="1">{"'előző év december'!$A$2:$CP$214"}</definedName>
    <definedName name="_cp4" localSheetId="20" hidden="1">{"'előző év december'!$A$2:$CP$214"}</definedName>
    <definedName name="_cp4" localSheetId="21" hidden="1">{"'előző év december'!$A$2:$CP$214"}</definedName>
    <definedName name="_cp4" hidden="1">{"'előző év december'!$A$2:$CP$214"}</definedName>
    <definedName name="_cp5" localSheetId="30" hidden="1">{"'előző év december'!$A$2:$CP$214"}</definedName>
    <definedName name="_cp5" localSheetId="31" hidden="1">{"'előző év december'!$A$2:$CP$214"}</definedName>
    <definedName name="_cp5" localSheetId="33" hidden="1">{"'előző év december'!$A$2:$CP$214"}</definedName>
    <definedName name="_cp5" localSheetId="34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1" hidden="1">{"'előző év december'!$A$2:$CP$214"}</definedName>
    <definedName name="_cp5" localSheetId="12" hidden="1">{"'előző év december'!$A$2:$CP$214"}</definedName>
    <definedName name="_cp5" localSheetId="13" hidden="1">{"'előző év december'!$A$2:$CP$214"}</definedName>
    <definedName name="_cp5" localSheetId="14" hidden="1">{"'előző év december'!$A$2:$CP$214"}</definedName>
    <definedName name="_cp5" localSheetId="17" hidden="1">{"'előző év december'!$A$2:$CP$214"}</definedName>
    <definedName name="_cp5" localSheetId="18" hidden="1">{"'előző év december'!$A$2:$CP$214"}</definedName>
    <definedName name="_cp5" localSheetId="19" hidden="1">{"'előző év december'!$A$2:$CP$214"}</definedName>
    <definedName name="_cp5" localSheetId="20" hidden="1">{"'előző év december'!$A$2:$CP$214"}</definedName>
    <definedName name="_cp5" localSheetId="21" hidden="1">{"'előző év december'!$A$2:$CP$214"}</definedName>
    <definedName name="_cp5" hidden="1">{"'előző év december'!$A$2:$CP$214"}</definedName>
    <definedName name="_cp7" localSheetId="30" hidden="1">{"'előző év december'!$A$2:$CP$214"}</definedName>
    <definedName name="_cp7" localSheetId="31" hidden="1">{"'előző év december'!$A$2:$CP$214"}</definedName>
    <definedName name="_cp7" localSheetId="33" hidden="1">{"'előző év december'!$A$2:$CP$214"}</definedName>
    <definedName name="_cp7" localSheetId="34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1" hidden="1">{"'előző év december'!$A$2:$CP$214"}</definedName>
    <definedName name="_cp7" localSheetId="12" hidden="1">{"'előző év december'!$A$2:$CP$214"}</definedName>
    <definedName name="_cp7" localSheetId="13" hidden="1">{"'előző év december'!$A$2:$CP$214"}</definedName>
    <definedName name="_cp7" localSheetId="14" hidden="1">{"'előző év december'!$A$2:$CP$214"}</definedName>
    <definedName name="_cp7" localSheetId="17" hidden="1">{"'előző év december'!$A$2:$CP$214"}</definedName>
    <definedName name="_cp7" localSheetId="18" hidden="1">{"'előző év december'!$A$2:$CP$214"}</definedName>
    <definedName name="_cp7" localSheetId="19" hidden="1">{"'előző év december'!$A$2:$CP$214"}</definedName>
    <definedName name="_cp7" localSheetId="20" hidden="1">{"'előző év december'!$A$2:$CP$214"}</definedName>
    <definedName name="_cp7" localSheetId="21" hidden="1">{"'előző év december'!$A$2:$CP$214"}</definedName>
    <definedName name="_cp7" hidden="1">{"'előző év december'!$A$2:$CP$214"}</definedName>
    <definedName name="_cp8" localSheetId="30" hidden="1">{"'előző év december'!$A$2:$CP$214"}</definedName>
    <definedName name="_cp8" localSheetId="31" hidden="1">{"'előző év december'!$A$2:$CP$214"}</definedName>
    <definedName name="_cp8" localSheetId="33" hidden="1">{"'előző év december'!$A$2:$CP$214"}</definedName>
    <definedName name="_cp8" localSheetId="34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1" hidden="1">{"'előző év december'!$A$2:$CP$214"}</definedName>
    <definedName name="_cp8" localSheetId="12" hidden="1">{"'előző év december'!$A$2:$CP$214"}</definedName>
    <definedName name="_cp8" localSheetId="13" hidden="1">{"'előző év december'!$A$2:$CP$214"}</definedName>
    <definedName name="_cp8" localSheetId="14" hidden="1">{"'előző év december'!$A$2:$CP$214"}</definedName>
    <definedName name="_cp8" localSheetId="17" hidden="1">{"'előző év december'!$A$2:$CP$214"}</definedName>
    <definedName name="_cp8" localSheetId="18" hidden="1">{"'előző év december'!$A$2:$CP$214"}</definedName>
    <definedName name="_cp8" localSheetId="19" hidden="1">{"'előző év december'!$A$2:$CP$214"}</definedName>
    <definedName name="_cp8" localSheetId="20" hidden="1">{"'előző év december'!$A$2:$CP$214"}</definedName>
    <definedName name="_cp8" localSheetId="21" hidden="1">{"'előző év december'!$A$2:$CP$214"}</definedName>
    <definedName name="_cp8" hidden="1">{"'előző év december'!$A$2:$CP$214"}</definedName>
    <definedName name="_cp9" localSheetId="30" hidden="1">{"'előző év december'!$A$2:$CP$214"}</definedName>
    <definedName name="_cp9" localSheetId="31" hidden="1">{"'előző év december'!$A$2:$CP$214"}</definedName>
    <definedName name="_cp9" localSheetId="33" hidden="1">{"'előző év december'!$A$2:$CP$214"}</definedName>
    <definedName name="_cp9" localSheetId="34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1" hidden="1">{"'előző év december'!$A$2:$CP$214"}</definedName>
    <definedName name="_cp9" localSheetId="12" hidden="1">{"'előző év december'!$A$2:$CP$214"}</definedName>
    <definedName name="_cp9" localSheetId="13" hidden="1">{"'előző év december'!$A$2:$CP$214"}</definedName>
    <definedName name="_cp9" localSheetId="14" hidden="1">{"'előző év december'!$A$2:$CP$214"}</definedName>
    <definedName name="_cp9" localSheetId="17" hidden="1">{"'előző év december'!$A$2:$CP$214"}</definedName>
    <definedName name="_cp9" localSheetId="18" hidden="1">{"'előző év december'!$A$2:$CP$214"}</definedName>
    <definedName name="_cp9" localSheetId="19" hidden="1">{"'előző év december'!$A$2:$CP$214"}</definedName>
    <definedName name="_cp9" localSheetId="20" hidden="1">{"'előző év december'!$A$2:$CP$214"}</definedName>
    <definedName name="_cp9" localSheetId="21" hidden="1">{"'előző év december'!$A$2:$CP$214"}</definedName>
    <definedName name="_cp9" hidden="1">{"'előző év december'!$A$2:$CP$214"}</definedName>
    <definedName name="_cpr2" localSheetId="30" hidden="1">{"'előző év december'!$A$2:$CP$214"}</definedName>
    <definedName name="_cpr2" localSheetId="31" hidden="1">{"'előző év december'!$A$2:$CP$214"}</definedName>
    <definedName name="_cpr2" localSheetId="33" hidden="1">{"'előző év december'!$A$2:$CP$214"}</definedName>
    <definedName name="_cpr2" localSheetId="34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1" hidden="1">{"'előző év december'!$A$2:$CP$214"}</definedName>
    <definedName name="_cpr2" localSheetId="12" hidden="1">{"'előző év december'!$A$2:$CP$214"}</definedName>
    <definedName name="_cpr2" localSheetId="13" hidden="1">{"'előző év december'!$A$2:$CP$214"}</definedName>
    <definedName name="_cpr2" localSheetId="14" hidden="1">{"'előző év december'!$A$2:$CP$214"}</definedName>
    <definedName name="_cpr2" localSheetId="17" hidden="1">{"'előző év december'!$A$2:$CP$214"}</definedName>
    <definedName name="_cpr2" localSheetId="18" hidden="1">{"'előző év december'!$A$2:$CP$214"}</definedName>
    <definedName name="_cpr2" localSheetId="19" hidden="1">{"'előző év december'!$A$2:$CP$214"}</definedName>
    <definedName name="_cpr2" localSheetId="20" hidden="1">{"'előző év december'!$A$2:$CP$214"}</definedName>
    <definedName name="_cpr2" localSheetId="21" hidden="1">{"'előző év december'!$A$2:$CP$214"}</definedName>
    <definedName name="_cpr2" hidden="1">{"'előző év december'!$A$2:$CP$214"}</definedName>
    <definedName name="_cpr4" localSheetId="30" hidden="1">{"'előző év december'!$A$2:$CP$214"}</definedName>
    <definedName name="_cpr4" localSheetId="31" hidden="1">{"'előző év december'!$A$2:$CP$214"}</definedName>
    <definedName name="_cpr4" localSheetId="33" hidden="1">{"'előző év december'!$A$2:$CP$214"}</definedName>
    <definedName name="_cpr4" localSheetId="34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1" hidden="1">{"'előző év december'!$A$2:$CP$214"}</definedName>
    <definedName name="_cpr4" localSheetId="12" hidden="1">{"'előző év december'!$A$2:$CP$214"}</definedName>
    <definedName name="_cpr4" localSheetId="13" hidden="1">{"'előző év december'!$A$2:$CP$214"}</definedName>
    <definedName name="_cpr4" localSheetId="14" hidden="1">{"'előző év december'!$A$2:$CP$214"}</definedName>
    <definedName name="_cpr4" localSheetId="17" hidden="1">{"'előző év december'!$A$2:$CP$214"}</definedName>
    <definedName name="_cpr4" localSheetId="18" hidden="1">{"'előző év december'!$A$2:$CP$214"}</definedName>
    <definedName name="_cpr4" localSheetId="19" hidden="1">{"'előző év december'!$A$2:$CP$214"}</definedName>
    <definedName name="_cpr4" localSheetId="20" hidden="1">{"'előző év december'!$A$2:$CP$214"}</definedName>
    <definedName name="_cpr4" localSheetId="21" hidden="1">{"'előző év december'!$A$2:$CP$214"}</definedName>
    <definedName name="_cpr4" hidden="1">{"'előző év december'!$A$2:$CP$214"}</definedName>
    <definedName name="_dat1">'[10]work Q real'!#REF!</definedName>
    <definedName name="_dat2">#REF!</definedName>
    <definedName name="_EXP5">#REF!</definedName>
    <definedName name="_EXP6">#REF!</definedName>
    <definedName name="_EXP7">#REF!</definedName>
    <definedName name="_EXP9">#REF!</definedName>
    <definedName name="_Fill" localSheetId="26" hidden="1">#REF!</definedName>
    <definedName name="_Fill" localSheetId="29" hidden="1">#REF!</definedName>
    <definedName name="_Fill" localSheetId="33" hidden="1">#REF!</definedName>
    <definedName name="_Fill" localSheetId="34" hidden="1">#REF!</definedName>
    <definedName name="_Fill" localSheetId="3" hidden="1">#REF!</definedName>
    <definedName name="_Fill" localSheetId="9" hidden="1">#REF!</definedName>
    <definedName name="_Fill" localSheetId="11" hidden="1">#REF!</definedName>
    <definedName name="_Fill" localSheetId="14" hidden="1">#REF!</definedName>
    <definedName name="_Fill" hidden="1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MTS2">'[11]Annual Tables'!#REF!</definedName>
    <definedName name="_Order1" localSheetId="29" hidden="1">255</definedName>
    <definedName name="_Order1" localSheetId="34" hidden="1">0</definedName>
    <definedName name="_Order1" localSheetId="9" hidden="1">0</definedName>
    <definedName name="_Order1" hidden="1">255</definedName>
    <definedName name="_Order2" localSheetId="29" hidden="1">255</definedName>
    <definedName name="_Order2" localSheetId="34" hidden="1">0</definedName>
    <definedName name="_Order2" localSheetId="9" hidden="1">0</definedName>
    <definedName name="_Order2" hidden="1">255</definedName>
    <definedName name="_OUT1">#REF!</definedName>
    <definedName name="_OUT2">#REF!</definedName>
    <definedName name="_PAG2">[11]Index!#REF!</definedName>
    <definedName name="_PAG3">[11]Index!#REF!</definedName>
    <definedName name="_PAG4">[11]Index!#REF!</definedName>
    <definedName name="_PAG5">[11]Index!#REF!</definedName>
    <definedName name="_PAG6">[11]Index!#REF!</definedName>
    <definedName name="_PAG7">#REF!</definedName>
    <definedName name="_pro2001">[12]pro2001!$A$1:$B$72</definedName>
    <definedName name="_Regression_X" localSheetId="26" hidden="1">#REF!</definedName>
    <definedName name="_Regression_X" localSheetId="29" hidden="1">#REF!</definedName>
    <definedName name="_Regression_X" localSheetId="33" hidden="1">#REF!</definedName>
    <definedName name="_Regression_X" localSheetId="34" hidden="1">#REF!</definedName>
    <definedName name="_Regression_X" localSheetId="3" hidden="1">#REF!</definedName>
    <definedName name="_Regression_X" localSheetId="9" hidden="1">#REF!</definedName>
    <definedName name="_Regression_X" localSheetId="11" hidden="1">#REF!</definedName>
    <definedName name="_Regression_X" localSheetId="14" hidden="1">#REF!</definedName>
    <definedName name="_Regression_X" hidden="1">#REF!</definedName>
    <definedName name="_Regression_Y" localSheetId="26" hidden="1">#REF!</definedName>
    <definedName name="_Regression_Y" localSheetId="29" hidden="1">#REF!</definedName>
    <definedName name="_Regression_Y" localSheetId="33" hidden="1">#REF!</definedName>
    <definedName name="_Regression_Y" localSheetId="34" hidden="1">#REF!</definedName>
    <definedName name="_Regression_Y" localSheetId="3" hidden="1">#REF!</definedName>
    <definedName name="_Regression_Y" localSheetId="9" hidden="1">#REF!</definedName>
    <definedName name="_Regression_Y" localSheetId="11" hidden="1">#REF!</definedName>
    <definedName name="_Regression_Y" localSheetId="14" hidden="1">#REF!</definedName>
    <definedName name="_Regression_Y" hidden="1">#REF!</definedName>
    <definedName name="_RES2">[9]RES!#REF!</definedName>
    <definedName name="_RULC">[1]REER!$BA$144:$BA$206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Toc355631761" localSheetId="0">obsah!$A$45</definedName>
    <definedName name="_WEO1">#REF!</definedName>
    <definedName name="_WEO2">#REF!</definedName>
    <definedName name="a">#REF!</definedName>
    <definedName name="aaaaaaaaaaaaaa">[21]!aaaaaaaaaaaaaa</definedName>
    <definedName name="aas">[22]Contents!$A$1:$C$25</definedName>
    <definedName name="aloha" localSheetId="26" hidden="1">'[23]i2-KA'!#REF!</definedName>
    <definedName name="aloha" localSheetId="29" hidden="1">'[23]i2-KA'!#REF!</definedName>
    <definedName name="aloha" localSheetId="33" hidden="1">'[23]i2-KA'!#REF!</definedName>
    <definedName name="aloha" localSheetId="34" hidden="1">'[23]i2-KA'!#REF!</definedName>
    <definedName name="aloha" localSheetId="3" hidden="1">'[23]i2-KA'!#REF!</definedName>
    <definedName name="aloha" localSheetId="9" hidden="1">'[23]i2-KA'!#REF!</definedName>
    <definedName name="aloha" localSheetId="11" hidden="1">'[23]i2-KA'!#REF!</definedName>
    <definedName name="aloha" localSheetId="13" hidden="1">'[23]i2-KA'!#REF!</definedName>
    <definedName name="aloha" localSheetId="14" hidden="1">'[23]i2-KA'!#REF!</definedName>
    <definedName name="aloha" hidden="1">'[23]i2-KA'!#REF!</definedName>
    <definedName name="ANNUALNOM">#REF!</definedName>
    <definedName name="as">'[22]i-REER'!$A$2:$F$104</definedName>
    <definedName name="asdfasd" localSheetId="30" hidden="1">{"'előző év december'!$A$2:$CP$214"}</definedName>
    <definedName name="asdfasd" localSheetId="31" hidden="1">{"'előző év december'!$A$2:$CP$214"}</definedName>
    <definedName name="asdfasd" localSheetId="33" hidden="1">{"'előző év december'!$A$2:$CP$214"}</definedName>
    <definedName name="asdfasd" localSheetId="34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1" hidden="1">{"'előző év december'!$A$2:$CP$214"}</definedName>
    <definedName name="asdfasd" localSheetId="12" hidden="1">{"'előző év december'!$A$2:$CP$214"}</definedName>
    <definedName name="asdfasd" localSheetId="13" hidden="1">{"'előző év december'!$A$2:$CP$214"}</definedName>
    <definedName name="asdfasd" localSheetId="14" hidden="1">{"'előző év december'!$A$2:$CP$214"}</definedName>
    <definedName name="asdfasd" localSheetId="17" hidden="1">{"'előző év december'!$A$2:$CP$214"}</definedName>
    <definedName name="asdfasd" localSheetId="18" hidden="1">{"'előző év december'!$A$2:$CP$214"}</definedName>
    <definedName name="asdfasd" localSheetId="19" hidden="1">{"'előző év december'!$A$2:$CP$214"}</definedName>
    <definedName name="asdfasd" localSheetId="20" hidden="1">{"'előző év december'!$A$2:$CP$214"}</definedName>
    <definedName name="asdfasd" localSheetId="21" hidden="1">{"'előző év december'!$A$2:$CP$214"}</definedName>
    <definedName name="asdfasd" hidden="1">{"'előző év december'!$A$2:$CP$214"}</definedName>
    <definedName name="ASSUM">#REF!</definedName>
    <definedName name="ASSUMB">#REF!</definedName>
    <definedName name="atrade">[20]!atrade</definedName>
    <definedName name="b">#REF!</definedName>
    <definedName name="BAKLANBOPB">#REF!</definedName>
    <definedName name="BAKLANDEBT2B">#REF!</definedName>
    <definedName name="BAKLDEBT1B">#REF!</definedName>
    <definedName name="BASDAT">'[11]Annual Tables'!#REF!</definedName>
    <definedName name="bb" localSheetId="29" hidden="1">{"Riqfin97",#N/A,FALSE,"Tran";"Riqfinpro",#N/A,FALSE,"Tran"}</definedName>
    <definedName name="bb" localSheetId="30" hidden="1">{"Riqfin97",#N/A,FALSE,"Tran";"Riqfinpro",#N/A,FALSE,"Tran"}</definedName>
    <definedName name="bb" localSheetId="31" hidden="1">{"Riqfin97",#N/A,FALSE,"Tran";"Riqfinpro",#N/A,FALSE,"Tran"}</definedName>
    <definedName name="bb" localSheetId="33" hidden="1">{"Riqfin97",#N/A,FALSE,"Tran";"Riqfinpro",#N/A,FALSE,"Tran"}</definedName>
    <definedName name="bb" localSheetId="34" hidden="1">{"Riqfin97",#N/A,FALSE,"Tran";"Riqfinpro",#N/A,FALSE,"Tran"}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9" hidden="1">{"Riqfin97",#N/A,FALSE,"Tran";"Riqfinpro",#N/A,FALSE,"Tran"}</definedName>
    <definedName name="bb" localSheetId="10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13" hidden="1">{"Riqfin97",#N/A,FALSE,"Tran";"Riqfinpro",#N/A,FALSE,"Tran"}</definedName>
    <definedName name="bb" localSheetId="14" hidden="1">{"Riqfin97",#N/A,FALSE,"Tran";"Riqfinpro",#N/A,FALSE,"Tran"}</definedName>
    <definedName name="bb" localSheetId="17" hidden="1">{"Riqfin97",#N/A,FALSE,"Tran";"Riqfinpro",#N/A,FALSE,"Tran"}</definedName>
    <definedName name="bb" localSheetId="18" hidden="1">{"Riqfin97",#N/A,FALSE,"Tran";"Riqfinpro",#N/A,FALSE,"Tran"}</definedName>
    <definedName name="bb" localSheetId="19" hidden="1">{"Riqfin97",#N/A,FALSE,"Tran";"Riqfinpro",#N/A,FALSE,"Tran"}</definedName>
    <definedName name="bb" localSheetId="20" hidden="1">{"Riqfin97",#N/A,FALSE,"Tran";"Riqfinpro",#N/A,FALSE,"Tran"}</definedName>
    <definedName name="bb" localSheetId="21" hidden="1">{"Riqfin97",#N/A,FALSE,"Tran";"Riqfinpro",#N/A,FALSE,"Tran"}</definedName>
    <definedName name="bb" hidden="1">{"Riqfin97",#N/A,FALSE,"Tran";"Riqfinpro",#N/A,FALSE,"Tran"}</definedName>
    <definedName name="bbb" localSheetId="29" hidden="1">{"Riqfin97",#N/A,FALSE,"Tran";"Riqfinpro",#N/A,FALSE,"Tran"}</definedName>
    <definedName name="bbb" localSheetId="30" hidden="1">{"Riqfin97",#N/A,FALSE,"Tran";"Riqfinpro",#N/A,FALSE,"Tran"}</definedName>
    <definedName name="bbb" localSheetId="31" hidden="1">{"Riqfin97",#N/A,FALSE,"Tran";"Riqfinpro",#N/A,FALSE,"Tran"}</definedName>
    <definedName name="bbb" localSheetId="33" hidden="1">{"Riqfin97",#N/A,FALSE,"Tran";"Riqfinpro",#N/A,FALSE,"Tran"}</definedName>
    <definedName name="bbb" localSheetId="34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localSheetId="9" hidden="1">{"Riqfin97",#N/A,FALSE,"Tran";"Riqfinpro",#N/A,FALSE,"Tran"}</definedName>
    <definedName name="bbb" localSheetId="10" hidden="1">{"Riqfin97",#N/A,FALSE,"Tran";"Riqfinpro",#N/A,FALSE,"Tran"}</definedName>
    <definedName name="bbb" localSheetId="11" hidden="1">{"Riqfin97",#N/A,FALSE,"Tran";"Riqfinpro",#N/A,FALSE,"Tran"}</definedName>
    <definedName name="bbb" localSheetId="12" hidden="1">{"Riqfin97",#N/A,FALSE,"Tran";"Riqfinpro",#N/A,FALSE,"Tran"}</definedName>
    <definedName name="bbb" localSheetId="13" hidden="1">{"Riqfin97",#N/A,FALSE,"Tran";"Riqfinpro",#N/A,FALSE,"Tran"}</definedName>
    <definedName name="bbb" localSheetId="14" hidden="1">{"Riqfin97",#N/A,FALSE,"Tran";"Riqfinpro",#N/A,FALSE,"Tran"}</definedName>
    <definedName name="bbb" localSheetId="17" hidden="1">{"Riqfin97",#N/A,FALSE,"Tran";"Riqfinpro",#N/A,FALSE,"Tran"}</definedName>
    <definedName name="bbb" localSheetId="18" hidden="1">{"Riqfin97",#N/A,FALSE,"Tran";"Riqfinpro",#N/A,FALSE,"Tran"}</definedName>
    <definedName name="bbb" localSheetId="19" hidden="1">{"Riqfin97",#N/A,FALSE,"Tran";"Riqfinpro",#N/A,FALSE,"Tran"}</definedName>
    <definedName name="bbb" localSheetId="20" hidden="1">{"Riqfin97",#N/A,FALSE,"Tran";"Riqfinpro",#N/A,FALSE,"Tran"}</definedName>
    <definedName name="bbb" localSheetId="21" hidden="1">{"Riqfin97",#N/A,FALSE,"Tran";"Riqfinpro",#N/A,FALSE,"Tran"}</definedName>
    <definedName name="bbb" hidden="1">{"Riqfin97",#N/A,FALSE,"Tran";"Riqfinpro",#N/A,FALSE,"Tran"}</definedName>
    <definedName name="bbbbbbbbbbbbbb">[21]!bbbbbbbbbbbbbb</definedName>
    <definedName name="BCA">#N/A</definedName>
    <definedName name="BCA_GDP">#N/A</definedName>
    <definedName name="BE">#N/A</definedName>
    <definedName name="BEA">'[24]WEO-BOP'!#REF!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>#REF!</definedName>
    <definedName name="BER">'[24]WEO-BOP'!#REF!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'[24]WEO-BOP'!#REF!</definedName>
    <definedName name="BFDI">'[24]WEO-BOP'!#REF!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[21]!BFLD_DF</definedName>
    <definedName name="BFLG">#N/A</definedName>
    <definedName name="BFLG_D">#N/A</definedName>
    <definedName name="BFLG_DF">#N/A</definedName>
    <definedName name="BFO">'[24]WEO-BOP'!#REF!</definedName>
    <definedName name="BFOA">'[24]WEO-BOP'!#REF!</definedName>
    <definedName name="BFOAG">'[24]WEO-BOP'!#REF!</definedName>
    <definedName name="BFOG">'[24]WEO-BOP'!#REF!</definedName>
    <definedName name="BFOL">'[24]WEO-BOP'!#REF!</definedName>
    <definedName name="BFOL_B">'[24]WEO-BOP'!#REF!</definedName>
    <definedName name="BFOL_G">'[24]WEO-BOP'!#REF!</definedName>
    <definedName name="BFOLG">'[24]WEO-BOP'!#REF!</definedName>
    <definedName name="BFP">'[24]WEO-BOP'!#REF!</definedName>
    <definedName name="BFPA">'[24]WEO-BOP'!#REF!</definedName>
    <definedName name="BFPAG">'[24]WEO-BOP'!#REF!</definedName>
    <definedName name="BFPG">'[24]WEO-BOP'!#REF!</definedName>
    <definedName name="BFPL">'[24]WEO-BOP'!#REF!</definedName>
    <definedName name="BFPLD">'[24]WEO-BOP'!#REF!</definedName>
    <definedName name="BFPLDG">'[24]WEO-BOP'!#REF!</definedName>
    <definedName name="BFPLE">'[24]WEO-BOP'!#REF!</definedName>
    <definedName name="BFRA">#N/A</definedName>
    <definedName name="BGS">'[24]WEO-BOP'!#REF!</definedName>
    <definedName name="BI">#N/A</definedName>
    <definedName name="BID">'[24]WEO-BOP'!#REF!</definedName>
    <definedName name="BK">#N/A</definedName>
    <definedName name="BKF">#N/A</definedName>
    <definedName name="BMG">[25]Q6!$E$28:$AH$28</definedName>
    <definedName name="BMII">#N/A</definedName>
    <definedName name="BMIIB">#N/A</definedName>
    <definedName name="BMIIG">#N/A</definedName>
    <definedName name="BMS">'[24]WEO-BOP'!#REF!</definedName>
    <definedName name="bn" localSheetId="30" hidden="1">{"'előző év december'!$A$2:$CP$214"}</definedName>
    <definedName name="bn" localSheetId="31" hidden="1">{"'előző év december'!$A$2:$CP$214"}</definedName>
    <definedName name="bn" localSheetId="33" hidden="1">{"'előző év december'!$A$2:$CP$214"}</definedName>
    <definedName name="bn" localSheetId="34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1" hidden="1">{"'előző év december'!$A$2:$CP$214"}</definedName>
    <definedName name="bn" localSheetId="12" hidden="1">{"'előző év december'!$A$2:$CP$214"}</definedName>
    <definedName name="bn" localSheetId="13" hidden="1">{"'előző év december'!$A$2:$CP$214"}</definedName>
    <definedName name="bn" localSheetId="14" hidden="1">{"'előző év december'!$A$2:$CP$214"}</definedName>
    <definedName name="bn" localSheetId="17" hidden="1">{"'előző év december'!$A$2:$CP$214"}</definedName>
    <definedName name="bn" localSheetId="18" hidden="1">{"'előző év december'!$A$2:$CP$214"}</definedName>
    <definedName name="bn" localSheetId="19" hidden="1">{"'előző év december'!$A$2:$CP$214"}</definedName>
    <definedName name="bn" localSheetId="20" hidden="1">{"'előző év december'!$A$2:$CP$214"}</definedName>
    <definedName name="bn" localSheetId="21" hidden="1">{"'előző év december'!$A$2:$CP$214"}</definedName>
    <definedName name="bn" hidden="1">{"'előző év december'!$A$2:$CP$214"}</definedName>
    <definedName name="Bolivia">#REF!</definedName>
    <definedName name="BOP">#N/A</definedName>
    <definedName name="BOPB">#REF!</definedName>
    <definedName name="BOPMEMOB">#REF!</definedName>
    <definedName name="bracket_2">#REF!</definedName>
    <definedName name="BRASS">'[24]WEO-BOP'!#REF!</definedName>
    <definedName name="Brazil">#REF!</definedName>
    <definedName name="BTR">'[24]WEO-BOP'!#REF!</definedName>
    <definedName name="BTRG">'[24]WEO-BOP'!#REF!</definedName>
    <definedName name="BUDGET">#REF!</definedName>
    <definedName name="Budget_expenditure">#REF!</definedName>
    <definedName name="Budget_revenue">#REF!</definedName>
    <definedName name="BXG">[25]Q6!$E$26:$AH$26</definedName>
    <definedName name="BXS">'[24]WEO-BOP'!#REF!</definedName>
    <definedName name="BXTSAq">#REF!</definedName>
    <definedName name="CalcMCV_4">#REF!</definedName>
    <definedName name="calcNGS_NGDP">#N/A</definedName>
    <definedName name="CAPACCB">#REF!</definedName>
    <definedName name="cc" localSheetId="29" hidden="1">{"Riqfin97",#N/A,FALSE,"Tran";"Riqfinpro",#N/A,FALSE,"Tran"}</definedName>
    <definedName name="cc" localSheetId="30" hidden="1">{"Riqfin97",#N/A,FALSE,"Tran";"Riqfinpro",#N/A,FALSE,"Tran"}</definedName>
    <definedName name="cc" localSheetId="31" hidden="1">{"Riqfin97",#N/A,FALSE,"Tran";"Riqfinpro",#N/A,FALSE,"Tran"}</definedName>
    <definedName name="cc" localSheetId="33" hidden="1">{"Riqfin97",#N/A,FALSE,"Tran";"Riqfinpro",#N/A,FALSE,"Tran"}</definedName>
    <definedName name="cc" localSheetId="34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9" hidden="1">{"Riqfin97",#N/A,FALSE,"Tran";"Riqfinpro",#N/A,FALSE,"Tran"}</definedName>
    <definedName name="cc" localSheetId="10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13" hidden="1">{"Riqfin97",#N/A,FALSE,"Tran";"Riqfinpro",#N/A,FALSE,"Tran"}</definedName>
    <definedName name="cc" localSheetId="14" hidden="1">{"Riqfin97",#N/A,FALSE,"Tran";"Riqfinpro",#N/A,FALSE,"Tran"}</definedName>
    <definedName name="cc" localSheetId="17" hidden="1">{"Riqfin97",#N/A,FALSE,"Tran";"Riqfinpro",#N/A,FALSE,"Tran"}</definedName>
    <definedName name="cc" localSheetId="18" hidden="1">{"Riqfin97",#N/A,FALSE,"Tran";"Riqfinpro",#N/A,FALSE,"Tran"}</definedName>
    <definedName name="cc" localSheetId="19" hidden="1">{"Riqfin97",#N/A,FALSE,"Tran";"Riqfinpro",#N/A,FALSE,"Tran"}</definedName>
    <definedName name="cc" localSheetId="20" hidden="1">{"Riqfin97",#N/A,FALSE,"Tran";"Riqfinpro",#N/A,FALSE,"Tran"}</definedName>
    <definedName name="cc" localSheetId="21" hidden="1">{"Riqfin97",#N/A,FALSE,"Tran";"Riqfinpro",#N/A,FALSE,"Tran"}</definedName>
    <definedName name="cc" hidden="1">{"Riqfin97",#N/A,FALSE,"Tran";"Riqfinpro",#N/A,FALSE,"Tran"}</definedName>
    <definedName name="ccc" localSheetId="29" hidden="1">{"Riqfin97",#N/A,FALSE,"Tran";"Riqfinpro",#N/A,FALSE,"Tran"}</definedName>
    <definedName name="ccc" localSheetId="30" hidden="1">{"Riqfin97",#N/A,FALSE,"Tran";"Riqfinpro",#N/A,FALSE,"Tran"}</definedName>
    <definedName name="ccc" localSheetId="31" hidden="1">{"Riqfin97",#N/A,FALSE,"Tran";"Riqfinpro",#N/A,FALSE,"Tran"}</definedName>
    <definedName name="ccc" localSheetId="33" hidden="1">{"Riqfin97",#N/A,FALSE,"Tran";"Riqfinpro",#N/A,FALSE,"Tran"}</definedName>
    <definedName name="ccc" localSheetId="34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localSheetId="9" hidden="1">{"Riqfin97",#N/A,FALSE,"Tran";"Riqfinpro",#N/A,FALSE,"Tran"}</definedName>
    <definedName name="ccc" localSheetId="10" hidden="1">{"Riqfin97",#N/A,FALSE,"Tran";"Riqfinpro",#N/A,FALSE,"Tran"}</definedName>
    <definedName name="ccc" localSheetId="11" hidden="1">{"Riqfin97",#N/A,FALSE,"Tran";"Riqfinpro",#N/A,FALSE,"Tran"}</definedName>
    <definedName name="ccc" localSheetId="12" hidden="1">{"Riqfin97",#N/A,FALSE,"Tran";"Riqfinpro",#N/A,FALSE,"Tran"}</definedName>
    <definedName name="ccc" localSheetId="13" hidden="1">{"Riqfin97",#N/A,FALSE,"Tran";"Riqfinpro",#N/A,FALSE,"Tran"}</definedName>
    <definedName name="ccc" localSheetId="14" hidden="1">{"Riqfin97",#N/A,FALSE,"Tran";"Riqfinpro",#N/A,FALSE,"Tran"}</definedName>
    <definedName name="ccc" localSheetId="17" hidden="1">{"Riqfin97",#N/A,FALSE,"Tran";"Riqfinpro",#N/A,FALSE,"Tran"}</definedName>
    <definedName name="ccc" localSheetId="18" hidden="1">{"Riqfin97",#N/A,FALSE,"Tran";"Riqfinpro",#N/A,FALSE,"Tran"}</definedName>
    <definedName name="ccc" localSheetId="19" hidden="1">{"Riqfin97",#N/A,FALSE,"Tran";"Riqfinpro",#N/A,FALSE,"Tran"}</definedName>
    <definedName name="ccc" localSheetId="20" hidden="1">{"Riqfin97",#N/A,FALSE,"Tran";"Riqfinpro",#N/A,FALSE,"Tran"}</definedName>
    <definedName name="ccc" localSheetId="21" hidden="1">{"Riqfin97",#N/A,FALSE,"Tran";"Riqfinpro",#N/A,FALSE,"Tran"}</definedName>
    <definedName name="ccc" hidden="1">{"Riqfin97",#N/A,FALSE,"Tran";"Riqfinpro",#N/A,FALSE,"Tran"}</definedName>
    <definedName name="CCODE">#REF!</definedName>
    <definedName name="cgb">#REF!</definedName>
    <definedName name="cge">#REF!</definedName>
    <definedName name="cgr">#REF!</definedName>
    <definedName name="CONCK">#REF!</definedName>
    <definedName name="Cons">#REF!</definedName>
    <definedName name="CORULCSA">[26]E!$V$15:$V$98</definedName>
    <definedName name="cp" localSheetId="30" hidden="1">{"'előző év december'!$A$2:$CP$214"}</definedName>
    <definedName name="cp" localSheetId="31" hidden="1">{"'előző év december'!$A$2:$CP$214"}</definedName>
    <definedName name="cp" localSheetId="33" hidden="1">{"'előző év december'!$A$2:$CP$214"}</definedName>
    <definedName name="cp" localSheetId="34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9" hidden="1">{"'előző év december'!$A$2:$CP$214"}</definedName>
    <definedName name="cp" localSheetId="10" hidden="1">{"'előző év december'!$A$2:$CP$214"}</definedName>
    <definedName name="cp" localSheetId="11" hidden="1">{"'előző év december'!$A$2:$CP$214"}</definedName>
    <definedName name="cp" localSheetId="12" hidden="1">{"'előző év december'!$A$2:$CP$214"}</definedName>
    <definedName name="cp" localSheetId="13" hidden="1">{"'előző év december'!$A$2:$CP$214"}</definedName>
    <definedName name="cp" localSheetId="14" hidden="1">{"'előző év december'!$A$2:$CP$214"}</definedName>
    <definedName name="cp" localSheetId="17" hidden="1">{"'előző év december'!$A$2:$CP$214"}</definedName>
    <definedName name="cp" localSheetId="18" hidden="1">{"'előző év december'!$A$2:$CP$214"}</definedName>
    <definedName name="cp" localSheetId="19" hidden="1">{"'előző év december'!$A$2:$CP$214"}</definedName>
    <definedName name="cp" localSheetId="20" hidden="1">{"'előző év december'!$A$2:$CP$214"}</definedName>
    <definedName name="cp" localSheetId="21" hidden="1">{"'előző év december'!$A$2:$CP$214"}</definedName>
    <definedName name="cp" hidden="1">{"'előző év december'!$A$2:$CP$214"}</definedName>
    <definedName name="cpr" localSheetId="30" hidden="1">{"'előző év december'!$A$2:$CP$214"}</definedName>
    <definedName name="cpr" localSheetId="31" hidden="1">{"'előző év december'!$A$2:$CP$214"}</definedName>
    <definedName name="cpr" localSheetId="33" hidden="1">{"'előző év december'!$A$2:$CP$214"}</definedName>
    <definedName name="cpr" localSheetId="34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1" hidden="1">{"'előző év december'!$A$2:$CP$214"}</definedName>
    <definedName name="cpr" localSheetId="12" hidden="1">{"'előző év december'!$A$2:$CP$214"}</definedName>
    <definedName name="cpr" localSheetId="13" hidden="1">{"'előző év december'!$A$2:$CP$214"}</definedName>
    <definedName name="cpr" localSheetId="14" hidden="1">{"'előző év december'!$A$2:$CP$214"}</definedName>
    <definedName name="cpr" localSheetId="17" hidden="1">{"'előző év december'!$A$2:$CP$214"}</definedName>
    <definedName name="cpr" localSheetId="18" hidden="1">{"'előző év december'!$A$2:$CP$214"}</definedName>
    <definedName name="cpr" localSheetId="19" hidden="1">{"'előző év december'!$A$2:$CP$214"}</definedName>
    <definedName name="cpr" localSheetId="20" hidden="1">{"'előző év december'!$A$2:$CP$214"}</definedName>
    <definedName name="cpr" localSheetId="21" hidden="1">{"'előző év december'!$A$2:$CP$214"}</definedName>
    <definedName name="cpr" hidden="1">{"'előző év december'!$A$2:$CP$214"}</definedName>
    <definedName name="cprsa" localSheetId="30" hidden="1">{"'előző év december'!$A$2:$CP$214"}</definedName>
    <definedName name="cprsa" localSheetId="31" hidden="1">{"'előző év december'!$A$2:$CP$214"}</definedName>
    <definedName name="cprsa" localSheetId="33" hidden="1">{"'előző év december'!$A$2:$CP$214"}</definedName>
    <definedName name="cprsa" localSheetId="34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1" hidden="1">{"'előző év december'!$A$2:$CP$214"}</definedName>
    <definedName name="cprsa" localSheetId="12" hidden="1">{"'előző év december'!$A$2:$CP$214"}</definedName>
    <definedName name="cprsa" localSheetId="13" hidden="1">{"'előző év december'!$A$2:$CP$214"}</definedName>
    <definedName name="cprsa" localSheetId="14" hidden="1">{"'előző év december'!$A$2:$CP$214"}</definedName>
    <definedName name="cprsa" localSheetId="17" hidden="1">{"'előző év december'!$A$2:$CP$214"}</definedName>
    <definedName name="cprsa" localSheetId="18" hidden="1">{"'előző év december'!$A$2:$CP$214"}</definedName>
    <definedName name="cprsa" localSheetId="19" hidden="1">{"'előző év december'!$A$2:$CP$214"}</definedName>
    <definedName name="cprsa" localSheetId="20" hidden="1">{"'előző év december'!$A$2:$CP$214"}</definedName>
    <definedName name="cprsa" localSheetId="21" hidden="1">{"'előző év december'!$A$2:$CP$214"}</definedName>
    <definedName name="cprsa" hidden="1">{"'előző év december'!$A$2:$CP$214"}</definedName>
    <definedName name="CurrVintage">[27]Current!$D$66</definedName>
    <definedName name="cx" localSheetId="30" hidden="1">{"'előző év december'!$A$2:$CP$214"}</definedName>
    <definedName name="cx" localSheetId="31" hidden="1">{"'előző év december'!$A$2:$CP$214"}</definedName>
    <definedName name="cx" localSheetId="33" hidden="1">{"'előző év december'!$A$2:$CP$214"}</definedName>
    <definedName name="cx" localSheetId="34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1" hidden="1">{"'előző év december'!$A$2:$CP$214"}</definedName>
    <definedName name="cx" localSheetId="12" hidden="1">{"'előző év december'!$A$2:$CP$214"}</definedName>
    <definedName name="cx" localSheetId="13" hidden="1">{"'előző év december'!$A$2:$CP$214"}</definedName>
    <definedName name="cx" localSheetId="14" hidden="1">{"'előző év december'!$A$2:$CP$214"}</definedName>
    <definedName name="cx" localSheetId="17" hidden="1">{"'előző év december'!$A$2:$CP$214"}</definedName>
    <definedName name="cx" localSheetId="18" hidden="1">{"'előző év december'!$A$2:$CP$214"}</definedName>
    <definedName name="cx" localSheetId="19" hidden="1">{"'előző év december'!$A$2:$CP$214"}</definedName>
    <definedName name="cx" localSheetId="20" hidden="1">{"'előző év december'!$A$2:$CP$214"}</definedName>
    <definedName name="cx" localSheetId="21" hidden="1">{"'előző év december'!$A$2:$CP$214"}</definedName>
    <definedName name="cx" hidden="1">{"'előző év december'!$A$2:$CP$214"}</definedName>
    <definedName name="d">"Graf 5"</definedName>
    <definedName name="DABproj">#N/A</definedName>
    <definedName name="DAGproj">#N/A</definedName>
    <definedName name="daily_interest_rates">'[28]daily calculations'!#REF!</definedName>
    <definedName name="DAproj">#N/A</definedName>
    <definedName name="DASD">#N/A</definedName>
    <definedName name="DASDB">#N/A</definedName>
    <definedName name="DASDG">#N/A</definedName>
    <definedName name="data_area">#REF!</definedName>
    <definedName name="_xlnm.Database" localSheetId="33">#REF!</definedName>
    <definedName name="_xlnm.Database">#REF!</definedName>
    <definedName name="DATB">[1]REER!$B$144:$B$240</definedName>
    <definedName name="datcr">'[10]Tab ann curr'!#REF!</definedName>
    <definedName name="date">#REF!</definedName>
    <definedName name="date_EXP">[29]Sheet1!$B$1:$G$1</definedName>
    <definedName name="date_FISC">#REF!</definedName>
    <definedName name="dateIntLiq">#REF!</definedName>
    <definedName name="dateMoney">#REF!</definedName>
    <definedName name="dateprofit">[1]C!$A$9:$A$125</definedName>
    <definedName name="dateRates">#REF!</definedName>
    <definedName name="dateRawQ">'[30]Raw Data'!#REF!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>[26]B!$B$20:$B$134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>[26]transfer!$A$9:$A$116</definedName>
    <definedName name="datgdp">#REF!</definedName>
    <definedName name="datin1">[1]REER!$B$9:$B$119</definedName>
    <definedName name="datin2">[1]REER!$B$144:$B$253</definedName>
    <definedName name="datq">#REF!</definedName>
    <definedName name="datq1">#REF!</definedName>
    <definedName name="datq2">#REF!</definedName>
    <definedName name="datreer">[1]REER!$B$144:$B$258</definedName>
    <definedName name="datt">#REF!</definedName>
    <definedName name="DBproj">#N/A</definedName>
    <definedName name="dd" localSheetId="29" hidden="1">{"Riqfin97",#N/A,FALSE,"Tran";"Riqfinpro",#N/A,FALSE,"Tran"}</definedName>
    <definedName name="dd" localSheetId="30" hidden="1">{"Riqfin97",#N/A,FALSE,"Tran";"Riqfinpro",#N/A,FALSE,"Tran"}</definedName>
    <definedName name="dd" localSheetId="31" hidden="1">{"Riqfin97",#N/A,FALSE,"Tran";"Riqfinpro",#N/A,FALSE,"Tran"}</definedName>
    <definedName name="dd" localSheetId="33" hidden="1">{"Riqfin97",#N/A,FALSE,"Tran";"Riqfinpro",#N/A,FALSE,"Tran"}</definedName>
    <definedName name="dd" localSheetId="34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9" hidden="1">{"Riqfin97",#N/A,FALSE,"Tran";"Riqfinpro",#N/A,FALSE,"Tran"}</definedName>
    <definedName name="dd" localSheetId="10" hidden="1">{"Riqfin97",#N/A,FALSE,"Tran";"Riqfinpro",#N/A,FALSE,"Tran"}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13" hidden="1">{"Riqfin97",#N/A,FALSE,"Tran";"Riqfinpro",#N/A,FALSE,"Tran"}</definedName>
    <definedName name="dd" localSheetId="14" hidden="1">{"Riqfin97",#N/A,FALSE,"Tran";"Riqfinpro",#N/A,FALSE,"Tran"}</definedName>
    <definedName name="dd" localSheetId="17" hidden="1">{"Riqfin97",#N/A,FALSE,"Tran";"Riqfinpro",#N/A,FALSE,"Tran"}</definedName>
    <definedName name="dd" localSheetId="18" hidden="1">{"Riqfin97",#N/A,FALSE,"Tran";"Riqfinpro",#N/A,FALSE,"Tran"}</definedName>
    <definedName name="dd" localSheetId="19" hidden="1">{"Riqfin97",#N/A,FALSE,"Tran";"Riqfinpro",#N/A,FALSE,"Tran"}</definedName>
    <definedName name="dd" localSheetId="20" hidden="1">{"Riqfin97",#N/A,FALSE,"Tran";"Riqfinpro",#N/A,FALSE,"Tran"}</definedName>
    <definedName name="dd" localSheetId="21" hidden="1">{"Riqfin97",#N/A,FALSE,"Tran";"Riqfinpro",#N/A,FALSE,"Tran"}</definedName>
    <definedName name="dd" hidden="1">{"Riqfin97",#N/A,FALSE,"Tran";"Riqfinpro",#N/A,FALSE,"Tran"}</definedName>
    <definedName name="ddd" localSheetId="29" hidden="1">{"Riqfin97",#N/A,FALSE,"Tran";"Riqfinpro",#N/A,FALSE,"Tran"}</definedName>
    <definedName name="ddd" localSheetId="30" hidden="1">{"Riqfin97",#N/A,FALSE,"Tran";"Riqfinpro",#N/A,FALSE,"Tran"}</definedName>
    <definedName name="ddd" localSheetId="31" hidden="1">{"Riqfin97",#N/A,FALSE,"Tran";"Riqfinpro",#N/A,FALSE,"Tran"}</definedName>
    <definedName name="ddd" localSheetId="33" hidden="1">{"Riqfin97",#N/A,FALSE,"Tran";"Riqfinpro",#N/A,FALSE,"Tran"}</definedName>
    <definedName name="ddd" localSheetId="34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localSheetId="9" hidden="1">{"Riqfin97",#N/A,FALSE,"Tran";"Riqfinpro",#N/A,FALSE,"Tran"}</definedName>
    <definedName name="ddd" localSheetId="10" hidden="1">{"Riqfin97",#N/A,FALSE,"Tran";"Riqfinpro",#N/A,FALSE,"Tran"}</definedName>
    <definedName name="ddd" localSheetId="11" hidden="1">{"Riqfin97",#N/A,FALSE,"Tran";"Riqfinpro",#N/A,FALSE,"Tran"}</definedName>
    <definedName name="ddd" localSheetId="12" hidden="1">{"Riqfin97",#N/A,FALSE,"Tran";"Riqfinpro",#N/A,FALSE,"Tran"}</definedName>
    <definedName name="ddd" localSheetId="13" hidden="1">{"Riqfin97",#N/A,FALSE,"Tran";"Riqfinpro",#N/A,FALSE,"Tran"}</definedName>
    <definedName name="ddd" localSheetId="14" hidden="1">{"Riqfin97",#N/A,FALSE,"Tran";"Riqfinpro",#N/A,FALSE,"Tran"}</definedName>
    <definedName name="ddd" localSheetId="17" hidden="1">{"Riqfin97",#N/A,FALSE,"Tran";"Riqfinpro",#N/A,FALSE,"Tran"}</definedName>
    <definedName name="ddd" localSheetId="18" hidden="1">{"Riqfin97",#N/A,FALSE,"Tran";"Riqfinpro",#N/A,FALSE,"Tran"}</definedName>
    <definedName name="ddd" localSheetId="19" hidden="1">{"Riqfin97",#N/A,FALSE,"Tran";"Riqfinpro",#N/A,FALSE,"Tran"}</definedName>
    <definedName name="ddd" localSheetId="20" hidden="1">{"Riqfin97",#N/A,FALSE,"Tran";"Riqfinpro",#N/A,FALSE,"Tran"}</definedName>
    <definedName name="ddd" localSheetId="21" hidden="1">{"Riqfin97",#N/A,FALSE,"Tran";"Riqfinpro",#N/A,FALSE,"Tran"}</definedName>
    <definedName name="ddd" hidden="1">{"Riqfin97",#N/A,FALSE,"Tran";"Riqfinpro",#N/A,FALSE,"Tran"}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#REF!</definedName>
    <definedName name="degresivita_2">#REF!</definedName>
    <definedName name="deleteme1" localSheetId="26" hidden="1">#REF!</definedName>
    <definedName name="deleteme1" localSheetId="29" hidden="1">#REF!</definedName>
    <definedName name="deleteme1" localSheetId="33" hidden="1">#REF!</definedName>
    <definedName name="deleteme1" localSheetId="34" hidden="1">#REF!</definedName>
    <definedName name="deleteme1" localSheetId="3" hidden="1">#REF!</definedName>
    <definedName name="deleteme1" localSheetId="9" hidden="1">#REF!</definedName>
    <definedName name="deleteme1" localSheetId="11" hidden="1">#REF!</definedName>
    <definedName name="deleteme1" localSheetId="14" hidden="1">#REF!</definedName>
    <definedName name="deleteme1" hidden="1">#REF!</definedName>
    <definedName name="deleteme3" localSheetId="26" hidden="1">#REF!</definedName>
    <definedName name="deleteme3" localSheetId="29" hidden="1">#REF!</definedName>
    <definedName name="deleteme3" localSheetId="33" hidden="1">#REF!</definedName>
    <definedName name="deleteme3" localSheetId="34" hidden="1">#REF!</definedName>
    <definedName name="deleteme3" localSheetId="3" hidden="1">#REF!</definedName>
    <definedName name="deleteme3" localSheetId="9" hidden="1">#REF!</definedName>
    <definedName name="deleteme3" localSheetId="11" hidden="1">#REF!</definedName>
    <definedName name="deleteme3" localSheetId="14" hidden="1">#REF!</definedName>
    <definedName name="deleteme3" hidden="1">#REF!</definedName>
    <definedName name="Department">[31]REER!#REF!</definedName>
    <definedName name="DF_GRID_3">Počet klientov-[32]PR!$B$17:$H$19</definedName>
    <definedName name="DF_GRID_4">#REF!</definedName>
    <definedName name="DF_GRID_5">#REF!</definedName>
    <definedName name="DF_GRID_6">#REF!</definedName>
    <definedName name="DF_GRID_7">Počet klientov-#REF!</definedName>
    <definedName name="DGproj">#N/A</definedName>
    <definedName name="DLX1.USE">[33]Haver!$A$2:$N$8</definedName>
    <definedName name="DOC">#REF!</definedName>
    <definedName name="dp">[34]DP!$A$1:$E$65536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29" hidden="1">{"Riqfin97",#N/A,FALSE,"Tran";"Riqfinpro",#N/A,FALSE,"Tran"}</definedName>
    <definedName name="dsfsdds" localSheetId="30" hidden="1">{"Riqfin97",#N/A,FALSE,"Tran";"Riqfinpro",#N/A,FALSE,"Tran"}</definedName>
    <definedName name="dsfsdds" localSheetId="31" hidden="1">{"Riqfin97",#N/A,FALSE,"Tran";"Riqfinpro",#N/A,FALSE,"Tran"}</definedName>
    <definedName name="dsfsdds" localSheetId="33" hidden="1">{"Riqfin97",#N/A,FALSE,"Tran";"Riqfinpro",#N/A,FALSE,"Tran"}</definedName>
    <definedName name="dsfsdds" localSheetId="34" hidden="1">{"Riqfin97",#N/A,FALSE,"Tran";"Riqfinpro",#N/A,FALSE,"Tran"}</definedName>
    <definedName name="dsfsdds" localSheetId="4" hidden="1">{"Riqfin97",#N/A,FALSE,"Tran";"Riqfinpro",#N/A,FALSE,"Tran"}</definedName>
    <definedName name="dsfsdds" localSheetId="5" hidden="1">{"Riqfin97",#N/A,FALSE,"Tran";"Riqfinpro",#N/A,FALSE,"Tran"}</definedName>
    <definedName name="dsfsdds" localSheetId="6" hidden="1">{"Riqfin97",#N/A,FALSE,"Tran";"Riqfinpro",#N/A,FALSE,"Tran"}</definedName>
    <definedName name="dsfsdds" localSheetId="7" hidden="1">{"Riqfin97",#N/A,FALSE,"Tran";"Riqfinpro",#N/A,FALSE,"Tran"}</definedName>
    <definedName name="dsfsdds" localSheetId="9" hidden="1">{"Riqfin97",#N/A,FALSE,"Tran";"Riqfinpro",#N/A,FALSE,"Tran"}</definedName>
    <definedName name="dsfsdds" localSheetId="10" hidden="1">{"Riqfin97",#N/A,FALSE,"Tran";"Riqfinpro",#N/A,FALSE,"Tran"}</definedName>
    <definedName name="dsfsdds" localSheetId="11" hidden="1">{"Riqfin97",#N/A,FALSE,"Tran";"Riqfinpro",#N/A,FALSE,"Tran"}</definedName>
    <definedName name="dsfsdds" localSheetId="12" hidden="1">{"Riqfin97",#N/A,FALSE,"Tran";"Riqfinpro",#N/A,FALSE,"Tran"}</definedName>
    <definedName name="dsfsdds" localSheetId="13" hidden="1">{"Riqfin97",#N/A,FALSE,"Tran";"Riqfinpro",#N/A,FALSE,"Tran"}</definedName>
    <definedName name="dsfsdds" localSheetId="14" hidden="1">{"Riqfin97",#N/A,FALSE,"Tran";"Riqfinpro",#N/A,FALSE,"Tran"}</definedName>
    <definedName name="dsfsdds" localSheetId="17" hidden="1">{"Riqfin97",#N/A,FALSE,"Tran";"Riqfinpro",#N/A,FALSE,"Tran"}</definedName>
    <definedName name="dsfsdds" localSheetId="18" hidden="1">{"Riqfin97",#N/A,FALSE,"Tran";"Riqfinpro",#N/A,FALSE,"Tran"}</definedName>
    <definedName name="dsfsdds" localSheetId="19" hidden="1">{"Riqfin97",#N/A,FALSE,"Tran";"Riqfinpro",#N/A,FALSE,"Tran"}</definedName>
    <definedName name="dsfsdds" localSheetId="20" hidden="1">{"Riqfin97",#N/A,FALSE,"Tran";"Riqfinpro",#N/A,FALSE,"Tran"}</definedName>
    <definedName name="dsfsdds" localSheetId="21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>#REF!</definedName>
    <definedName name="e9db">[35]e9!$A$1:$V$49</definedName>
    <definedName name="EDNA">#N/A</definedName>
    <definedName name="edr" localSheetId="30" hidden="1">{"'előző év december'!$A$2:$CP$214"}</definedName>
    <definedName name="edr" localSheetId="31" hidden="1">{"'előző év december'!$A$2:$CP$214"}</definedName>
    <definedName name="edr" localSheetId="33" hidden="1">{"'előző év december'!$A$2:$CP$214"}</definedName>
    <definedName name="edr" localSheetId="34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1" hidden="1">{"'előző év december'!$A$2:$CP$214"}</definedName>
    <definedName name="edr" localSheetId="12" hidden="1">{"'előző év december'!$A$2:$CP$214"}</definedName>
    <definedName name="edr" localSheetId="13" hidden="1">{"'előző év december'!$A$2:$CP$214"}</definedName>
    <definedName name="edr" localSheetId="14" hidden="1">{"'előző év december'!$A$2:$CP$214"}</definedName>
    <definedName name="edr" localSheetId="17" hidden="1">{"'előző év december'!$A$2:$CP$214"}</definedName>
    <definedName name="edr" localSheetId="18" hidden="1">{"'előző év december'!$A$2:$CP$214"}</definedName>
    <definedName name="edr" localSheetId="19" hidden="1">{"'előző év december'!$A$2:$CP$214"}</definedName>
    <definedName name="edr" localSheetId="20" hidden="1">{"'előző év december'!$A$2:$CP$214"}</definedName>
    <definedName name="edr" localSheetId="21" hidden="1">{"'előző év december'!$A$2:$CP$214"}</definedName>
    <definedName name="edr" hidden="1">{"'előző év december'!$A$2:$CP$214"}</definedName>
    <definedName name="EDSSDESCRIPTOR">#REF!</definedName>
    <definedName name="EDSSFILE">#REF!</definedName>
    <definedName name="EDSSNAME">#REF!</definedName>
    <definedName name="EDSSTIME">#REF!</definedName>
    <definedName name="ee" localSheetId="29" hidden="1">{"Tab1",#N/A,FALSE,"P";"Tab2",#N/A,FALSE,"P"}</definedName>
    <definedName name="ee" localSheetId="30" hidden="1">{"Tab1",#N/A,FALSE,"P";"Tab2",#N/A,FALSE,"P"}</definedName>
    <definedName name="ee" localSheetId="31" hidden="1">{"Tab1",#N/A,FALSE,"P";"Tab2",#N/A,FALSE,"P"}</definedName>
    <definedName name="ee" localSheetId="33" hidden="1">{"Tab1",#N/A,FALSE,"P";"Tab2",#N/A,FALSE,"P"}</definedName>
    <definedName name="ee" localSheetId="34" hidden="1">{"Tab1",#N/A,FALSE,"P";"Tab2",#N/A,FALSE,"P"}</definedName>
    <definedName name="ee" localSheetId="4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9" hidden="1">{"Tab1",#N/A,FALSE,"P";"Tab2",#N/A,FALSE,"P"}</definedName>
    <definedName name="ee" localSheetId="10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13" hidden="1">{"Tab1",#N/A,FALSE,"P";"Tab2",#N/A,FALSE,"P"}</definedName>
    <definedName name="ee" localSheetId="14" hidden="1">{"Tab1",#N/A,FALSE,"P";"Tab2",#N/A,FALSE,"P"}</definedName>
    <definedName name="ee" localSheetId="17" hidden="1">{"Tab1",#N/A,FALSE,"P";"Tab2",#N/A,FALSE,"P"}</definedName>
    <definedName name="ee" localSheetId="18" hidden="1">{"Tab1",#N/A,FALSE,"P";"Tab2",#N/A,FALSE,"P"}</definedName>
    <definedName name="ee" localSheetId="19" hidden="1">{"Tab1",#N/A,FALSE,"P";"Tab2",#N/A,FALSE,"P"}</definedName>
    <definedName name="ee" localSheetId="20" hidden="1">{"Tab1",#N/A,FALSE,"P";"Tab2",#N/A,FALSE,"P"}</definedName>
    <definedName name="ee" localSheetId="21" hidden="1">{"Tab1",#N/A,FALSE,"P";"Tab2",#N/A,FALSE,"P"}</definedName>
    <definedName name="ee" hidden="1">{"Tab1",#N/A,FALSE,"P";"Tab2",#N/A,FALSE,"P"}</definedName>
    <definedName name="EECB">#REF!</definedName>
    <definedName name="eedx" localSheetId="29" hidden="1">{"Tab1",#N/A,FALSE,"P";"Tab2",#N/A,FALSE,"P"}</definedName>
    <definedName name="eedx" localSheetId="30" hidden="1">{"Tab1",#N/A,FALSE,"P";"Tab2",#N/A,FALSE,"P"}</definedName>
    <definedName name="eedx" localSheetId="31" hidden="1">{"Tab1",#N/A,FALSE,"P";"Tab2",#N/A,FALSE,"P"}</definedName>
    <definedName name="eedx" localSheetId="33" hidden="1">{"Tab1",#N/A,FALSE,"P";"Tab2",#N/A,FALSE,"P"}</definedName>
    <definedName name="eedx" localSheetId="34" hidden="1">{"Tab1",#N/A,FALSE,"P";"Tab2",#N/A,FALSE,"P"}</definedName>
    <definedName name="eedx" localSheetId="4" hidden="1">{"Tab1",#N/A,FALSE,"P";"Tab2",#N/A,FALSE,"P"}</definedName>
    <definedName name="eedx" localSheetId="5" hidden="1">{"Tab1",#N/A,FALSE,"P";"Tab2",#N/A,FALSE,"P"}</definedName>
    <definedName name="eedx" localSheetId="6" hidden="1">{"Tab1",#N/A,FALSE,"P";"Tab2",#N/A,FALSE,"P"}</definedName>
    <definedName name="eedx" localSheetId="7" hidden="1">{"Tab1",#N/A,FALSE,"P";"Tab2",#N/A,FALSE,"P"}</definedName>
    <definedName name="eedx" localSheetId="9" hidden="1">{"Tab1",#N/A,FALSE,"P";"Tab2",#N/A,FALSE,"P"}</definedName>
    <definedName name="eedx" localSheetId="10" hidden="1">{"Tab1",#N/A,FALSE,"P";"Tab2",#N/A,FALSE,"P"}</definedName>
    <definedName name="eedx" localSheetId="11" hidden="1">{"Tab1",#N/A,FALSE,"P";"Tab2",#N/A,FALSE,"P"}</definedName>
    <definedName name="eedx" localSheetId="12" hidden="1">{"Tab1",#N/A,FALSE,"P";"Tab2",#N/A,FALSE,"P"}</definedName>
    <definedName name="eedx" localSheetId="13" hidden="1">{"Tab1",#N/A,FALSE,"P";"Tab2",#N/A,FALSE,"P"}</definedName>
    <definedName name="eedx" localSheetId="14" hidden="1">{"Tab1",#N/A,FALSE,"P";"Tab2",#N/A,FALSE,"P"}</definedName>
    <definedName name="eedx" localSheetId="17" hidden="1">{"Tab1",#N/A,FALSE,"P";"Tab2",#N/A,FALSE,"P"}</definedName>
    <definedName name="eedx" localSheetId="18" hidden="1">{"Tab1",#N/A,FALSE,"P";"Tab2",#N/A,FALSE,"P"}</definedName>
    <definedName name="eedx" localSheetId="19" hidden="1">{"Tab1",#N/A,FALSE,"P";"Tab2",#N/A,FALSE,"P"}</definedName>
    <definedName name="eedx" localSheetId="20" hidden="1">{"Tab1",#N/A,FALSE,"P";"Tab2",#N/A,FALSE,"P"}</definedName>
    <definedName name="eedx" localSheetId="21" hidden="1">{"Tab1",#N/A,FALSE,"P";"Tab2",#N/A,FALSE,"P"}</definedName>
    <definedName name="eedx" hidden="1">{"Tab1",#N/A,FALSE,"P";"Tab2",#N/A,FALSE,"P"}</definedName>
    <definedName name="eee" localSheetId="29" hidden="1">{"Tab1",#N/A,FALSE,"P";"Tab2",#N/A,FALSE,"P"}</definedName>
    <definedName name="eee" localSheetId="30" hidden="1">{"Tab1",#N/A,FALSE,"P";"Tab2",#N/A,FALSE,"P"}</definedName>
    <definedName name="eee" localSheetId="31" hidden="1">{"Tab1",#N/A,FALSE,"P";"Tab2",#N/A,FALSE,"P"}</definedName>
    <definedName name="eee" localSheetId="33" hidden="1">{"Tab1",#N/A,FALSE,"P";"Tab2",#N/A,FALSE,"P"}</definedName>
    <definedName name="eee" localSheetId="34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9" hidden="1">{"Tab1",#N/A,FALSE,"P";"Tab2",#N/A,FALSE,"P"}</definedName>
    <definedName name="eee" localSheetId="10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13" hidden="1">{"Tab1",#N/A,FALSE,"P";"Tab2",#N/A,FALSE,"P"}</definedName>
    <definedName name="eee" localSheetId="14" hidden="1">{"Tab1",#N/A,FALSE,"P";"Tab2",#N/A,FALSE,"P"}</definedName>
    <definedName name="eee" localSheetId="17" hidden="1">{"Tab1",#N/A,FALSE,"P";"Tab2",#N/A,FALSE,"P"}</definedName>
    <definedName name="eee" localSheetId="18" hidden="1">{"Tab1",#N/A,FALSE,"P";"Tab2",#N/A,FALSE,"P"}</definedName>
    <definedName name="eee" localSheetId="19" hidden="1">{"Tab1",#N/A,FALSE,"P";"Tab2",#N/A,FALSE,"P"}</definedName>
    <definedName name="eee" localSheetId="20" hidden="1">{"Tab1",#N/A,FALSE,"P";"Tab2",#N/A,FALSE,"P"}</definedName>
    <definedName name="eee" localSheetId="21" hidden="1">{"Tab1",#N/A,FALSE,"P";"Tab2",#N/A,FALSE,"P"}</definedName>
    <definedName name="eee" hidden="1">{"Tab1",#N/A,FALSE,"P";"Tab2",#N/A,FALSE,"P"}</definedName>
    <definedName name="EISCODE">#REF!</definedName>
    <definedName name="elect">#REF!</definedName>
    <definedName name="Emerging_HTML_AREA">#REF!</definedName>
    <definedName name="EMETEL">#REF!</definedName>
    <definedName name="ENDA">#N/A</definedName>
    <definedName name="equal_TLC">#REF!</definedName>
    <definedName name="ert" localSheetId="30" hidden="1">{"'előző év december'!$A$2:$CP$214"}</definedName>
    <definedName name="ert" localSheetId="31" hidden="1">{"'előző év december'!$A$2:$CP$214"}</definedName>
    <definedName name="ert" localSheetId="33" hidden="1">{"'előző év december'!$A$2:$CP$214"}</definedName>
    <definedName name="ert" localSheetId="34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1" hidden="1">{"'előző év december'!$A$2:$CP$214"}</definedName>
    <definedName name="ert" localSheetId="12" hidden="1">{"'előző év december'!$A$2:$CP$214"}</definedName>
    <definedName name="ert" localSheetId="13" hidden="1">{"'előző év december'!$A$2:$CP$214"}</definedName>
    <definedName name="ert" localSheetId="14" hidden="1">{"'előző év december'!$A$2:$CP$214"}</definedName>
    <definedName name="ert" localSheetId="17" hidden="1">{"'előző év december'!$A$2:$CP$214"}</definedName>
    <definedName name="ert" localSheetId="18" hidden="1">{"'előző év december'!$A$2:$CP$214"}</definedName>
    <definedName name="ert" localSheetId="19" hidden="1">{"'előző év december'!$A$2:$CP$214"}</definedName>
    <definedName name="ert" localSheetId="20" hidden="1">{"'előző év december'!$A$2:$CP$214"}</definedName>
    <definedName name="ert" localSheetId="21" hidden="1">{"'előző év december'!$A$2:$CP$214"}</definedName>
    <definedName name="ert" hidden="1">{"'előző év december'!$A$2:$CP$214"}</definedName>
    <definedName name="ertertwertwert" localSheetId="30" hidden="1">{"'előző év december'!$A$2:$CP$214"}</definedName>
    <definedName name="ertertwertwert" localSheetId="31" hidden="1">{"'előző év december'!$A$2:$CP$214"}</definedName>
    <definedName name="ertertwertwert" localSheetId="33" hidden="1">{"'előző év december'!$A$2:$CP$214"}</definedName>
    <definedName name="ertertwertwert" localSheetId="34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1" hidden="1">{"'előző év december'!$A$2:$CP$214"}</definedName>
    <definedName name="ertertwertwert" localSheetId="12" hidden="1">{"'előző év december'!$A$2:$CP$214"}</definedName>
    <definedName name="ertertwertwert" localSheetId="13" hidden="1">{"'előző év december'!$A$2:$CP$214"}</definedName>
    <definedName name="ertertwertwert" localSheetId="14" hidden="1">{"'előző év december'!$A$2:$CP$214"}</definedName>
    <definedName name="ertertwertwert" localSheetId="17" hidden="1">{"'előző év december'!$A$2:$CP$214"}</definedName>
    <definedName name="ertertwertwert" localSheetId="18" hidden="1">{"'előző év december'!$A$2:$CP$214"}</definedName>
    <definedName name="ertertwertwert" localSheetId="19" hidden="1">{"'előző év december'!$A$2:$CP$214"}</definedName>
    <definedName name="ertertwertwert" localSheetId="20" hidden="1">{"'előző év december'!$A$2:$CP$214"}</definedName>
    <definedName name="ertertwertwert" localSheetId="21" hidden="1">{"'előző év december'!$A$2:$CP$214"}</definedName>
    <definedName name="ertertwertwert" hidden="1">{"'előző év december'!$A$2:$CP$214"}</definedName>
    <definedName name="ExitWRS">[36]Main!$AB$25</definedName>
    <definedName name="f" localSheetId="30" hidden="1">{"'előző év december'!$A$2:$CP$214"}</definedName>
    <definedName name="f" localSheetId="31" hidden="1">{"'előző év december'!$A$2:$CP$214"}</definedName>
    <definedName name="f" localSheetId="33" hidden="1">{"'előző év december'!$A$2:$CP$214"}</definedName>
    <definedName name="f" localSheetId="34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9" hidden="1">{"'előző év december'!$A$2:$CP$214"}</definedName>
    <definedName name="f" localSheetId="10" hidden="1">{"'előző év december'!$A$2:$CP$214"}</definedName>
    <definedName name="f" localSheetId="11" hidden="1">{"'előző év december'!$A$2:$CP$214"}</definedName>
    <definedName name="f" localSheetId="12" hidden="1">{"'előző év december'!$A$2:$CP$214"}</definedName>
    <definedName name="f" localSheetId="13" hidden="1">{"'előző év december'!$A$2:$CP$214"}</definedName>
    <definedName name="f" localSheetId="14" hidden="1">{"'előző év december'!$A$2:$CP$214"}</definedName>
    <definedName name="f" localSheetId="17" hidden="1">{"'előző év december'!$A$2:$CP$214"}</definedName>
    <definedName name="f" localSheetId="18" hidden="1">{"'előző év december'!$A$2:$CP$214"}</definedName>
    <definedName name="f" localSheetId="19" hidden="1">{"'előző év december'!$A$2:$CP$214"}</definedName>
    <definedName name="f" localSheetId="20" hidden="1">{"'előző év december'!$A$2:$CP$214"}</definedName>
    <definedName name="f" localSheetId="21" hidden="1">{"'előző év december'!$A$2:$CP$214"}</definedName>
    <definedName name="f" hidden="1">{"'előző év december'!$A$2:$CP$214"}</definedName>
    <definedName name="ff" localSheetId="29" hidden="1">{"Tab1",#N/A,FALSE,"P";"Tab2",#N/A,FALSE,"P"}</definedName>
    <definedName name="ff" localSheetId="30" hidden="1">{"Tab1",#N/A,FALSE,"P";"Tab2",#N/A,FALSE,"P"}</definedName>
    <definedName name="ff" localSheetId="31" hidden="1">{"Tab1",#N/A,FALSE,"P";"Tab2",#N/A,FALSE,"P"}</definedName>
    <definedName name="ff" localSheetId="33" hidden="1">{"Tab1",#N/A,FALSE,"P";"Tab2",#N/A,FALSE,"P"}</definedName>
    <definedName name="ff" localSheetId="34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9" hidden="1">{"Tab1",#N/A,FALSE,"P";"Tab2",#N/A,FALSE,"P"}</definedName>
    <definedName name="ff" localSheetId="10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13" hidden="1">{"Tab1",#N/A,FALSE,"P";"Tab2",#N/A,FALSE,"P"}</definedName>
    <definedName name="ff" localSheetId="14" hidden="1">{"Tab1",#N/A,FALSE,"P";"Tab2",#N/A,FALSE,"P"}</definedName>
    <definedName name="ff" localSheetId="17" hidden="1">{"Tab1",#N/A,FALSE,"P";"Tab2",#N/A,FALSE,"P"}</definedName>
    <definedName name="ff" localSheetId="18" hidden="1">{"Tab1",#N/A,FALSE,"P";"Tab2",#N/A,FALSE,"P"}</definedName>
    <definedName name="ff" localSheetId="19" hidden="1">{"Tab1",#N/A,FALSE,"P";"Tab2",#N/A,FALSE,"P"}</definedName>
    <definedName name="ff" localSheetId="20" hidden="1">{"Tab1",#N/A,FALSE,"P";"Tab2",#N/A,FALSE,"P"}</definedName>
    <definedName name="ff" localSheetId="21" hidden="1">{"Tab1",#N/A,FALSE,"P";"Tab2",#N/A,FALSE,"P"}</definedName>
    <definedName name="ff" hidden="1">{"Tab1",#N/A,FALSE,"P";"Tab2",#N/A,FALSE,"P"}</definedName>
    <definedName name="fff" localSheetId="29" hidden="1">{"Tab1",#N/A,FALSE,"P";"Tab2",#N/A,FALSE,"P"}</definedName>
    <definedName name="fff" localSheetId="30" hidden="1">{"Tab1",#N/A,FALSE,"P";"Tab2",#N/A,FALSE,"P"}</definedName>
    <definedName name="fff" localSheetId="31" hidden="1">{"Tab1",#N/A,FALSE,"P";"Tab2",#N/A,FALSE,"P"}</definedName>
    <definedName name="fff" localSheetId="33" hidden="1">{"Tab1",#N/A,FALSE,"P";"Tab2",#N/A,FALSE,"P"}</definedName>
    <definedName name="fff" localSheetId="34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9" hidden="1">{"Tab1",#N/A,FALSE,"P";"Tab2",#N/A,FALSE,"P"}</definedName>
    <definedName name="fff" localSheetId="10" hidden="1">{"Tab1",#N/A,FALSE,"P";"Tab2",#N/A,FALSE,"P"}</definedName>
    <definedName name="fff" localSheetId="11" hidden="1">{"Tab1",#N/A,FALSE,"P";"Tab2",#N/A,FALSE,"P"}</definedName>
    <definedName name="fff" localSheetId="12" hidden="1">{"Tab1",#N/A,FALSE,"P";"Tab2",#N/A,FALSE,"P"}</definedName>
    <definedName name="fff" localSheetId="13" hidden="1">{"Tab1",#N/A,FALSE,"P";"Tab2",#N/A,FALSE,"P"}</definedName>
    <definedName name="fff" localSheetId="14" hidden="1">{"Tab1",#N/A,FALSE,"P";"Tab2",#N/A,FALSE,"P"}</definedName>
    <definedName name="fff" localSheetId="17" hidden="1">{"Tab1",#N/A,FALSE,"P";"Tab2",#N/A,FALSE,"P"}</definedName>
    <definedName name="fff" localSheetId="18" hidden="1">{"Tab1",#N/A,FALSE,"P";"Tab2",#N/A,FALSE,"P"}</definedName>
    <definedName name="fff" localSheetId="19" hidden="1">{"Tab1",#N/A,FALSE,"P";"Tab2",#N/A,FALSE,"P"}</definedName>
    <definedName name="fff" localSheetId="20" hidden="1">{"Tab1",#N/A,FALSE,"P";"Tab2",#N/A,FALSE,"P"}</definedName>
    <definedName name="fff" localSheetId="21" hidden="1">{"Tab1",#N/A,FALSE,"P";"Tab2",#N/A,FALSE,"P"}</definedName>
    <definedName name="fff" hidden="1">{"Tab1",#N/A,FALSE,"P";"Tab2",#N/A,FALSE,"P"}</definedName>
    <definedName name="ffg" localSheetId="30" hidden="1">{"'előző év december'!$A$2:$CP$214"}</definedName>
    <definedName name="ffg" localSheetId="31" hidden="1">{"'előző év december'!$A$2:$CP$214"}</definedName>
    <definedName name="ffg" localSheetId="33" hidden="1">{"'előző év december'!$A$2:$CP$214"}</definedName>
    <definedName name="ffg" localSheetId="34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1" hidden="1">{"'előző év december'!$A$2:$CP$214"}</definedName>
    <definedName name="ffg" localSheetId="12" hidden="1">{"'előző év december'!$A$2:$CP$214"}</definedName>
    <definedName name="ffg" localSheetId="13" hidden="1">{"'előző év december'!$A$2:$CP$214"}</definedName>
    <definedName name="ffg" localSheetId="14" hidden="1">{"'előző év december'!$A$2:$CP$214"}</definedName>
    <definedName name="ffg" localSheetId="17" hidden="1">{"'előző év december'!$A$2:$CP$214"}</definedName>
    <definedName name="ffg" localSheetId="18" hidden="1">{"'előző év december'!$A$2:$CP$214"}</definedName>
    <definedName name="ffg" localSheetId="19" hidden="1">{"'előző év december'!$A$2:$CP$214"}</definedName>
    <definedName name="ffg" localSheetId="20" hidden="1">{"'előző év december'!$A$2:$CP$214"}</definedName>
    <definedName name="ffg" localSheetId="21" hidden="1">{"'előző év december'!$A$2:$CP$214"}</definedName>
    <definedName name="ffg" hidden="1">{"'előző év december'!$A$2:$CP$214"}</definedName>
    <definedName name="fg" localSheetId="30" hidden="1">{"'előző év december'!$A$2:$CP$214"}</definedName>
    <definedName name="fg" localSheetId="31" hidden="1">{"'előző év december'!$A$2:$CP$214"}</definedName>
    <definedName name="fg" localSheetId="33" hidden="1">{"'előző év december'!$A$2:$CP$214"}</definedName>
    <definedName name="fg" localSheetId="34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1" hidden="1">{"'előző év december'!$A$2:$CP$214"}</definedName>
    <definedName name="fg" localSheetId="12" hidden="1">{"'előző év december'!$A$2:$CP$214"}</definedName>
    <definedName name="fg" localSheetId="13" hidden="1">{"'előző év december'!$A$2:$CP$214"}</definedName>
    <definedName name="fg" localSheetId="14" hidden="1">{"'előző év december'!$A$2:$CP$214"}</definedName>
    <definedName name="fg" localSheetId="17" hidden="1">{"'előző év december'!$A$2:$CP$214"}</definedName>
    <definedName name="fg" localSheetId="18" hidden="1">{"'előző év december'!$A$2:$CP$214"}</definedName>
    <definedName name="fg" localSheetId="19" hidden="1">{"'előző év december'!$A$2:$CP$214"}</definedName>
    <definedName name="fg" localSheetId="20" hidden="1">{"'előző év december'!$A$2:$CP$214"}</definedName>
    <definedName name="fg" localSheetId="21" hidden="1">{"'előző év december'!$A$2:$CP$214"}</definedName>
    <definedName name="fg" hidden="1">{"'előző év december'!$A$2:$CP$214"}</definedName>
    <definedName name="Fig8.2a">#REF!</definedName>
    <definedName name="fill" localSheetId="29" hidden="1">'[37]Macroframework-Ver.1'!$A$1:$A$267</definedName>
    <definedName name="fill" localSheetId="34" hidden="1">'[38]Macroframework-Ver.1'!$A$1:$A$267</definedName>
    <definedName name="fill" localSheetId="9" hidden="1">'[38]Macroframework-Ver.1'!$A$1:$A$267</definedName>
    <definedName name="fill" hidden="1">'[37]Macroframework-Ver.1'!$A$1:$A$267</definedName>
    <definedName name="finan">#REF!</definedName>
    <definedName name="finan1">#REF!</definedName>
    <definedName name="Financing" localSheetId="29" hidden="1">{"Tab1",#N/A,FALSE,"P";"Tab2",#N/A,FALSE,"P"}</definedName>
    <definedName name="Financing" localSheetId="30" hidden="1">{"Tab1",#N/A,FALSE,"P";"Tab2",#N/A,FALSE,"P"}</definedName>
    <definedName name="Financing" localSheetId="31" hidden="1">{"Tab1",#N/A,FALSE,"P";"Tab2",#N/A,FALSE,"P"}</definedName>
    <definedName name="Financing" localSheetId="33" hidden="1">{"Tab1",#N/A,FALSE,"P";"Tab2",#N/A,FALSE,"P"}</definedName>
    <definedName name="Financing" localSheetId="34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9" hidden="1">{"Tab1",#N/A,FALSE,"P";"Tab2",#N/A,FALSE,"P"}</definedName>
    <definedName name="Financing" localSheetId="10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13" hidden="1">{"Tab1",#N/A,FALSE,"P";"Tab2",#N/A,FALSE,"P"}</definedName>
    <definedName name="Financing" localSheetId="14" hidden="1">{"Tab1",#N/A,FALSE,"P";"Tab2",#N/A,FALSE,"P"}</definedName>
    <definedName name="Financing" localSheetId="17" hidden="1">{"Tab1",#N/A,FALSE,"P";"Tab2",#N/A,FALSE,"P"}</definedName>
    <definedName name="Financing" localSheetId="18" hidden="1">{"Tab1",#N/A,FALSE,"P";"Tab2",#N/A,FALSE,"P"}</definedName>
    <definedName name="Financing" localSheetId="19" hidden="1">{"Tab1",#N/A,FALSE,"P";"Tab2",#N/A,FALSE,"P"}</definedName>
    <definedName name="Financing" localSheetId="20" hidden="1">{"Tab1",#N/A,FALSE,"P";"Tab2",#N/A,FALSE,"P"}</definedName>
    <definedName name="Financing" localSheetId="21" hidden="1">{"Tab1",#N/A,FALSE,"P";"Tab2",#N/A,FALSE,"P"}</definedName>
    <definedName name="Financing" hidden="1">{"Tab1",#N/A,FALSE,"P";"Tab2",#N/A,FALSE,"P"}</definedName>
    <definedName name="FISUM">#REF!</definedName>
    <definedName name="FLOPEC">#REF!</definedName>
    <definedName name="FMB">#REF!</definedName>
    <definedName name="FODESEC">#REF!</definedName>
    <definedName name="FOREXPORT">[1]H!$A$2:$F$86</definedName>
    <definedName name="frt" localSheetId="30" hidden="1">{"'előző év december'!$A$2:$CP$214"}</definedName>
    <definedName name="frt" localSheetId="31" hidden="1">{"'előző év december'!$A$2:$CP$214"}</definedName>
    <definedName name="frt" localSheetId="33" hidden="1">{"'előző év december'!$A$2:$CP$214"}</definedName>
    <definedName name="frt" localSheetId="34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1" hidden="1">{"'előző év december'!$A$2:$CP$214"}</definedName>
    <definedName name="frt" localSheetId="12" hidden="1">{"'előző év december'!$A$2:$CP$214"}</definedName>
    <definedName name="frt" localSheetId="13" hidden="1">{"'előző év december'!$A$2:$CP$214"}</definedName>
    <definedName name="frt" localSheetId="14" hidden="1">{"'előző év december'!$A$2:$CP$214"}</definedName>
    <definedName name="frt" localSheetId="17" hidden="1">{"'előző év december'!$A$2:$CP$214"}</definedName>
    <definedName name="frt" localSheetId="18" hidden="1">{"'előző év december'!$A$2:$CP$214"}</definedName>
    <definedName name="frt" localSheetId="19" hidden="1">{"'előző év december'!$A$2:$CP$214"}</definedName>
    <definedName name="frt" localSheetId="20" hidden="1">{"'előző év december'!$A$2:$CP$214"}</definedName>
    <definedName name="frt" localSheetId="21" hidden="1">{"'előző év december'!$A$2:$CP$214"}</definedName>
    <definedName name="frt" hidden="1">{"'előző év december'!$A$2:$CP$214"}</definedName>
    <definedName name="FUNDOBL">#REF!</definedName>
    <definedName name="FUNDOBLB">#REF!</definedName>
    <definedName name="g">#REF!</definedName>
    <definedName name="GCB">#REF!</definedName>
    <definedName name="GCB_NGDP">#N/A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gb">'[39]budget-G'!$A$1:$W$109</definedName>
    <definedName name="GGB_NGDP">#N/A</definedName>
    <definedName name="ggbeu">#REF!</definedName>
    <definedName name="ggblg">#REF!</definedName>
    <definedName name="ggbls">#REF!</definedName>
    <definedName name="ggbss">#REF!</definedName>
    <definedName name="gge">[39]Expenditures!$A$1:$AC$62</definedName>
    <definedName name="GGED">#REF!</definedName>
    <definedName name="GGEI">#REF!</definedName>
    <definedName name="GGENL">#REF!</definedName>
    <definedName name="ggg" localSheetId="29" hidden="1">{"Riqfin97",#N/A,FALSE,"Tran";"Riqfinpro",#N/A,FALSE,"Tran"}</definedName>
    <definedName name="ggg" localSheetId="30" hidden="1">{"Riqfin97",#N/A,FALSE,"Tran";"Riqfinpro",#N/A,FALSE,"Tran"}</definedName>
    <definedName name="ggg" localSheetId="31" hidden="1">{"Riqfin97",#N/A,FALSE,"Tran";"Riqfinpro",#N/A,FALSE,"Tran"}</definedName>
    <definedName name="ggg" localSheetId="33" hidden="1">{"Riqfin97",#N/A,FALSE,"Tran";"Riqfinpro",#N/A,FALSE,"Tran"}</definedName>
    <definedName name="ggg" localSheetId="34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9" hidden="1">{"Riqfin97",#N/A,FALSE,"Tran";"Riqfinpro",#N/A,FALSE,"Tran"}</definedName>
    <definedName name="ggg" localSheetId="10" hidden="1">{"Riqfin97",#N/A,FALSE,"Tran";"Riqfinpro",#N/A,FALSE,"Tran"}</definedName>
    <definedName name="ggg" localSheetId="11" hidden="1">{"Riqfin97",#N/A,FALSE,"Tran";"Riqfinpro",#N/A,FALSE,"Tran"}</definedName>
    <definedName name="ggg" localSheetId="12" hidden="1">{"Riqfin97",#N/A,FALSE,"Tran";"Riqfinpro",#N/A,FALSE,"Tran"}</definedName>
    <definedName name="ggg" localSheetId="13" hidden="1">{"Riqfin97",#N/A,FALSE,"Tran";"Riqfinpro",#N/A,FALSE,"Tran"}</definedName>
    <definedName name="ggg" localSheetId="14" hidden="1">{"Riqfin97",#N/A,FALSE,"Tran";"Riqfinpro",#N/A,FALSE,"Tran"}</definedName>
    <definedName name="ggg" localSheetId="17" hidden="1">{"Riqfin97",#N/A,FALSE,"Tran";"Riqfinpro",#N/A,FALSE,"Tran"}</definedName>
    <definedName name="ggg" localSheetId="18" hidden="1">{"Riqfin97",#N/A,FALSE,"Tran";"Riqfinpro",#N/A,FALSE,"Tran"}</definedName>
    <definedName name="ggg" localSheetId="19" hidden="1">{"Riqfin97",#N/A,FALSE,"Tran";"Riqfinpro",#N/A,FALSE,"Tran"}</definedName>
    <definedName name="ggg" localSheetId="20" hidden="1">{"Riqfin97",#N/A,FALSE,"Tran";"Riqfinpro",#N/A,FALSE,"Tran"}</definedName>
    <definedName name="ggg" localSheetId="21" hidden="1">{"Riqfin97",#N/A,FALSE,"Tran";"Riqfinpro",#N/A,FALSE,"Tran"}</definedName>
    <definedName name="ggg" hidden="1">{"Riqfin97",#N/A,FALSE,"Tran";"Riqfinpro",#N/A,FALSE,"Tran"}</definedName>
    <definedName name="ggggg" localSheetId="26" hidden="1">'[40]J(Priv.Cap)'!#REF!</definedName>
    <definedName name="ggggg" localSheetId="29" hidden="1">'[40]J(Priv.Cap)'!#REF!</definedName>
    <definedName name="ggggg" localSheetId="33" hidden="1">'[40]J(Priv.Cap)'!#REF!</definedName>
    <definedName name="ggggg" localSheetId="34" hidden="1">'[40]J(Priv.Cap)'!#REF!</definedName>
    <definedName name="ggggg" localSheetId="3" hidden="1">'[40]J(Priv.Cap)'!#REF!</definedName>
    <definedName name="ggggg" localSheetId="9" hidden="1">'[40]J(Priv.Cap)'!#REF!</definedName>
    <definedName name="ggggg" localSheetId="11" hidden="1">'[40]J(Priv.Cap)'!#REF!</definedName>
    <definedName name="ggggg" localSheetId="14" hidden="1">'[40]J(Priv.Cap)'!#REF!</definedName>
    <definedName name="ggggg" hidden="1">'[40]J(Priv.Cap)'!#REF!</definedName>
    <definedName name="ggggggg">[21]!ggggggg</definedName>
    <definedName name="GGND">#REF!</definedName>
    <definedName name="ggr">[39]Revenues!$A$1:$AD$58</definedName>
    <definedName name="GGRG">#REF!</definedName>
    <definedName name="gh" localSheetId="30" hidden="1">{"'előző év december'!$A$2:$CP$214"}</definedName>
    <definedName name="gh" localSheetId="31" hidden="1">{"'előző év december'!$A$2:$CP$214"}</definedName>
    <definedName name="gh" localSheetId="33" hidden="1">{"'előző év december'!$A$2:$CP$214"}</definedName>
    <definedName name="gh" localSheetId="34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1" hidden="1">{"'előző év december'!$A$2:$CP$214"}</definedName>
    <definedName name="gh" localSheetId="12" hidden="1">{"'előző év december'!$A$2:$CP$214"}</definedName>
    <definedName name="gh" localSheetId="13" hidden="1">{"'előző év december'!$A$2:$CP$214"}</definedName>
    <definedName name="gh" localSheetId="14" hidden="1">{"'előző év december'!$A$2:$CP$214"}</definedName>
    <definedName name="gh" localSheetId="17" hidden="1">{"'előző év december'!$A$2:$CP$214"}</definedName>
    <definedName name="gh" localSheetId="18" hidden="1">{"'előző év december'!$A$2:$CP$214"}</definedName>
    <definedName name="gh" localSheetId="19" hidden="1">{"'előző év december'!$A$2:$CP$214"}</definedName>
    <definedName name="gh" localSheetId="20" hidden="1">{"'előző év december'!$A$2:$CP$214"}</definedName>
    <definedName name="gh" localSheetId="21" hidden="1">{"'előző év december'!$A$2:$CP$214"}</definedName>
    <definedName name="gh" hidden="1">{"'előző év december'!$A$2:$CP$214"}</definedName>
    <definedName name="ghj" localSheetId="30" hidden="1">{"'előző év december'!$A$2:$CP$214"}</definedName>
    <definedName name="ghj" localSheetId="31" hidden="1">{"'előző év december'!$A$2:$CP$214"}</definedName>
    <definedName name="ghj" localSheetId="33" hidden="1">{"'előző év december'!$A$2:$CP$214"}</definedName>
    <definedName name="ghj" localSheetId="34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1" hidden="1">{"'előző év december'!$A$2:$CP$214"}</definedName>
    <definedName name="ghj" localSheetId="12" hidden="1">{"'előző év december'!$A$2:$CP$214"}</definedName>
    <definedName name="ghj" localSheetId="13" hidden="1">{"'előző év december'!$A$2:$CP$214"}</definedName>
    <definedName name="ghj" localSheetId="14" hidden="1">{"'előző év december'!$A$2:$CP$214"}</definedName>
    <definedName name="ghj" localSheetId="17" hidden="1">{"'előző év december'!$A$2:$CP$214"}</definedName>
    <definedName name="ghj" localSheetId="18" hidden="1">{"'előző év december'!$A$2:$CP$214"}</definedName>
    <definedName name="ghj" localSheetId="19" hidden="1">{"'előző év december'!$A$2:$CP$214"}</definedName>
    <definedName name="ghj" localSheetId="20" hidden="1">{"'előző év december'!$A$2:$CP$214"}</definedName>
    <definedName name="ghj" localSheetId="21" hidden="1">{"'előző év december'!$A$2:$CP$214"}</definedName>
    <definedName name="ghj" hidden="1">{"'előző év december'!$A$2:$CP$214"}</definedName>
    <definedName name="GPee_2">#REF!</definedName>
    <definedName name="GPer_2">#REF!</definedName>
    <definedName name="graf_deficit">#REF!</definedName>
    <definedName name="graf_dlh">#REF!</definedName>
    <definedName name="hgf" localSheetId="30" hidden="1">{"'előző év december'!$A$2:$CP$214"}</definedName>
    <definedName name="hgf" localSheetId="31" hidden="1">{"'előző év december'!$A$2:$CP$214"}</definedName>
    <definedName name="hgf" localSheetId="33" hidden="1">{"'előző év december'!$A$2:$CP$214"}</definedName>
    <definedName name="hgf" localSheetId="34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1" hidden="1">{"'előző év december'!$A$2:$CP$214"}</definedName>
    <definedName name="hgf" localSheetId="12" hidden="1">{"'előző év december'!$A$2:$CP$214"}</definedName>
    <definedName name="hgf" localSheetId="13" hidden="1">{"'előző év december'!$A$2:$CP$214"}</definedName>
    <definedName name="hgf" localSheetId="14" hidden="1">{"'előző év december'!$A$2:$CP$214"}</definedName>
    <definedName name="hgf" localSheetId="17" hidden="1">{"'előző év december'!$A$2:$CP$214"}</definedName>
    <definedName name="hgf" localSheetId="18" hidden="1">{"'előző év december'!$A$2:$CP$214"}</definedName>
    <definedName name="hgf" localSheetId="19" hidden="1">{"'előző év december'!$A$2:$CP$214"}</definedName>
    <definedName name="hgf" localSheetId="20" hidden="1">{"'előző év december'!$A$2:$CP$214"}</definedName>
    <definedName name="hgf" localSheetId="21" hidden="1">{"'előző év december'!$A$2:$CP$214"}</definedName>
    <definedName name="hgf" hidden="1">{"'előző év december'!$A$2:$CP$214"}</definedName>
    <definedName name="hgfd" localSheetId="29" hidden="1">{#N/A,#N/A,FALSE,"I";#N/A,#N/A,FALSE,"J";#N/A,#N/A,FALSE,"K";#N/A,#N/A,FALSE,"L";#N/A,#N/A,FALSE,"M";#N/A,#N/A,FALSE,"N";#N/A,#N/A,FALSE,"O"}</definedName>
    <definedName name="hgfd" localSheetId="30" hidden="1">{#N/A,#N/A,FALSE,"I";#N/A,#N/A,FALSE,"J";#N/A,#N/A,FALSE,"K";#N/A,#N/A,FALSE,"L";#N/A,#N/A,FALSE,"M";#N/A,#N/A,FALSE,"N";#N/A,#N/A,FALSE,"O"}</definedName>
    <definedName name="hgfd" localSheetId="31" hidden="1">{#N/A,#N/A,FALSE,"I";#N/A,#N/A,FALSE,"J";#N/A,#N/A,FALSE,"K";#N/A,#N/A,FALSE,"L";#N/A,#N/A,FALSE,"M";#N/A,#N/A,FALSE,"N";#N/A,#N/A,FALSE,"O"}</definedName>
    <definedName name="hgfd" localSheetId="33" hidden="1">{#N/A,#N/A,FALSE,"I";#N/A,#N/A,FALSE,"J";#N/A,#N/A,FALSE,"K";#N/A,#N/A,FALSE,"L";#N/A,#N/A,FALSE,"M";#N/A,#N/A,FALSE,"N";#N/A,#N/A,FALSE,"O"}</definedName>
    <definedName name="hgfd" localSheetId="34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localSheetId="10" hidden="1">{#N/A,#N/A,FALSE,"I";#N/A,#N/A,FALSE,"J";#N/A,#N/A,FALSE,"K";#N/A,#N/A,FALSE,"L";#N/A,#N/A,FALSE,"M";#N/A,#N/A,FALSE,"N";#N/A,#N/A,FALSE,"O"}</definedName>
    <definedName name="hgfd" localSheetId="11" hidden="1">{#N/A,#N/A,FALSE,"I";#N/A,#N/A,FALSE,"J";#N/A,#N/A,FALSE,"K";#N/A,#N/A,FALSE,"L";#N/A,#N/A,FALSE,"M";#N/A,#N/A,FALSE,"N";#N/A,#N/A,FALSE,"O"}</definedName>
    <definedName name="hgfd" localSheetId="12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localSheetId="14" hidden="1">{#N/A,#N/A,FALSE,"I";#N/A,#N/A,FALSE,"J";#N/A,#N/A,FALSE,"K";#N/A,#N/A,FALSE,"L";#N/A,#N/A,FALSE,"M";#N/A,#N/A,FALSE,"N";#N/A,#N/A,FALSE,"O"}</definedName>
    <definedName name="hgfd" localSheetId="17" hidden="1">{#N/A,#N/A,FALSE,"I";#N/A,#N/A,FALSE,"J";#N/A,#N/A,FALSE,"K";#N/A,#N/A,FALSE,"L";#N/A,#N/A,FALSE,"M";#N/A,#N/A,FALSE,"N";#N/A,#N/A,FALSE,"O"}</definedName>
    <definedName name="hgfd" localSheetId="18" hidden="1">{#N/A,#N/A,FALSE,"I";#N/A,#N/A,FALSE,"J";#N/A,#N/A,FALSE,"K";#N/A,#N/A,FALSE,"L";#N/A,#N/A,FALSE,"M";#N/A,#N/A,FALSE,"N";#N/A,#N/A,FALSE,"O"}</definedName>
    <definedName name="hgfd" localSheetId="19" hidden="1">{#N/A,#N/A,FALSE,"I";#N/A,#N/A,FALSE,"J";#N/A,#N/A,FALSE,"K";#N/A,#N/A,FALSE,"L";#N/A,#N/A,FALSE,"M";#N/A,#N/A,FALSE,"N";#N/A,#N/A,FALSE,"O"}</definedName>
    <definedName name="hgfd" localSheetId="20" hidden="1">{#N/A,#N/A,FALSE,"I";#N/A,#N/A,FALSE,"J";#N/A,#N/A,FALSE,"K";#N/A,#N/A,FALSE,"L";#N/A,#N/A,FALSE,"M";#N/A,#N/A,FALSE,"N";#N/A,#N/A,FALSE,"O"}</definedName>
    <definedName name="hgfd" localSheetId="21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6" hidden="1">'[41]J(Priv.Cap)'!#REF!</definedName>
    <definedName name="hhh" localSheetId="29" hidden="1">'[41]J(Priv.Cap)'!#REF!</definedName>
    <definedName name="hhh" localSheetId="33" hidden="1">'[41]J(Priv.Cap)'!#REF!</definedName>
    <definedName name="hhh" localSheetId="34" hidden="1">'[41]J(Priv.Cap)'!#REF!</definedName>
    <definedName name="hhh" localSheetId="3" hidden="1">'[41]J(Priv.Cap)'!#REF!</definedName>
    <definedName name="hhh" localSheetId="9" hidden="1">'[41]J(Priv.Cap)'!#REF!</definedName>
    <definedName name="hhh" localSheetId="11" hidden="1">'[41]J(Priv.Cap)'!#REF!</definedName>
    <definedName name="hhh" localSheetId="14" hidden="1">'[41]J(Priv.Cap)'!#REF!</definedName>
    <definedName name="hhh" hidden="1">'[41]J(Priv.Cap)'!#REF!</definedName>
    <definedName name="hhhhhhh">[21]!hhhhhhh</definedName>
    <definedName name="HTML_CodePage" hidden="1">1252</definedName>
    <definedName name="HTML_Control" localSheetId="29" hidden="1">{"'Resources'!$A$1:$W$34","'Balance Sheet'!$A$1:$W$58","'SFD'!$A$1:$J$52"}</definedName>
    <definedName name="HTML_Control" localSheetId="30" hidden="1">{"'Resources'!$A$1:$W$34","'Balance Sheet'!$A$1:$W$58","'SFD'!$A$1:$J$52"}</definedName>
    <definedName name="HTML_Control" localSheetId="31" hidden="1">{"'Resources'!$A$1:$W$34","'Balance Sheet'!$A$1:$W$58","'SFD'!$A$1:$J$52"}</definedName>
    <definedName name="HTML_Control" localSheetId="33" hidden="1">{"'Resources'!$A$1:$W$34","'Balance Sheet'!$A$1:$W$58","'SFD'!$A$1:$J$52"}</definedName>
    <definedName name="HTML_Control" localSheetId="34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10" hidden="1">{"'Resources'!$A$1:$W$34","'Balance Sheet'!$A$1:$W$58","'SFD'!$A$1:$J$52"}</definedName>
    <definedName name="HTML_Control" localSheetId="11" hidden="1">{"'Resources'!$A$1:$W$34","'Balance Sheet'!$A$1:$W$58","'SFD'!$A$1:$J$52"}</definedName>
    <definedName name="HTML_Control" localSheetId="12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localSheetId="14" hidden="1">{"'Resources'!$A$1:$W$34","'Balance Sheet'!$A$1:$W$58","'SFD'!$A$1:$J$52"}</definedName>
    <definedName name="HTML_Control" localSheetId="17" hidden="1">{"'Resources'!$A$1:$W$34","'Balance Sheet'!$A$1:$W$58","'SFD'!$A$1:$J$52"}</definedName>
    <definedName name="HTML_Control" localSheetId="18" hidden="1">{"'Resources'!$A$1:$W$34","'Balance Sheet'!$A$1:$W$58","'SFD'!$A$1:$J$52"}</definedName>
    <definedName name="HTML_Control" localSheetId="19" hidden="1">{"'Resources'!$A$1:$W$34","'Balance Sheet'!$A$1:$W$58","'SFD'!$A$1:$J$52"}</definedName>
    <definedName name="HTML_Control" localSheetId="20" hidden="1">{"'Resources'!$A$1:$W$34","'Balance Sheet'!$A$1:$W$58","'SFD'!$A$1:$J$52"}</definedName>
    <definedName name="HTML_Control" localSheetId="21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30" hidden="1">{"'előző év december'!$A$2:$CP$214"}</definedName>
    <definedName name="HTML_Controll2" localSheetId="31" hidden="1">{"'előző év december'!$A$2:$CP$214"}</definedName>
    <definedName name="HTML_Controll2" localSheetId="33" hidden="1">{"'előző év december'!$A$2:$CP$214"}</definedName>
    <definedName name="HTML_Controll2" localSheetId="34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1" hidden="1">{"'előző év december'!$A$2:$CP$214"}</definedName>
    <definedName name="HTML_Controll2" localSheetId="12" hidden="1">{"'előző év december'!$A$2:$CP$214"}</definedName>
    <definedName name="HTML_Controll2" localSheetId="13" hidden="1">{"'előző év december'!$A$2:$CP$214"}</definedName>
    <definedName name="HTML_Controll2" localSheetId="14" hidden="1">{"'előző év december'!$A$2:$CP$214"}</definedName>
    <definedName name="HTML_Controll2" localSheetId="17" hidden="1">{"'előző év december'!$A$2:$CP$214"}</definedName>
    <definedName name="HTML_Controll2" localSheetId="18" hidden="1">{"'előző év december'!$A$2:$CP$214"}</definedName>
    <definedName name="HTML_Controll2" localSheetId="19" hidden="1">{"'előző év december'!$A$2:$CP$214"}</definedName>
    <definedName name="HTML_Controll2" localSheetId="20" hidden="1">{"'előző év december'!$A$2:$CP$214"}</definedName>
    <definedName name="HTML_Controll2" localSheetId="2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0" hidden="1">{"'előző év december'!$A$2:$CP$214"}</definedName>
    <definedName name="html_f" localSheetId="31" hidden="1">{"'előző év december'!$A$2:$CP$214"}</definedName>
    <definedName name="html_f" localSheetId="33" hidden="1">{"'előző év december'!$A$2:$CP$214"}</definedName>
    <definedName name="html_f" localSheetId="34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1" hidden="1">{"'előző év december'!$A$2:$CP$214"}</definedName>
    <definedName name="html_f" localSheetId="12" hidden="1">{"'előző év december'!$A$2:$CP$214"}</definedName>
    <definedName name="html_f" localSheetId="13" hidden="1">{"'előző év december'!$A$2:$CP$214"}</definedName>
    <definedName name="html_f" localSheetId="14" hidden="1">{"'előző év december'!$A$2:$CP$214"}</definedName>
    <definedName name="html_f" localSheetId="17" hidden="1">{"'előző év december'!$A$2:$CP$214"}</definedName>
    <definedName name="html_f" localSheetId="18" hidden="1">{"'előző év december'!$A$2:$CP$214"}</definedName>
    <definedName name="html_f" localSheetId="19" hidden="1">{"'előző év december'!$A$2:$CP$214"}</definedName>
    <definedName name="html_f" localSheetId="20" hidden="1">{"'előző év december'!$A$2:$CP$214"}</definedName>
    <definedName name="html_f" localSheetId="21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#REF!</definedName>
    <definedName name="chart4" localSheetId="29" hidden="1">{#N/A,#N/A,FALSE,"CB";#N/A,#N/A,FALSE,"CMB";#N/A,#N/A,FALSE,"NBFI"}</definedName>
    <definedName name="chart4" localSheetId="30" hidden="1">{#N/A,#N/A,FALSE,"CB";#N/A,#N/A,FALSE,"CMB";#N/A,#N/A,FALSE,"NBFI"}</definedName>
    <definedName name="chart4" localSheetId="31" hidden="1">{#N/A,#N/A,FALSE,"CB";#N/A,#N/A,FALSE,"CMB";#N/A,#N/A,FALSE,"NBFI"}</definedName>
    <definedName name="chart4" localSheetId="33" hidden="1">{#N/A,#N/A,FALSE,"CB";#N/A,#N/A,FALSE,"CMB";#N/A,#N/A,FALSE,"NBFI"}</definedName>
    <definedName name="chart4" localSheetId="34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8" hidden="1">{#N/A,#N/A,FALSE,"CB";#N/A,#N/A,FALSE,"CMB";#N/A,#N/A,FALSE,"NBFI"}</definedName>
    <definedName name="chart4" localSheetId="19" hidden="1">{#N/A,#N/A,FALSE,"CB";#N/A,#N/A,FALSE,"CMB";#N/A,#N/A,FALSE,"NBFI"}</definedName>
    <definedName name="chart4" localSheetId="20" hidden="1">{#N/A,#N/A,FALSE,"CB";#N/A,#N/A,FALSE,"CMB";#N/A,#N/A,FALSE,"NBFI"}</definedName>
    <definedName name="chart4" localSheetId="21" hidden="1">{#N/A,#N/A,FALSE,"CB";#N/A,#N/A,FALSE,"CMB";#N/A,#N/A,FALSE,"NBFI"}</definedName>
    <definedName name="chart4" hidden="1">{#N/A,#N/A,FALSE,"CB";#N/A,#N/A,FALSE,"CMB";#N/A,#N/A,FALSE,"NBFI"}</definedName>
    <definedName name="CHILE">#REF!</definedName>
    <definedName name="CHK">#REF!</definedName>
    <definedName name="i">#REF!</definedName>
    <definedName name="IESS">#REF!</definedName>
    <definedName name="ii" localSheetId="29" hidden="1">{"Tab1",#N/A,FALSE,"P";"Tab2",#N/A,FALSE,"P"}</definedName>
    <definedName name="ii" localSheetId="30" hidden="1">{"Tab1",#N/A,FALSE,"P";"Tab2",#N/A,FALSE,"P"}</definedName>
    <definedName name="ii" localSheetId="31" hidden="1">{"Tab1",#N/A,FALSE,"P";"Tab2",#N/A,FALSE,"P"}</definedName>
    <definedName name="ii" localSheetId="33" hidden="1">{"Tab1",#N/A,FALSE,"P";"Tab2",#N/A,FALSE,"P"}</definedName>
    <definedName name="ii" localSheetId="34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9" hidden="1">{"Tab1",#N/A,FALSE,"P";"Tab2",#N/A,FALSE,"P"}</definedName>
    <definedName name="ii" localSheetId="10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13" hidden="1">{"Tab1",#N/A,FALSE,"P";"Tab2",#N/A,FALSE,"P"}</definedName>
    <definedName name="ii" localSheetId="14" hidden="1">{"Tab1",#N/A,FALSE,"P";"Tab2",#N/A,FALSE,"P"}</definedName>
    <definedName name="ii" localSheetId="17" hidden="1">{"Tab1",#N/A,FALSE,"P";"Tab2",#N/A,FALSE,"P"}</definedName>
    <definedName name="ii" localSheetId="18" hidden="1">{"Tab1",#N/A,FALSE,"P";"Tab2",#N/A,FALSE,"P"}</definedName>
    <definedName name="ii" localSheetId="19" hidden="1">{"Tab1",#N/A,FALSE,"P";"Tab2",#N/A,FALSE,"P"}</definedName>
    <definedName name="ii" localSheetId="20" hidden="1">{"Tab1",#N/A,FALSE,"P";"Tab2",#N/A,FALSE,"P"}</definedName>
    <definedName name="ii" localSheetId="21" hidden="1">{"Tab1",#N/A,FALSE,"P";"Tab2",#N/A,FALSE,"P"}</definedName>
    <definedName name="ii" hidden="1">{"Tab1",#N/A,FALSE,"P";"Tab2",#N/A,FALSE,"P"}</definedName>
    <definedName name="II_pilier_2">#REF!</definedName>
    <definedName name="II_pillar_figure">#REF!</definedName>
    <definedName name="ima">#REF!</definedName>
    <definedName name="IN1_">#REF!</definedName>
    <definedName name="IN2_">#REF!</definedName>
    <definedName name="INB">[26]B!$K$6:$T$6</definedName>
    <definedName name="INC">[26]C!$H$6:$I$6</definedName>
    <definedName name="ind">#REF!</definedName>
    <definedName name="INECEL">#REF!</definedName>
    <definedName name="inflation" localSheetId="26" hidden="1">[42]TAB34!#REF!</definedName>
    <definedName name="inflation" localSheetId="29" hidden="1">[43]TAB34!#REF!</definedName>
    <definedName name="inflation" localSheetId="33" hidden="1">[43]TAB34!#REF!</definedName>
    <definedName name="inflation" localSheetId="34" hidden="1">[42]TAB34!#REF!</definedName>
    <definedName name="inflation" localSheetId="3" hidden="1">[42]TAB34!#REF!</definedName>
    <definedName name="inflation" localSheetId="9" hidden="1">[42]TAB34!#REF!</definedName>
    <definedName name="inflation" localSheetId="11" hidden="1">[43]TAB34!#REF!</definedName>
    <definedName name="inflation" localSheetId="14" hidden="1">[43]TAB34!#REF!</definedName>
    <definedName name="inflation" hidden="1">[43]TAB34!#REF!</definedName>
    <definedName name="INPUT_2">[9]Input!#REF!</definedName>
    <definedName name="INPUT_4">[9]Input!#REF!</definedName>
    <definedName name="IPee_2">#REF!</definedName>
    <definedName name="IPer_2">#REF!</definedName>
    <definedName name="IT">#REF!</definedName>
    <definedName name="IT_2">#REF!</definedName>
    <definedName name="IT_2_bracket_2">#REF!</definedName>
    <definedName name="jhgf" localSheetId="29" hidden="1">{"MONA",#N/A,FALSE,"S"}</definedName>
    <definedName name="jhgf" localSheetId="30" hidden="1">{"MONA",#N/A,FALSE,"S"}</definedName>
    <definedName name="jhgf" localSheetId="31" hidden="1">{"MONA",#N/A,FALSE,"S"}</definedName>
    <definedName name="jhgf" localSheetId="33" hidden="1">{"MONA",#N/A,FALSE,"S"}</definedName>
    <definedName name="jhgf" localSheetId="34" hidden="1">{"MONA",#N/A,FALSE,"S"}</definedName>
    <definedName name="jhgf" localSheetId="4" hidden="1">{"MONA",#N/A,FALSE,"S"}</definedName>
    <definedName name="jhgf" localSheetId="5" hidden="1">{"MONA",#N/A,FALSE,"S"}</definedName>
    <definedName name="jhgf" localSheetId="6" hidden="1">{"MONA",#N/A,FALSE,"S"}</definedName>
    <definedName name="jhgf" localSheetId="7" hidden="1">{"MONA",#N/A,FALSE,"S"}</definedName>
    <definedName name="jhgf" localSheetId="9" hidden="1">{"MONA",#N/A,FALSE,"S"}</definedName>
    <definedName name="jhgf" localSheetId="10" hidden="1">{"MONA",#N/A,FALSE,"S"}</definedName>
    <definedName name="jhgf" localSheetId="11" hidden="1">{"MONA",#N/A,FALSE,"S"}</definedName>
    <definedName name="jhgf" localSheetId="12" hidden="1">{"MONA",#N/A,FALSE,"S"}</definedName>
    <definedName name="jhgf" localSheetId="13" hidden="1">{"MONA",#N/A,FALSE,"S"}</definedName>
    <definedName name="jhgf" localSheetId="14" hidden="1">{"MONA",#N/A,FALSE,"S"}</definedName>
    <definedName name="jhgf" localSheetId="17" hidden="1">{"MONA",#N/A,FALSE,"S"}</definedName>
    <definedName name="jhgf" localSheetId="18" hidden="1">{"MONA",#N/A,FALSE,"S"}</definedName>
    <definedName name="jhgf" localSheetId="19" hidden="1">{"MONA",#N/A,FALSE,"S"}</definedName>
    <definedName name="jhgf" localSheetId="20" hidden="1">{"MONA",#N/A,FALSE,"S"}</definedName>
    <definedName name="jhgf" localSheetId="21" hidden="1">{"MONA",#N/A,FALSE,"S"}</definedName>
    <definedName name="jhgf" hidden="1">{"MONA",#N/A,FALSE,"S"}</definedName>
    <definedName name="jj" localSheetId="29" hidden="1">{"Riqfin97",#N/A,FALSE,"Tran";"Riqfinpro",#N/A,FALSE,"Tran"}</definedName>
    <definedName name="jj" localSheetId="30" hidden="1">{"Riqfin97",#N/A,FALSE,"Tran";"Riqfinpro",#N/A,FALSE,"Tran"}</definedName>
    <definedName name="jj" localSheetId="31" hidden="1">{"Riqfin97",#N/A,FALSE,"Tran";"Riqfinpro",#N/A,FALSE,"Tran"}</definedName>
    <definedName name="jj" localSheetId="33" hidden="1">{"Riqfin97",#N/A,FALSE,"Tran";"Riqfinpro",#N/A,FALSE,"Tran"}</definedName>
    <definedName name="jj" localSheetId="34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9" hidden="1">{"Riqfin97",#N/A,FALSE,"Tran";"Riqfinpro",#N/A,FALSE,"Tran"}</definedName>
    <definedName name="jj" localSheetId="10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13" hidden="1">{"Riqfin97",#N/A,FALSE,"Tran";"Riqfinpro",#N/A,FALSE,"Tran"}</definedName>
    <definedName name="jj" localSheetId="14" hidden="1">{"Riqfin97",#N/A,FALSE,"Tran";"Riqfinpro",#N/A,FALSE,"Tran"}</definedName>
    <definedName name="jj" localSheetId="17" hidden="1">{"Riqfin97",#N/A,FALSE,"Tran";"Riqfinpro",#N/A,FALSE,"Tran"}</definedName>
    <definedName name="jj" localSheetId="18" hidden="1">{"Riqfin97",#N/A,FALSE,"Tran";"Riqfinpro",#N/A,FALSE,"Tran"}</definedName>
    <definedName name="jj" localSheetId="19" hidden="1">{"Riqfin97",#N/A,FALSE,"Tran";"Riqfinpro",#N/A,FALSE,"Tran"}</definedName>
    <definedName name="jj" localSheetId="20" hidden="1">{"Riqfin97",#N/A,FALSE,"Tran";"Riqfinpro",#N/A,FALSE,"Tran"}</definedName>
    <definedName name="jj" localSheetId="21" hidden="1">{"Riqfin97",#N/A,FALSE,"Tran";"Riqfinpro",#N/A,FALSE,"Tran"}</definedName>
    <definedName name="jj" hidden="1">{"Riqfin97",#N/A,FALSE,"Tran";"Riqfinpro",#N/A,FALSE,"Tran"}</definedName>
    <definedName name="jjj" localSheetId="26" hidden="1">[44]M!#REF!</definedName>
    <definedName name="jjj" localSheetId="29" hidden="1">[44]M!#REF!</definedName>
    <definedName name="jjj" localSheetId="33" hidden="1">[44]M!#REF!</definedName>
    <definedName name="jjj" localSheetId="34" hidden="1">[44]M!#REF!</definedName>
    <definedName name="jjj" localSheetId="3" hidden="1">[44]M!#REF!</definedName>
    <definedName name="jjj" localSheetId="9" hidden="1">[44]M!#REF!</definedName>
    <definedName name="jjj" localSheetId="11" hidden="1">[44]M!#REF!</definedName>
    <definedName name="jjj" localSheetId="14" hidden="1">[44]M!#REF!</definedName>
    <definedName name="jjj" hidden="1">[44]M!#REF!</definedName>
    <definedName name="jjjjjj" localSheetId="26" hidden="1">'[40]J(Priv.Cap)'!#REF!</definedName>
    <definedName name="jjjjjj" localSheetId="29" hidden="1">'[40]J(Priv.Cap)'!#REF!</definedName>
    <definedName name="jjjjjj" localSheetId="33" hidden="1">'[40]J(Priv.Cap)'!#REF!</definedName>
    <definedName name="jjjjjj" localSheetId="34" hidden="1">'[40]J(Priv.Cap)'!#REF!</definedName>
    <definedName name="jjjjjj" localSheetId="3" hidden="1">'[40]J(Priv.Cap)'!#REF!</definedName>
    <definedName name="jjjjjj" localSheetId="9" hidden="1">'[40]J(Priv.Cap)'!#REF!</definedName>
    <definedName name="jjjjjj" localSheetId="11" hidden="1">'[40]J(Priv.Cap)'!#REF!</definedName>
    <definedName name="jjjjjj" localSheetId="14" hidden="1">'[40]J(Priv.Cap)'!#REF!</definedName>
    <definedName name="jjjjjj" hidden="1">'[40]J(Priv.Cap)'!#REF!</definedName>
    <definedName name="kjg" localSheetId="29" hidden="1">{#N/A,#N/A,FALSE,"SimInp1";#N/A,#N/A,FALSE,"SimInp2";#N/A,#N/A,FALSE,"SimOut1";#N/A,#N/A,FALSE,"SimOut2";#N/A,#N/A,FALSE,"SimOut3";#N/A,#N/A,FALSE,"SimOut4";#N/A,#N/A,FALSE,"SimOut5"}</definedName>
    <definedName name="kjg" localSheetId="30" hidden="1">{#N/A,#N/A,FALSE,"SimInp1";#N/A,#N/A,FALSE,"SimInp2";#N/A,#N/A,FALSE,"SimOut1";#N/A,#N/A,FALSE,"SimOut2";#N/A,#N/A,FALSE,"SimOut3";#N/A,#N/A,FALSE,"SimOut4";#N/A,#N/A,FALSE,"SimOut5"}</definedName>
    <definedName name="kjg" localSheetId="31" hidden="1">{#N/A,#N/A,FALSE,"SimInp1";#N/A,#N/A,FALSE,"SimInp2";#N/A,#N/A,FALSE,"SimOut1";#N/A,#N/A,FALSE,"SimOut2";#N/A,#N/A,FALSE,"SimOut3";#N/A,#N/A,FALSE,"SimOut4";#N/A,#N/A,FALSE,"SimOut5"}</definedName>
    <definedName name="kjg" localSheetId="33" hidden="1">{#N/A,#N/A,FALSE,"SimInp1";#N/A,#N/A,FALSE,"SimInp2";#N/A,#N/A,FALSE,"SimOut1";#N/A,#N/A,FALSE,"SimOut2";#N/A,#N/A,FALSE,"SimOut3";#N/A,#N/A,FALSE,"SimOut4";#N/A,#N/A,FALSE,"SimOut5"}</definedName>
    <definedName name="kjg" localSheetId="34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localSheetId="10" hidden="1">{#N/A,#N/A,FALSE,"SimInp1";#N/A,#N/A,FALSE,"SimInp2";#N/A,#N/A,FALSE,"SimOut1";#N/A,#N/A,FALSE,"SimOut2";#N/A,#N/A,FALSE,"SimOut3";#N/A,#N/A,FALSE,"SimOut4";#N/A,#N/A,FALSE,"SimOut5"}</definedName>
    <definedName name="kjg" localSheetId="11" hidden="1">{#N/A,#N/A,FALSE,"SimInp1";#N/A,#N/A,FALSE,"SimInp2";#N/A,#N/A,FALSE,"SimOut1";#N/A,#N/A,FALSE,"SimOut2";#N/A,#N/A,FALSE,"SimOut3";#N/A,#N/A,FALSE,"SimOut4";#N/A,#N/A,FALSE,"SimOut5"}</definedName>
    <definedName name="kjg" localSheetId="12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localSheetId="14" hidden="1">{#N/A,#N/A,FALSE,"SimInp1";#N/A,#N/A,FALSE,"SimInp2";#N/A,#N/A,FALSE,"SimOut1";#N/A,#N/A,FALSE,"SimOut2";#N/A,#N/A,FALSE,"SimOut3";#N/A,#N/A,FALSE,"SimOut4";#N/A,#N/A,FALSE,"SimOut5"}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localSheetId="18" hidden="1">{#N/A,#N/A,FALSE,"SimInp1";#N/A,#N/A,FALSE,"SimInp2";#N/A,#N/A,FALSE,"SimOut1";#N/A,#N/A,FALSE,"SimOut2";#N/A,#N/A,FALSE,"SimOut3";#N/A,#N/A,FALSE,"SimOut4";#N/A,#N/A,FALSE,"SimOut5"}</definedName>
    <definedName name="kjg" localSheetId="19" hidden="1">{#N/A,#N/A,FALSE,"SimInp1";#N/A,#N/A,FALSE,"SimInp2";#N/A,#N/A,FALSE,"SimOut1";#N/A,#N/A,FALSE,"SimOut2";#N/A,#N/A,FALSE,"SimOut3";#N/A,#N/A,FALSE,"SimOut4";#N/A,#N/A,FALSE,"SimOut5"}</definedName>
    <definedName name="kjg" localSheetId="20" hidden="1">{#N/A,#N/A,FALSE,"SimInp1";#N/A,#N/A,FALSE,"SimInp2";#N/A,#N/A,FALSE,"SimOut1";#N/A,#N/A,FALSE,"SimOut2";#N/A,#N/A,FALSE,"SimOut3";#N/A,#N/A,FALSE,"SimOut4";#N/A,#N/A,FALSE,"SimOut5"}</definedName>
    <definedName name="kjg" localSheetId="21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29" hidden="1">{"Tab1",#N/A,FALSE,"P";"Tab2",#N/A,FALSE,"P"}</definedName>
    <definedName name="kk" localSheetId="30" hidden="1">{"Tab1",#N/A,FALSE,"P";"Tab2",#N/A,FALSE,"P"}</definedName>
    <definedName name="kk" localSheetId="31" hidden="1">{"Tab1",#N/A,FALSE,"P";"Tab2",#N/A,FALSE,"P"}</definedName>
    <definedName name="kk" localSheetId="33" hidden="1">{"Tab1",#N/A,FALSE,"P";"Tab2",#N/A,FALSE,"P"}</definedName>
    <definedName name="kk" localSheetId="34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9" hidden="1">{"Tab1",#N/A,FALSE,"P";"Tab2",#N/A,FALSE,"P"}</definedName>
    <definedName name="kk" localSheetId="10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13" hidden="1">{"Tab1",#N/A,FALSE,"P";"Tab2",#N/A,FALSE,"P"}</definedName>
    <definedName name="kk" localSheetId="14" hidden="1">{"Tab1",#N/A,FALSE,"P";"Tab2",#N/A,FALSE,"P"}</definedName>
    <definedName name="kk" localSheetId="17" hidden="1">{"Tab1",#N/A,FALSE,"P";"Tab2",#N/A,FALSE,"P"}</definedName>
    <definedName name="kk" localSheetId="18" hidden="1">{"Tab1",#N/A,FALSE,"P";"Tab2",#N/A,FALSE,"P"}</definedName>
    <definedName name="kk" localSheetId="19" hidden="1">{"Tab1",#N/A,FALSE,"P";"Tab2",#N/A,FALSE,"P"}</definedName>
    <definedName name="kk" localSheetId="20" hidden="1">{"Tab1",#N/A,FALSE,"P";"Tab2",#N/A,FALSE,"P"}</definedName>
    <definedName name="kk" localSheetId="21" hidden="1">{"Tab1",#N/A,FALSE,"P";"Tab2",#N/A,FALSE,"P"}</definedName>
    <definedName name="kk" hidden="1">{"Tab1",#N/A,FALSE,"P";"Tab2",#N/A,FALSE,"P"}</definedName>
    <definedName name="kkk" localSheetId="29" hidden="1">{"Tab1",#N/A,FALSE,"P";"Tab2",#N/A,FALSE,"P"}</definedName>
    <definedName name="kkk" localSheetId="30" hidden="1">{"Tab1",#N/A,FALSE,"P";"Tab2",#N/A,FALSE,"P"}</definedName>
    <definedName name="kkk" localSheetId="31" hidden="1">{"Tab1",#N/A,FALSE,"P";"Tab2",#N/A,FALSE,"P"}</definedName>
    <definedName name="kkk" localSheetId="33" hidden="1">{"Tab1",#N/A,FALSE,"P";"Tab2",#N/A,FALSE,"P"}</definedName>
    <definedName name="kkk" localSheetId="34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localSheetId="9" hidden="1">{"Tab1",#N/A,FALSE,"P";"Tab2",#N/A,FALSE,"P"}</definedName>
    <definedName name="kkk" localSheetId="10" hidden="1">{"Tab1",#N/A,FALSE,"P";"Tab2",#N/A,FALSE,"P"}</definedName>
    <definedName name="kkk" localSheetId="11" hidden="1">{"Tab1",#N/A,FALSE,"P";"Tab2",#N/A,FALSE,"P"}</definedName>
    <definedName name="kkk" localSheetId="12" hidden="1">{"Tab1",#N/A,FALSE,"P";"Tab2",#N/A,FALSE,"P"}</definedName>
    <definedName name="kkk" localSheetId="13" hidden="1">{"Tab1",#N/A,FALSE,"P";"Tab2",#N/A,FALSE,"P"}</definedName>
    <definedName name="kkk" localSheetId="14" hidden="1">{"Tab1",#N/A,FALSE,"P";"Tab2",#N/A,FALSE,"P"}</definedName>
    <definedName name="kkk" localSheetId="17" hidden="1">{"Tab1",#N/A,FALSE,"P";"Tab2",#N/A,FALSE,"P"}</definedName>
    <definedName name="kkk" localSheetId="18" hidden="1">{"Tab1",#N/A,FALSE,"P";"Tab2",#N/A,FALSE,"P"}</definedName>
    <definedName name="kkk" localSheetId="19" hidden="1">{"Tab1",#N/A,FALSE,"P";"Tab2",#N/A,FALSE,"P"}</definedName>
    <definedName name="kkk" localSheetId="20" hidden="1">{"Tab1",#N/A,FALSE,"P";"Tab2",#N/A,FALSE,"P"}</definedName>
    <definedName name="kkk" localSheetId="21" hidden="1">{"Tab1",#N/A,FALSE,"P";"Tab2",#N/A,FALSE,"P"}</definedName>
    <definedName name="kkk" hidden="1">{"Tab1",#N/A,FALSE,"P";"Tab2",#N/A,FALSE,"P"}</definedName>
    <definedName name="kkkk" localSheetId="26" hidden="1">[45]M!#REF!</definedName>
    <definedName name="kkkk" localSheetId="29" hidden="1">[45]M!#REF!</definedName>
    <definedName name="kkkk" localSheetId="33" hidden="1">[45]M!#REF!</definedName>
    <definedName name="kkkk" localSheetId="34" hidden="1">[45]M!#REF!</definedName>
    <definedName name="kkkk" localSheetId="3" hidden="1">[45]M!#REF!</definedName>
    <definedName name="kkkk" localSheetId="9" hidden="1">[45]M!#REF!</definedName>
    <definedName name="kkkk" localSheetId="11" hidden="1">[45]M!#REF!</definedName>
    <definedName name="kkkk" localSheetId="14" hidden="1">[45]M!#REF!</definedName>
    <definedName name="kkkk" hidden="1">[45]M!#REF!</definedName>
    <definedName name="Konto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localSheetId="29" hidden="1">{"Tab1",#N/A,FALSE,"P";"Tab2",#N/A,FALSE,"P"}</definedName>
    <definedName name="ll" localSheetId="30" hidden="1">{"Tab1",#N/A,FALSE,"P";"Tab2",#N/A,FALSE,"P"}</definedName>
    <definedName name="ll" localSheetId="31" hidden="1">{"Tab1",#N/A,FALSE,"P";"Tab2",#N/A,FALSE,"P"}</definedName>
    <definedName name="ll" localSheetId="33" hidden="1">{"Tab1",#N/A,FALSE,"P";"Tab2",#N/A,FALSE,"P"}</definedName>
    <definedName name="ll" localSheetId="34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9" hidden="1">{"Tab1",#N/A,FALSE,"P";"Tab2",#N/A,FALSE,"P"}</definedName>
    <definedName name="ll" localSheetId="10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13" hidden="1">{"Tab1",#N/A,FALSE,"P";"Tab2",#N/A,FALSE,"P"}</definedName>
    <definedName name="ll" localSheetId="14" hidden="1">{"Tab1",#N/A,FALSE,"P";"Tab2",#N/A,FALSE,"P"}</definedName>
    <definedName name="ll" localSheetId="17" hidden="1">{"Tab1",#N/A,FALSE,"P";"Tab2",#N/A,FALSE,"P"}</definedName>
    <definedName name="ll" localSheetId="18" hidden="1">{"Tab1",#N/A,FALSE,"P";"Tab2",#N/A,FALSE,"P"}</definedName>
    <definedName name="ll" localSheetId="19" hidden="1">{"Tab1",#N/A,FALSE,"P";"Tab2",#N/A,FALSE,"P"}</definedName>
    <definedName name="ll" localSheetId="20" hidden="1">{"Tab1",#N/A,FALSE,"P";"Tab2",#N/A,FALSE,"P"}</definedName>
    <definedName name="ll" localSheetId="21" hidden="1">{"Tab1",#N/A,FALSE,"P";"Tab2",#N/A,FALSE,"P"}</definedName>
    <definedName name="ll" hidden="1">{"Tab1",#N/A,FALSE,"P";"Tab2",#N/A,FALSE,"P"}</definedName>
    <definedName name="lll" localSheetId="29" hidden="1">{"Riqfin97",#N/A,FALSE,"Tran";"Riqfinpro",#N/A,FALSE,"Tran"}</definedName>
    <definedName name="lll" localSheetId="30" hidden="1">{"Riqfin97",#N/A,FALSE,"Tran";"Riqfinpro",#N/A,FALSE,"Tran"}</definedName>
    <definedName name="lll" localSheetId="31" hidden="1">{"Riqfin97",#N/A,FALSE,"Tran";"Riqfinpro",#N/A,FALSE,"Tran"}</definedName>
    <definedName name="lll" localSheetId="33" hidden="1">{"Riqfin97",#N/A,FALSE,"Tran";"Riqfinpro",#N/A,FALSE,"Tran"}</definedName>
    <definedName name="lll" localSheetId="34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localSheetId="9" hidden="1">{"Riqfin97",#N/A,FALSE,"Tran";"Riqfinpro",#N/A,FALSE,"Tran"}</definedName>
    <definedName name="lll" localSheetId="10" hidden="1">{"Riqfin97",#N/A,FALSE,"Tran";"Riqfinpro",#N/A,FALSE,"Tran"}</definedName>
    <definedName name="lll" localSheetId="11" hidden="1">{"Riqfin97",#N/A,FALSE,"Tran";"Riqfinpro",#N/A,FALSE,"Tran"}</definedName>
    <definedName name="lll" localSheetId="12" hidden="1">{"Riqfin97",#N/A,FALSE,"Tran";"Riqfinpro",#N/A,FALSE,"Tran"}</definedName>
    <definedName name="lll" localSheetId="13" hidden="1">{"Riqfin97",#N/A,FALSE,"Tran";"Riqfinpro",#N/A,FALSE,"Tran"}</definedName>
    <definedName name="lll" localSheetId="14" hidden="1">{"Riqfin97",#N/A,FALSE,"Tran";"Riqfinpro",#N/A,FALSE,"Tran"}</definedName>
    <definedName name="lll" localSheetId="17" hidden="1">{"Riqfin97",#N/A,FALSE,"Tran";"Riqfinpro",#N/A,FALSE,"Tran"}</definedName>
    <definedName name="lll" localSheetId="18" hidden="1">{"Riqfin97",#N/A,FALSE,"Tran";"Riqfinpro",#N/A,FALSE,"Tran"}</definedName>
    <definedName name="lll" localSheetId="19" hidden="1">{"Riqfin97",#N/A,FALSE,"Tran";"Riqfinpro",#N/A,FALSE,"Tran"}</definedName>
    <definedName name="lll" localSheetId="20" hidden="1">{"Riqfin97",#N/A,FALSE,"Tran";"Riqfinpro",#N/A,FALSE,"Tran"}</definedName>
    <definedName name="lll" localSheetId="21" hidden="1">{"Riqfin97",#N/A,FALSE,"Tran";"Riqfinpro",#N/A,FALSE,"Tran"}</definedName>
    <definedName name="lll" hidden="1">{"Riqfin97",#N/A,FALSE,"Tran";"Riqfinpro",#N/A,FALSE,"Tran"}</definedName>
    <definedName name="llll" localSheetId="26" hidden="1">[46]M!#REF!</definedName>
    <definedName name="llll" localSheetId="29" hidden="1">[44]M!#REF!</definedName>
    <definedName name="llll" localSheetId="33" hidden="1">[44]M!#REF!</definedName>
    <definedName name="llll" localSheetId="34" hidden="1">[46]M!#REF!</definedName>
    <definedName name="llll" localSheetId="3" hidden="1">[46]M!#REF!</definedName>
    <definedName name="llll" localSheetId="9" hidden="1">[46]M!#REF!</definedName>
    <definedName name="llll" localSheetId="11" hidden="1">[44]M!#REF!</definedName>
    <definedName name="llll" localSheetId="14" hidden="1">[44]M!#REF!</definedName>
    <definedName name="llll" hidden="1">[44]M!#REF!</definedName>
    <definedName name="ls">[34]LS!$A$1:$E$65536</definedName>
    <definedName name="LUR">#N/A</definedName>
    <definedName name="Malaysia">#REF!</definedName>
    <definedName name="MCV">#N/A</definedName>
    <definedName name="MCV_B">#N/A</definedName>
    <definedName name="MCV_B1">'[24]WEO-BOP'!#REF!</definedName>
    <definedName name="MCV_D">#N/A</definedName>
    <definedName name="MCV_N">#N/A</definedName>
    <definedName name="MCV_T">#N/A</definedName>
    <definedName name="MENORES">#REF!</definedName>
    <definedName name="mesec1">#REF!</definedName>
    <definedName name="mesec2">#REF!</definedName>
    <definedName name="mf" localSheetId="29" hidden="1">{"Tab1",#N/A,FALSE,"P";"Tab2",#N/A,FALSE,"P"}</definedName>
    <definedName name="mf" localSheetId="30" hidden="1">{"Tab1",#N/A,FALSE,"P";"Tab2",#N/A,FALSE,"P"}</definedName>
    <definedName name="mf" localSheetId="31" hidden="1">{"Tab1",#N/A,FALSE,"P";"Tab2",#N/A,FALSE,"P"}</definedName>
    <definedName name="mf" localSheetId="33" hidden="1">{"Tab1",#N/A,FALSE,"P";"Tab2",#N/A,FALSE,"P"}</definedName>
    <definedName name="mf" localSheetId="34" hidden="1">{"Tab1",#N/A,FALSE,"P";"Tab2",#N/A,FALSE,"P"}</definedName>
    <definedName name="mf" localSheetId="4" hidden="1">{"Tab1",#N/A,FALSE,"P";"Tab2",#N/A,FALSE,"P"}</definedName>
    <definedName name="mf" localSheetId="5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localSheetId="9" hidden="1">{"Tab1",#N/A,FALSE,"P";"Tab2",#N/A,FALSE,"P"}</definedName>
    <definedName name="mf" localSheetId="10" hidden="1">{"Tab1",#N/A,FALSE,"P";"Tab2",#N/A,FALSE,"P"}</definedName>
    <definedName name="mf" localSheetId="11" hidden="1">{"Tab1",#N/A,FALSE,"P";"Tab2",#N/A,FALSE,"P"}</definedName>
    <definedName name="mf" localSheetId="12" hidden="1">{"Tab1",#N/A,FALSE,"P";"Tab2",#N/A,FALSE,"P"}</definedName>
    <definedName name="mf" localSheetId="13" hidden="1">{"Tab1",#N/A,FALSE,"P";"Tab2",#N/A,FALSE,"P"}</definedName>
    <definedName name="mf" localSheetId="14" hidden="1">{"Tab1",#N/A,FALSE,"P";"Tab2",#N/A,FALSE,"P"}</definedName>
    <definedName name="mf" localSheetId="17" hidden="1">{"Tab1",#N/A,FALSE,"P";"Tab2",#N/A,FALSE,"P"}</definedName>
    <definedName name="mf" localSheetId="18" hidden="1">{"Tab1",#N/A,FALSE,"P";"Tab2",#N/A,FALSE,"P"}</definedName>
    <definedName name="mf" localSheetId="19" hidden="1">{"Tab1",#N/A,FALSE,"P";"Tab2",#N/A,FALSE,"P"}</definedName>
    <definedName name="mf" localSheetId="20" hidden="1">{"Tab1",#N/A,FALSE,"P";"Tab2",#N/A,FALSE,"P"}</definedName>
    <definedName name="mf" localSheetId="21" hidden="1">{"Tab1",#N/A,FALSE,"P";"Tab2",#N/A,FALSE,"P"}</definedName>
    <definedName name="mf" hidden="1">{"Tab1",#N/A,FALSE,"P";"Tab2",#N/A,FALSE,"P"}</definedName>
    <definedName name="MFISCAL">'[11]Annual Raw Data'!#REF!</definedName>
    <definedName name="mflowsa">[20]!mflowsa</definedName>
    <definedName name="mflowsq">[20]!mflowsq</definedName>
    <definedName name="MICRO">#REF!</definedName>
    <definedName name="min_VZ">#REF!</definedName>
    <definedName name="MISC3">#REF!</definedName>
    <definedName name="MISC4">[9]OUTPUT!#REF!</definedName>
    <definedName name="mmm" localSheetId="29" hidden="1">{"Riqfin97",#N/A,FALSE,"Tran";"Riqfinpro",#N/A,FALSE,"Tran"}</definedName>
    <definedName name="mmm" localSheetId="30" hidden="1">{"Riqfin97",#N/A,FALSE,"Tran";"Riqfinpro",#N/A,FALSE,"Tran"}</definedName>
    <definedName name="mmm" localSheetId="31" hidden="1">{"Riqfin97",#N/A,FALSE,"Tran";"Riqfinpro",#N/A,FALSE,"Tran"}</definedName>
    <definedName name="mmm" localSheetId="33" hidden="1">{"Riqfin97",#N/A,FALSE,"Tran";"Riqfinpro",#N/A,FALSE,"Tran"}</definedName>
    <definedName name="mmm" localSheetId="34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9" hidden="1">{"Riqfin97",#N/A,FALSE,"Tran";"Riqfinpro",#N/A,FALSE,"Tran"}</definedName>
    <definedName name="mmm" localSheetId="10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13" hidden="1">{"Riqfin97",#N/A,FALSE,"Tran";"Riqfinpro",#N/A,FALSE,"Tran"}</definedName>
    <definedName name="mmm" localSheetId="14" hidden="1">{"Riqfin97",#N/A,FALSE,"Tran";"Riqfinpro",#N/A,FALSE,"Tran"}</definedName>
    <definedName name="mmm" localSheetId="17" hidden="1">{"Riqfin97",#N/A,FALSE,"Tran";"Riqfinpro",#N/A,FALSE,"Tran"}</definedName>
    <definedName name="mmm" localSheetId="18" hidden="1">{"Riqfin97",#N/A,FALSE,"Tran";"Riqfinpro",#N/A,FALSE,"Tran"}</definedName>
    <definedName name="mmm" localSheetId="19" hidden="1">{"Riqfin97",#N/A,FALSE,"Tran";"Riqfinpro",#N/A,FALSE,"Tran"}</definedName>
    <definedName name="mmm" localSheetId="20" hidden="1">{"Riqfin97",#N/A,FALSE,"Tran";"Riqfinpro",#N/A,FALSE,"Tran"}</definedName>
    <definedName name="mmm" localSheetId="21" hidden="1">{"Riqfin97",#N/A,FALSE,"Tran";"Riqfinpro",#N/A,FALSE,"Tran"}</definedName>
    <definedName name="mmm" hidden="1">{"Riqfin97",#N/A,FALSE,"Tran";"Riqfinpro",#N/A,FALSE,"Tran"}</definedName>
    <definedName name="mmmm" localSheetId="29" hidden="1">{"Tab1",#N/A,FALSE,"P";"Tab2",#N/A,FALSE,"P"}</definedName>
    <definedName name="mmmm" localSheetId="30" hidden="1">{"Tab1",#N/A,FALSE,"P";"Tab2",#N/A,FALSE,"P"}</definedName>
    <definedName name="mmmm" localSheetId="31" hidden="1">{"Tab1",#N/A,FALSE,"P";"Tab2",#N/A,FALSE,"P"}</definedName>
    <definedName name="mmmm" localSheetId="33" hidden="1">{"Tab1",#N/A,FALSE,"P";"Tab2",#N/A,FALSE,"P"}</definedName>
    <definedName name="mmmm" localSheetId="34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9" hidden="1">{"Tab1",#N/A,FALSE,"P";"Tab2",#N/A,FALSE,"P"}</definedName>
    <definedName name="mmmm" localSheetId="10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13" hidden="1">{"Tab1",#N/A,FALSE,"P";"Tab2",#N/A,FALSE,"P"}</definedName>
    <definedName name="mmmm" localSheetId="14" hidden="1">{"Tab1",#N/A,FALSE,"P";"Tab2",#N/A,FALSE,"P"}</definedName>
    <definedName name="mmmm" localSheetId="17" hidden="1">{"Tab1",#N/A,FALSE,"P";"Tab2",#N/A,FALSE,"P"}</definedName>
    <definedName name="mmmm" localSheetId="18" hidden="1">{"Tab1",#N/A,FALSE,"P";"Tab2",#N/A,FALSE,"P"}</definedName>
    <definedName name="mmmm" localSheetId="19" hidden="1">{"Tab1",#N/A,FALSE,"P";"Tab2",#N/A,FALSE,"P"}</definedName>
    <definedName name="mmmm" localSheetId="20" hidden="1">{"Tab1",#N/A,FALSE,"P";"Tab2",#N/A,FALSE,"P"}</definedName>
    <definedName name="mmmm" localSheetId="21" hidden="1">{"Tab1",#N/A,FALSE,"P";"Tab2",#N/A,FALSE,"P"}</definedName>
    <definedName name="mmmm" hidden="1">{"Tab1",#N/A,FALSE,"P";"Tab2",#N/A,FALSE,"P"}</definedName>
    <definedName name="MON_SM">#REF!</definedName>
    <definedName name="MONF_SM">#REF!</definedName>
    <definedName name="MONTH">[1]REER!$D$140:$E$199</definedName>
    <definedName name="mstocksa">[20]!mstocksa</definedName>
    <definedName name="mstocksq">[20]!mstocksq</definedName>
    <definedName name="Municipios">#REF!</definedName>
    <definedName name="MVZ_1.5x">#REF!</definedName>
    <definedName name="MVZ_4x">#REF!</definedName>
    <definedName name="MVZ_5x">#REF!</definedName>
    <definedName name="MW">#REF!</definedName>
    <definedName name="MW_2">#REF!</definedName>
    <definedName name="NACTCURRENT">#REF!</definedName>
    <definedName name="nam1out">#REF!</definedName>
    <definedName name="nam2in">#REF!</definedName>
    <definedName name="nam2out">#REF!</definedName>
    <definedName name="NAMB">[1]REER!$AY$143:$BB$143</definedName>
    <definedName name="namcr">'[10]Tab ann curr'!#REF!</definedName>
    <definedName name="namcs">'[10]Tab ann cst'!#REF!</definedName>
    <definedName name="name_AD">[29]Sheet1!$A$20</definedName>
    <definedName name="name_EXP">[29]Sheet1!$N$54:$N$71</definedName>
    <definedName name="name_FISC">#REF!</definedName>
    <definedName name="nameIntLiq">#REF!</definedName>
    <definedName name="nameMoney">#REF!</definedName>
    <definedName name="nameRATES">#REF!</definedName>
    <definedName name="nameRAWQ">'[30]Raw Data'!#REF!</definedName>
    <definedName name="nameReal">#REF!</definedName>
    <definedName name="names">#REF!</definedName>
    <definedName name="NAMES_fidr_r">[28]monthly!#REF!</definedName>
    <definedName name="names_figb_r">[28]monthly!#REF!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>[26]transfer!$C$1:$O$1</definedName>
    <definedName name="namgdp">#REF!</definedName>
    <definedName name="NAMIN">#REF!</definedName>
    <definedName name="namin1">[1]REER!$F$1:$BP$1</definedName>
    <definedName name="namin2">[1]REER!$F$138:$AA$138</definedName>
    <definedName name="namind">'[10]work Q real'!#REF!</definedName>
    <definedName name="naminm">#REF!</definedName>
    <definedName name="naminq">#REF!</definedName>
    <definedName name="namm">#REF!</definedName>
    <definedName name="NAMOUT">#REF!</definedName>
    <definedName name="namout1">[1]REER!$F$2:$AA$2</definedName>
    <definedName name="namoutm">#REF!</definedName>
    <definedName name="namoutq">#REF!</definedName>
    <definedName name="namprofit">[1]C!$O$1:$Z$1</definedName>
    <definedName name="namq">#REF!</definedName>
    <definedName name="namq1">#REF!</definedName>
    <definedName name="namq2">#REF!</definedName>
    <definedName name="namreer">[1]REER!$AY$143:$BF$143</definedName>
    <definedName name="namsgdp">#REF!</definedName>
    <definedName name="namtin">#REF!</definedName>
    <definedName name="namtout">#REF!</definedName>
    <definedName name="namulc">[1]REER!$BI$1:$BP$1</definedName>
    <definedName name="_xlnm.Print_Titles" localSheetId="33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>#REF!</definedName>
    <definedName name="NCZD_2">#REF!</definedName>
    <definedName name="NEER">[1]REER!$AY$144:$AY$206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29" hidden="1">{"Riqfin97",#N/A,FALSE,"Tran";"Riqfinpro",#N/A,FALSE,"Tran"}</definedName>
    <definedName name="nn" localSheetId="30" hidden="1">{"Riqfin97",#N/A,FALSE,"Tran";"Riqfinpro",#N/A,FALSE,"Tran"}</definedName>
    <definedName name="nn" localSheetId="31" hidden="1">{"Riqfin97",#N/A,FALSE,"Tran";"Riqfinpro",#N/A,FALSE,"Tran"}</definedName>
    <definedName name="nn" localSheetId="33" hidden="1">{"Riqfin97",#N/A,FALSE,"Tran";"Riqfinpro",#N/A,FALSE,"Tran"}</definedName>
    <definedName name="nn" localSheetId="34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9" hidden="1">{"Riqfin97",#N/A,FALSE,"Tran";"Riqfinpro",#N/A,FALSE,"Tran"}</definedName>
    <definedName name="nn" localSheetId="10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13" hidden="1">{"Riqfin97",#N/A,FALSE,"Tran";"Riqfinpro",#N/A,FALSE,"Tran"}</definedName>
    <definedName name="nn" localSheetId="14" hidden="1">{"Riqfin97",#N/A,FALSE,"Tran";"Riqfinpro",#N/A,FALSE,"Tran"}</definedName>
    <definedName name="nn" localSheetId="17" hidden="1">{"Riqfin97",#N/A,FALSE,"Tran";"Riqfinpro",#N/A,FALSE,"Tran"}</definedName>
    <definedName name="nn" localSheetId="18" hidden="1">{"Riqfin97",#N/A,FALSE,"Tran";"Riqfinpro",#N/A,FALSE,"Tran"}</definedName>
    <definedName name="nn" localSheetId="19" hidden="1">{"Riqfin97",#N/A,FALSE,"Tran";"Riqfinpro",#N/A,FALSE,"Tran"}</definedName>
    <definedName name="nn" localSheetId="20" hidden="1">{"Riqfin97",#N/A,FALSE,"Tran";"Riqfinpro",#N/A,FALSE,"Tran"}</definedName>
    <definedName name="nn" localSheetId="21" hidden="1">{"Riqfin97",#N/A,FALSE,"Tran";"Riqfinpro",#N/A,FALSE,"Tran"}</definedName>
    <definedName name="nn" hidden="1">{"Riqfin97",#N/A,FALSE,"Tran";"Riqfinpro",#N/A,FALSE,"Tran"}</definedName>
    <definedName name="nnn" localSheetId="29" hidden="1">{"Tab1",#N/A,FALSE,"P";"Tab2",#N/A,FALSE,"P"}</definedName>
    <definedName name="nnn" localSheetId="30" hidden="1">{"Tab1",#N/A,FALSE,"P";"Tab2",#N/A,FALSE,"P"}</definedName>
    <definedName name="nnn" localSheetId="31" hidden="1">{"Tab1",#N/A,FALSE,"P";"Tab2",#N/A,FALSE,"P"}</definedName>
    <definedName name="nnn" localSheetId="33" hidden="1">{"Tab1",#N/A,FALSE,"P";"Tab2",#N/A,FALSE,"P"}</definedName>
    <definedName name="nnn" localSheetId="34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localSheetId="9" hidden="1">{"Tab1",#N/A,FALSE,"P";"Tab2",#N/A,FALSE,"P"}</definedName>
    <definedName name="nnn" localSheetId="10" hidden="1">{"Tab1",#N/A,FALSE,"P";"Tab2",#N/A,FALSE,"P"}</definedName>
    <definedName name="nnn" localSheetId="11" hidden="1">{"Tab1",#N/A,FALSE,"P";"Tab2",#N/A,FALSE,"P"}</definedName>
    <definedName name="nnn" localSheetId="12" hidden="1">{"Tab1",#N/A,FALSE,"P";"Tab2",#N/A,FALSE,"P"}</definedName>
    <definedName name="nnn" localSheetId="13" hidden="1">{"Tab1",#N/A,FALSE,"P";"Tab2",#N/A,FALSE,"P"}</definedName>
    <definedName name="nnn" localSheetId="14" hidden="1">{"Tab1",#N/A,FALSE,"P";"Tab2",#N/A,FALSE,"P"}</definedName>
    <definedName name="nnn" localSheetId="17" hidden="1">{"Tab1",#N/A,FALSE,"P";"Tab2",#N/A,FALSE,"P"}</definedName>
    <definedName name="nnn" localSheetId="18" hidden="1">{"Tab1",#N/A,FALSE,"P";"Tab2",#N/A,FALSE,"P"}</definedName>
    <definedName name="nnn" localSheetId="19" hidden="1">{"Tab1",#N/A,FALSE,"P";"Tab2",#N/A,FALSE,"P"}</definedName>
    <definedName name="nnn" localSheetId="20" hidden="1">{"Tab1",#N/A,FALSE,"P";"Tab2",#N/A,FALSE,"P"}</definedName>
    <definedName name="nnn" localSheetId="21" hidden="1">{"Tab1",#N/A,FALSE,"P";"Tab2",#N/A,FALSE,"P"}</definedName>
    <definedName name="nnn" hidden="1">{"Tab1",#N/A,FALSE,"P";"Tab2",#N/A,FALSE,"P"}</definedName>
    <definedName name="NOMINAL">#REF!</definedName>
    <definedName name="NPee_2">#REF!</definedName>
    <definedName name="NPer_2">#REF!</definedName>
    <definedName name="NTDD_RG">[21]!NTDD_RG</definedName>
    <definedName name="NX">#N/A</definedName>
    <definedName name="NX_R">#N/A</definedName>
    <definedName name="NXG_RG">#N/A</definedName>
    <definedName name="obce">'[47]NOVA legislativa'!$M$2</definedName>
    <definedName name="_xlnm.Print_Area">#N/A</definedName>
    <definedName name="Odh">#REF!</definedName>
    <definedName name="oliu" localSheetId="29" hidden="1">{"WEO",#N/A,FALSE,"T"}</definedName>
    <definedName name="oliu" localSheetId="30" hidden="1">{"WEO",#N/A,FALSE,"T"}</definedName>
    <definedName name="oliu" localSheetId="31" hidden="1">{"WEO",#N/A,FALSE,"T"}</definedName>
    <definedName name="oliu" localSheetId="33" hidden="1">{"WEO",#N/A,FALSE,"T"}</definedName>
    <definedName name="oliu" localSheetId="34" hidden="1">{"WEO",#N/A,FALSE,"T"}</definedName>
    <definedName name="oliu" localSheetId="4" hidden="1">{"WEO",#N/A,FALSE,"T"}</definedName>
    <definedName name="oliu" localSheetId="5" hidden="1">{"WEO",#N/A,FALSE,"T"}</definedName>
    <definedName name="oliu" localSheetId="6" hidden="1">{"WEO",#N/A,FALSE,"T"}</definedName>
    <definedName name="oliu" localSheetId="7" hidden="1">{"WEO",#N/A,FALSE,"T"}</definedName>
    <definedName name="oliu" localSheetId="9" hidden="1">{"WEO",#N/A,FALSE,"T"}</definedName>
    <definedName name="oliu" localSheetId="10" hidden="1">{"WEO",#N/A,FALSE,"T"}</definedName>
    <definedName name="oliu" localSheetId="11" hidden="1">{"WEO",#N/A,FALSE,"T"}</definedName>
    <definedName name="oliu" localSheetId="12" hidden="1">{"WEO",#N/A,FALSE,"T"}</definedName>
    <definedName name="oliu" localSheetId="13" hidden="1">{"WEO",#N/A,FALSE,"T"}</definedName>
    <definedName name="oliu" localSheetId="14" hidden="1">{"WEO",#N/A,FALSE,"T"}</definedName>
    <definedName name="oliu" localSheetId="17" hidden="1">{"WEO",#N/A,FALSE,"T"}</definedName>
    <definedName name="oliu" localSheetId="18" hidden="1">{"WEO",#N/A,FALSE,"T"}</definedName>
    <definedName name="oliu" localSheetId="19" hidden="1">{"WEO",#N/A,FALSE,"T"}</definedName>
    <definedName name="oliu" localSheetId="20" hidden="1">{"WEO",#N/A,FALSE,"T"}</definedName>
    <definedName name="oliu" localSheetId="21" hidden="1">{"WEO",#N/A,FALSE,"T"}</definedName>
    <definedName name="oliu" hidden="1">{"WEO",#N/A,FALSE,"T"}</definedName>
    <definedName name="oo" localSheetId="29" hidden="1">{"Riqfin97",#N/A,FALSE,"Tran";"Riqfinpro",#N/A,FALSE,"Tran"}</definedName>
    <definedName name="oo" localSheetId="30" hidden="1">{"Riqfin97",#N/A,FALSE,"Tran";"Riqfinpro",#N/A,FALSE,"Tran"}</definedName>
    <definedName name="oo" localSheetId="31" hidden="1">{"Riqfin97",#N/A,FALSE,"Tran";"Riqfinpro",#N/A,FALSE,"Tran"}</definedName>
    <definedName name="oo" localSheetId="33" hidden="1">{"Riqfin97",#N/A,FALSE,"Tran";"Riqfinpro",#N/A,FALSE,"Tran"}</definedName>
    <definedName name="oo" localSheetId="34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9" hidden="1">{"Riqfin97",#N/A,FALSE,"Tran";"Riqfinpro",#N/A,FALSE,"Tran"}</definedName>
    <definedName name="oo" localSheetId="10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13" hidden="1">{"Riqfin97",#N/A,FALSE,"Tran";"Riqfinpro",#N/A,FALSE,"Tran"}</definedName>
    <definedName name="oo" localSheetId="14" hidden="1">{"Riqfin97",#N/A,FALSE,"Tran";"Riqfinpro",#N/A,FALSE,"Tran"}</definedName>
    <definedName name="oo" localSheetId="17" hidden="1">{"Riqfin97",#N/A,FALSE,"Tran";"Riqfinpro",#N/A,FALSE,"Tran"}</definedName>
    <definedName name="oo" localSheetId="18" hidden="1">{"Riqfin97",#N/A,FALSE,"Tran";"Riqfinpro",#N/A,FALSE,"Tran"}</definedName>
    <definedName name="oo" localSheetId="19" hidden="1">{"Riqfin97",#N/A,FALSE,"Tran";"Riqfinpro",#N/A,FALSE,"Tran"}</definedName>
    <definedName name="oo" localSheetId="20" hidden="1">{"Riqfin97",#N/A,FALSE,"Tran";"Riqfinpro",#N/A,FALSE,"Tran"}</definedName>
    <definedName name="oo" localSheetId="21" hidden="1">{"Riqfin97",#N/A,FALSE,"Tran";"Riqfinpro",#N/A,FALSE,"Tran"}</definedName>
    <definedName name="oo" hidden="1">{"Riqfin97",#N/A,FALSE,"Tran";"Riqfinpro",#N/A,FALSE,"Tran"}</definedName>
    <definedName name="ooo" localSheetId="29" hidden="1">{"Tab1",#N/A,FALSE,"P";"Tab2",#N/A,FALSE,"P"}</definedName>
    <definedName name="ooo" localSheetId="30" hidden="1">{"Tab1",#N/A,FALSE,"P";"Tab2",#N/A,FALSE,"P"}</definedName>
    <definedName name="ooo" localSheetId="31" hidden="1">{"Tab1",#N/A,FALSE,"P";"Tab2",#N/A,FALSE,"P"}</definedName>
    <definedName name="ooo" localSheetId="33" hidden="1">{"Tab1",#N/A,FALSE,"P";"Tab2",#N/A,FALSE,"P"}</definedName>
    <definedName name="ooo" localSheetId="34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9" hidden="1">{"Tab1",#N/A,FALSE,"P";"Tab2",#N/A,FALSE,"P"}</definedName>
    <definedName name="ooo" localSheetId="10" hidden="1">{"Tab1",#N/A,FALSE,"P";"Tab2",#N/A,FALSE,"P"}</definedName>
    <definedName name="ooo" localSheetId="11" hidden="1">{"Tab1",#N/A,FALSE,"P";"Tab2",#N/A,FALSE,"P"}</definedName>
    <definedName name="ooo" localSheetId="12" hidden="1">{"Tab1",#N/A,FALSE,"P";"Tab2",#N/A,FALSE,"P"}</definedName>
    <definedName name="ooo" localSheetId="13" hidden="1">{"Tab1",#N/A,FALSE,"P";"Tab2",#N/A,FALSE,"P"}</definedName>
    <definedName name="ooo" localSheetId="14" hidden="1">{"Tab1",#N/A,FALSE,"P";"Tab2",#N/A,FALSE,"P"}</definedName>
    <definedName name="ooo" localSheetId="17" hidden="1">{"Tab1",#N/A,FALSE,"P";"Tab2",#N/A,FALSE,"P"}</definedName>
    <definedName name="ooo" localSheetId="18" hidden="1">{"Tab1",#N/A,FALSE,"P";"Tab2",#N/A,FALSE,"P"}</definedName>
    <definedName name="ooo" localSheetId="19" hidden="1">{"Tab1",#N/A,FALSE,"P";"Tab2",#N/A,FALSE,"P"}</definedName>
    <definedName name="ooo" localSheetId="20" hidden="1">{"Tab1",#N/A,FALSE,"P";"Tab2",#N/A,FALSE,"P"}</definedName>
    <definedName name="ooo" localSheetId="21" hidden="1">{"Tab1",#N/A,FALSE,"P";"Tab2",#N/A,FALSE,"P"}</definedName>
    <definedName name="ooo" hidden="1">{"Tab1",#N/A,FALSE,"P";"Tab2",#N/A,FALSE,"P"}</definedName>
    <definedName name="other">#REF!</definedName>
    <definedName name="Otras_Residuales">#REF!</definedName>
    <definedName name="out">[48]output!$A$3:$P$128</definedName>
    <definedName name="OUTB">[26]B!$D$6:$H$6</definedName>
    <definedName name="outc">[26]C!$C$6:$D$6</definedName>
    <definedName name="output">#REF!</definedName>
    <definedName name="output_projections">[49]projections!$A$3:$R$108</definedName>
    <definedName name="output1">[23]output!$A$1:$J$122</definedName>
    <definedName name="p" localSheetId="29" hidden="1">{"Riqfin97",#N/A,FALSE,"Tran";"Riqfinpro",#N/A,FALSE,"Tran"}</definedName>
    <definedName name="p" localSheetId="30" hidden="1">{"Riqfin97",#N/A,FALSE,"Tran";"Riqfinpro",#N/A,FALSE,"Tran"}</definedName>
    <definedName name="p" localSheetId="31" hidden="1">{"Riqfin97",#N/A,FALSE,"Tran";"Riqfinpro",#N/A,FALSE,"Tran"}</definedName>
    <definedName name="p" localSheetId="33" hidden="1">{"Riqfin97",#N/A,FALSE,"Tran";"Riqfinpro",#N/A,FALSE,"Tran"}</definedName>
    <definedName name="p" localSheetId="34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9" hidden="1">{"Riqfin97",#N/A,FALSE,"Tran";"Riqfinpro",#N/A,FALSE,"Tran"}</definedName>
    <definedName name="p" localSheetId="10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13" hidden="1">{"Riqfin97",#N/A,FALSE,"Tran";"Riqfinpro",#N/A,FALSE,"Tran"}</definedName>
    <definedName name="p" localSheetId="14" hidden="1">{"Riqfin97",#N/A,FALSE,"Tran";"Riqfinpro",#N/A,FALSE,"Tran"}</definedName>
    <definedName name="p" localSheetId="17" hidden="1">{"Riqfin97",#N/A,FALSE,"Tran";"Riqfinpro",#N/A,FALSE,"Tran"}</definedName>
    <definedName name="p" localSheetId="18" hidden="1">{"Riqfin97",#N/A,FALSE,"Tran";"Riqfinpro",#N/A,FALSE,"Tran"}</definedName>
    <definedName name="p" localSheetId="19" hidden="1">{"Riqfin97",#N/A,FALSE,"Tran";"Riqfinpro",#N/A,FALSE,"Tran"}</definedName>
    <definedName name="p" localSheetId="20" hidden="1">{"Riqfin97",#N/A,FALSE,"Tran";"Riqfinpro",#N/A,FALSE,"Tran"}</definedName>
    <definedName name="p" localSheetId="21" hidden="1">{"Riqfin97",#N/A,FALSE,"Tran";"Riqfinpro",#N/A,FALSE,"Tran"}</definedName>
    <definedName name="p" hidden="1">{"Riqfin97",#N/A,FALSE,"Tran";"Riqfinpro",#N/A,FALSE,"Tran"}</definedName>
    <definedName name="Page_4">#REF!</definedName>
    <definedName name="page2">#REF!</definedName>
    <definedName name="ParamsCopy">#REF!</definedName>
    <definedName name="ParamsPaste">#REF!</definedName>
    <definedName name="pata" localSheetId="29" hidden="1">{"Tab1",#N/A,FALSE,"P";"Tab2",#N/A,FALSE,"P"}</definedName>
    <definedName name="pata" localSheetId="30" hidden="1">{"Tab1",#N/A,FALSE,"P";"Tab2",#N/A,FALSE,"P"}</definedName>
    <definedName name="pata" localSheetId="31" hidden="1">{"Tab1",#N/A,FALSE,"P";"Tab2",#N/A,FALSE,"P"}</definedName>
    <definedName name="pata" localSheetId="33" hidden="1">{"Tab1",#N/A,FALSE,"P";"Tab2",#N/A,FALSE,"P"}</definedName>
    <definedName name="pata" localSheetId="34" hidden="1">{"Tab1",#N/A,FALSE,"P";"Tab2",#N/A,FALSE,"P"}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localSheetId="9" hidden="1">{"Tab1",#N/A,FALSE,"P";"Tab2",#N/A,FALSE,"P"}</definedName>
    <definedName name="pata" localSheetId="10" hidden="1">{"Tab1",#N/A,FALSE,"P";"Tab2",#N/A,FALSE,"P"}</definedName>
    <definedName name="pata" localSheetId="11" hidden="1">{"Tab1",#N/A,FALSE,"P";"Tab2",#N/A,FALSE,"P"}</definedName>
    <definedName name="pata" localSheetId="12" hidden="1">{"Tab1",#N/A,FALSE,"P";"Tab2",#N/A,FALSE,"P"}</definedName>
    <definedName name="pata" localSheetId="13" hidden="1">{"Tab1",#N/A,FALSE,"P";"Tab2",#N/A,FALSE,"P"}</definedName>
    <definedName name="pata" localSheetId="14" hidden="1">{"Tab1",#N/A,FALSE,"P";"Tab2",#N/A,FALSE,"P"}</definedName>
    <definedName name="pata" localSheetId="17" hidden="1">{"Tab1",#N/A,FALSE,"P";"Tab2",#N/A,FALSE,"P"}</definedName>
    <definedName name="pata" localSheetId="18" hidden="1">{"Tab1",#N/A,FALSE,"P";"Tab2",#N/A,FALSE,"P"}</definedName>
    <definedName name="pata" localSheetId="19" hidden="1">{"Tab1",#N/A,FALSE,"P";"Tab2",#N/A,FALSE,"P"}</definedName>
    <definedName name="pata" localSheetId="20" hidden="1">{"Tab1",#N/A,FALSE,"P";"Tab2",#N/A,FALSE,"P"}</definedName>
    <definedName name="pata" localSheetId="21" hidden="1">{"Tab1",#N/A,FALSE,"P";"Tab2",#N/A,FALSE,"P"}</definedName>
    <definedName name="pata" hidden="1">{"Tab1",#N/A,FALSE,"P";"Tab2",#N/A,FALSE,"P"}</definedName>
    <definedName name="PCPIG">#N/A</definedName>
    <definedName name="Petroecuador">#REF!</definedName>
    <definedName name="pchar00memu.m">[28]monthly!#REF!</definedName>
    <definedName name="podatki">#REF!</definedName>
    <definedName name="Ports">#REF!</definedName>
    <definedName name="pp" localSheetId="29" hidden="1">{"Riqfin97",#N/A,FALSE,"Tran";"Riqfinpro",#N/A,FALSE,"Tran"}</definedName>
    <definedName name="pp" localSheetId="30" hidden="1">{"Riqfin97",#N/A,FALSE,"Tran";"Riqfinpro",#N/A,FALSE,"Tran"}</definedName>
    <definedName name="pp" localSheetId="31" hidden="1">{"Riqfin97",#N/A,FALSE,"Tran";"Riqfinpro",#N/A,FALSE,"Tran"}</definedName>
    <definedName name="pp" localSheetId="33" hidden="1">{"Riqfin97",#N/A,FALSE,"Tran";"Riqfinpro",#N/A,FALSE,"Tran"}</definedName>
    <definedName name="pp" localSheetId="34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9" hidden="1">{"Riqfin97",#N/A,FALSE,"Tran";"Riqfinpro",#N/A,FALSE,"Tran"}</definedName>
    <definedName name="pp" localSheetId="10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13" hidden="1">{"Riqfin97",#N/A,FALSE,"Tran";"Riqfinpro",#N/A,FALSE,"Tran"}</definedName>
    <definedName name="pp" localSheetId="14" hidden="1">{"Riqfin97",#N/A,FALSE,"Tran";"Riqfinpro",#N/A,FALSE,"Tran"}</definedName>
    <definedName name="pp" localSheetId="17" hidden="1">{"Riqfin97",#N/A,FALSE,"Tran";"Riqfinpro",#N/A,FALSE,"Tran"}</definedName>
    <definedName name="pp" localSheetId="18" hidden="1">{"Riqfin97",#N/A,FALSE,"Tran";"Riqfinpro",#N/A,FALSE,"Tran"}</definedName>
    <definedName name="pp" localSheetId="19" hidden="1">{"Riqfin97",#N/A,FALSE,"Tran";"Riqfinpro",#N/A,FALSE,"Tran"}</definedName>
    <definedName name="pp" localSheetId="20" hidden="1">{"Riqfin97",#N/A,FALSE,"Tran";"Riqfinpro",#N/A,FALSE,"Tran"}</definedName>
    <definedName name="pp" localSheetId="21" hidden="1">{"Riqfin97",#N/A,FALSE,"Tran";"Riqfinpro",#N/A,FALSE,"Tran"}</definedName>
    <definedName name="pp" hidden="1">{"Riqfin97",#N/A,FALSE,"Tran";"Riqfinpro",#N/A,FALSE,"Tran"}</definedName>
    <definedName name="ppp" localSheetId="29" hidden="1">{"Riqfin97",#N/A,FALSE,"Tran";"Riqfinpro",#N/A,FALSE,"Tran"}</definedName>
    <definedName name="ppp" localSheetId="30" hidden="1">{"Riqfin97",#N/A,FALSE,"Tran";"Riqfinpro",#N/A,FALSE,"Tran"}</definedName>
    <definedName name="ppp" localSheetId="31" hidden="1">{"Riqfin97",#N/A,FALSE,"Tran";"Riqfinpro",#N/A,FALSE,"Tran"}</definedName>
    <definedName name="ppp" localSheetId="33" hidden="1">{"Riqfin97",#N/A,FALSE,"Tran";"Riqfinpro",#N/A,FALSE,"Tran"}</definedName>
    <definedName name="ppp" localSheetId="34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9" hidden="1">{"Riqfin97",#N/A,FALSE,"Tran";"Riqfinpro",#N/A,FALSE,"Tran"}</definedName>
    <definedName name="ppp" localSheetId="10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13" hidden="1">{"Riqfin97",#N/A,FALSE,"Tran";"Riqfinpro",#N/A,FALSE,"Tran"}</definedName>
    <definedName name="ppp" localSheetId="14" hidden="1">{"Riqfin97",#N/A,FALSE,"Tran";"Riqfinpro",#N/A,FALSE,"Tran"}</definedName>
    <definedName name="ppp" localSheetId="17" hidden="1">{"Riqfin97",#N/A,FALSE,"Tran";"Riqfinpro",#N/A,FALSE,"Tran"}</definedName>
    <definedName name="ppp" localSheetId="18" hidden="1">{"Riqfin97",#N/A,FALSE,"Tran";"Riqfinpro",#N/A,FALSE,"Tran"}</definedName>
    <definedName name="ppp" localSheetId="19" hidden="1">{"Riqfin97",#N/A,FALSE,"Tran";"Riqfinpro",#N/A,FALSE,"Tran"}</definedName>
    <definedName name="ppp" localSheetId="20" hidden="1">{"Riqfin97",#N/A,FALSE,"Tran";"Riqfinpro",#N/A,FALSE,"Tran"}</definedName>
    <definedName name="ppp" localSheetId="2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>#REF!</definedName>
    <definedName name="Print">#REF!</definedName>
    <definedName name="PRINT1">[50]Index!#REF!</definedName>
    <definedName name="PRINT2">[50]Index!#REF!</definedName>
    <definedName name="PRINT3">[50]Index!#REF!</definedName>
    <definedName name="PrintThis_Links">[36]Links!$A$1:$F$33</definedName>
    <definedName name="profit">[1]C!$O$1:$T$1</definedName>
    <definedName name="prorač">[51]Prorač!$A:$IV</definedName>
    <definedName name="PvNee_2">#REF!</definedName>
    <definedName name="PvNer_2">#REF!</definedName>
    <definedName name="Q6_">#REF!</definedName>
    <definedName name="QFISCAL">'[11]Quarterly Raw Data'!#REF!</definedName>
    <definedName name="qq" localSheetId="26" hidden="1">'[41]J(Priv.Cap)'!#REF!</definedName>
    <definedName name="qq" localSheetId="29" hidden="1">'[41]J(Priv.Cap)'!#REF!</definedName>
    <definedName name="qq" localSheetId="33" hidden="1">'[41]J(Priv.Cap)'!#REF!</definedName>
    <definedName name="qq" localSheetId="34" hidden="1">'[41]J(Priv.Cap)'!#REF!</definedName>
    <definedName name="qq" localSheetId="3" hidden="1">'[41]J(Priv.Cap)'!#REF!</definedName>
    <definedName name="qq" localSheetId="9" hidden="1">'[41]J(Priv.Cap)'!#REF!</definedName>
    <definedName name="qq" localSheetId="11" hidden="1">'[41]J(Priv.Cap)'!#REF!</definedName>
    <definedName name="qq" localSheetId="14" hidden="1">'[41]J(Priv.Cap)'!#REF!</definedName>
    <definedName name="qq" hidden="1">'[41]J(Priv.Cap)'!#REF!</definedName>
    <definedName name="qtab_35">'[52]i1-CA'!#REF!</definedName>
    <definedName name="QTAB7">'[11]Quarterly MacroFlow'!#REF!</definedName>
    <definedName name="QTAB7A">'[11]Quarterly MacroFlow'!#REF!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qwerw" localSheetId="30" hidden="1">{"'előző év december'!$A$2:$CP$214"}</definedName>
    <definedName name="qwerw" localSheetId="31" hidden="1">{"'előző év december'!$A$2:$CP$214"}</definedName>
    <definedName name="qwerw" localSheetId="33" hidden="1">{"'előző év december'!$A$2:$CP$214"}</definedName>
    <definedName name="qwerw" localSheetId="34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1" hidden="1">{"'előző év december'!$A$2:$CP$214"}</definedName>
    <definedName name="qwerw" localSheetId="12" hidden="1">{"'előző év december'!$A$2:$CP$214"}</definedName>
    <definedName name="qwerw" localSheetId="13" hidden="1">{"'előző év december'!$A$2:$CP$214"}</definedName>
    <definedName name="qwerw" localSheetId="14" hidden="1">{"'előző év december'!$A$2:$CP$214"}</definedName>
    <definedName name="qwerw" localSheetId="17" hidden="1">{"'előző év december'!$A$2:$CP$214"}</definedName>
    <definedName name="qwerw" localSheetId="18" hidden="1">{"'előző év december'!$A$2:$CP$214"}</definedName>
    <definedName name="qwerw" localSheetId="19" hidden="1">{"'előző év december'!$A$2:$CP$214"}</definedName>
    <definedName name="qwerw" localSheetId="20" hidden="1">{"'előző év december'!$A$2:$CP$214"}</definedName>
    <definedName name="qwerw" localSheetId="21" hidden="1">{"'előző év december'!$A$2:$CP$214"}</definedName>
    <definedName name="qwerw" hidden="1">{"'előző év december'!$A$2:$CP$214"}</definedName>
    <definedName name="REAL">#REF!</definedName>
    <definedName name="REALANNUAL">#REF!</definedName>
    <definedName name="realizacia">[53]Sheet1!$A$1:$I$406</definedName>
    <definedName name="realizacija">[53]Sheet1!$A$1:$I$406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>[1]REER!$AZ$144:$AZ$206</definedName>
    <definedName name="REERPPI">[1]REER!$BB$144:$BB$206</definedName>
    <definedName name="REGISTERALL">#REF!</definedName>
    <definedName name="RFSee_2">#REF!</definedName>
    <definedName name="RFSer_2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>[36]Main!$AB$26</definedName>
    <definedName name="rngDepartmentDrive">[36]Main!$AB$23</definedName>
    <definedName name="rngEMailAddress">[36]Main!$AB$20</definedName>
    <definedName name="rngErrorSort">[36]ErrCheck!$A$4</definedName>
    <definedName name="rngLastSave">[36]Main!$G$19</definedName>
    <definedName name="rngLastSent">[36]Main!$G$18</definedName>
    <definedName name="rngLastUpdate">[36]Links!$D$2</definedName>
    <definedName name="rngNeedsUpdate">[36]Links!$E$2</definedName>
    <definedName name="rngNews">[36]Main!$AB$27</definedName>
    <definedName name="rngQuestChecked">[36]ErrCheck!$A$3</definedName>
    <definedName name="rounding">#REF!</definedName>
    <definedName name="rr" localSheetId="29" hidden="1">{"Riqfin97",#N/A,FALSE,"Tran";"Riqfinpro",#N/A,FALSE,"Tran"}</definedName>
    <definedName name="rr" localSheetId="30" hidden="1">{"Riqfin97",#N/A,FALSE,"Tran";"Riqfinpro",#N/A,FALSE,"Tran"}</definedName>
    <definedName name="rr" localSheetId="31" hidden="1">{"Riqfin97",#N/A,FALSE,"Tran";"Riqfinpro",#N/A,FALSE,"Tran"}</definedName>
    <definedName name="rr" localSheetId="33" hidden="1">{"Riqfin97",#N/A,FALSE,"Tran";"Riqfinpro",#N/A,FALSE,"Tran"}</definedName>
    <definedName name="rr" localSheetId="34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9" hidden="1">{"Riqfin97",#N/A,FALSE,"Tran";"Riqfinpro",#N/A,FALSE,"Tran"}</definedName>
    <definedName name="rr" localSheetId="10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13" hidden="1">{"Riqfin97",#N/A,FALSE,"Tran";"Riqfinpro",#N/A,FALSE,"Tran"}</definedName>
    <definedName name="rr" localSheetId="14" hidden="1">{"Riqfin97",#N/A,FALSE,"Tran";"Riqfinpro",#N/A,FALSE,"Tran"}</definedName>
    <definedName name="rr" localSheetId="17" hidden="1">{"Riqfin97",#N/A,FALSE,"Tran";"Riqfinpro",#N/A,FALSE,"Tran"}</definedName>
    <definedName name="rr" localSheetId="18" hidden="1">{"Riqfin97",#N/A,FALSE,"Tran";"Riqfinpro",#N/A,FALSE,"Tran"}</definedName>
    <definedName name="rr" localSheetId="19" hidden="1">{"Riqfin97",#N/A,FALSE,"Tran";"Riqfinpro",#N/A,FALSE,"Tran"}</definedName>
    <definedName name="rr" localSheetId="20" hidden="1">{"Riqfin97",#N/A,FALSE,"Tran";"Riqfinpro",#N/A,FALSE,"Tran"}</definedName>
    <definedName name="rr" localSheetId="21" hidden="1">{"Riqfin97",#N/A,FALSE,"Tran";"Riqfinpro",#N/A,FALSE,"Tran"}</definedName>
    <definedName name="rr" hidden="1">{"Riqfin97",#N/A,FALSE,"Tran";"Riqfinpro",#N/A,FALSE,"Tran"}</definedName>
    <definedName name="rrr" localSheetId="29" hidden="1">{"Riqfin97",#N/A,FALSE,"Tran";"Riqfinpro",#N/A,FALSE,"Tran"}</definedName>
    <definedName name="rrr" localSheetId="30" hidden="1">{"Riqfin97",#N/A,FALSE,"Tran";"Riqfinpro",#N/A,FALSE,"Tran"}</definedName>
    <definedName name="rrr" localSheetId="31" hidden="1">{"Riqfin97",#N/A,FALSE,"Tran";"Riqfinpro",#N/A,FALSE,"Tran"}</definedName>
    <definedName name="rrr" localSheetId="33" hidden="1">{"Riqfin97",#N/A,FALSE,"Tran";"Riqfinpro",#N/A,FALSE,"Tran"}</definedName>
    <definedName name="rrr" localSheetId="34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9" hidden="1">{"Riqfin97",#N/A,FALSE,"Tran";"Riqfinpro",#N/A,FALSE,"Tran"}</definedName>
    <definedName name="rrr" localSheetId="10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13" hidden="1">{"Riqfin97",#N/A,FALSE,"Tran";"Riqfinpro",#N/A,FALSE,"Tran"}</definedName>
    <definedName name="rrr" localSheetId="14" hidden="1">{"Riqfin97",#N/A,FALSE,"Tran";"Riqfinpro",#N/A,FALSE,"Tran"}</definedName>
    <definedName name="rrr" localSheetId="17" hidden="1">{"Riqfin97",#N/A,FALSE,"Tran";"Riqfinpro",#N/A,FALSE,"Tran"}</definedName>
    <definedName name="rrr" localSheetId="18" hidden="1">{"Riqfin97",#N/A,FALSE,"Tran";"Riqfinpro",#N/A,FALSE,"Tran"}</definedName>
    <definedName name="rrr" localSheetId="19" hidden="1">{"Riqfin97",#N/A,FALSE,"Tran";"Riqfinpro",#N/A,FALSE,"Tran"}</definedName>
    <definedName name="rrr" localSheetId="20" hidden="1">{"Riqfin97",#N/A,FALSE,"Tran";"Riqfinpro",#N/A,FALSE,"Tran"}</definedName>
    <definedName name="rrr" localSheetId="21" hidden="1">{"Riqfin97",#N/A,FALSE,"Tran";"Riqfinpro",#N/A,FALSE,"Tran"}</definedName>
    <definedName name="rrr" hidden="1">{"Riqfin97",#N/A,FALSE,"Tran";"Riqfinpro",#N/A,FALSE,"Tran"}</definedName>
    <definedName name="rt" localSheetId="30" hidden="1">{"'előző év december'!$A$2:$CP$214"}</definedName>
    <definedName name="rt" localSheetId="31" hidden="1">{"'előző év december'!$A$2:$CP$214"}</definedName>
    <definedName name="rt" localSheetId="33" hidden="1">{"'előző év december'!$A$2:$CP$214"}</definedName>
    <definedName name="rt" localSheetId="34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1" hidden="1">{"'előző év december'!$A$2:$CP$214"}</definedName>
    <definedName name="rt" localSheetId="12" hidden="1">{"'előző év december'!$A$2:$CP$214"}</definedName>
    <definedName name="rt" localSheetId="13" hidden="1">{"'előző év december'!$A$2:$CP$214"}</definedName>
    <definedName name="rt" localSheetId="14" hidden="1">{"'előző év december'!$A$2:$CP$214"}</definedName>
    <definedName name="rt" localSheetId="17" hidden="1">{"'előző év december'!$A$2:$CP$214"}</definedName>
    <definedName name="rt" localSheetId="18" hidden="1">{"'előző év december'!$A$2:$CP$214"}</definedName>
    <definedName name="rt" localSheetId="19" hidden="1">{"'előző év december'!$A$2:$CP$214"}</definedName>
    <definedName name="rt" localSheetId="20" hidden="1">{"'előző év december'!$A$2:$CP$214"}</definedName>
    <definedName name="rt" localSheetId="21" hidden="1">{"'előző év december'!$A$2:$CP$214"}</definedName>
    <definedName name="rt" hidden="1">{"'előző év december'!$A$2:$CP$214"}</definedName>
    <definedName name="rte" localSheetId="30" hidden="1">{"'előző év december'!$A$2:$CP$214"}</definedName>
    <definedName name="rte" localSheetId="31" hidden="1">{"'előző év december'!$A$2:$CP$214"}</definedName>
    <definedName name="rte" localSheetId="33" hidden="1">{"'előző év december'!$A$2:$CP$214"}</definedName>
    <definedName name="rte" localSheetId="34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1" hidden="1">{"'előző év december'!$A$2:$CP$214"}</definedName>
    <definedName name="rte" localSheetId="12" hidden="1">{"'előző év december'!$A$2:$CP$214"}</definedName>
    <definedName name="rte" localSheetId="13" hidden="1">{"'előző év december'!$A$2:$CP$214"}</definedName>
    <definedName name="rte" localSheetId="14" hidden="1">{"'előző év december'!$A$2:$CP$214"}</definedName>
    <definedName name="rte" localSheetId="17" hidden="1">{"'előző év december'!$A$2:$CP$214"}</definedName>
    <definedName name="rte" localSheetId="18" hidden="1">{"'előző év december'!$A$2:$CP$214"}</definedName>
    <definedName name="rte" localSheetId="19" hidden="1">{"'előző év december'!$A$2:$CP$214"}</definedName>
    <definedName name="rte" localSheetId="20" hidden="1">{"'előző év december'!$A$2:$CP$214"}</definedName>
    <definedName name="rte" localSheetId="21" hidden="1">{"'előző év december'!$A$2:$CP$214"}</definedName>
    <definedName name="rte" hidden="1">{"'előző év december'!$A$2:$CP$214"}</definedName>
    <definedName name="rtew" localSheetId="30" hidden="1">{"'előző év december'!$A$2:$CP$214"}</definedName>
    <definedName name="rtew" localSheetId="31" hidden="1">{"'előző év december'!$A$2:$CP$214"}</definedName>
    <definedName name="rtew" localSheetId="33" hidden="1">{"'előző év december'!$A$2:$CP$214"}</definedName>
    <definedName name="rtew" localSheetId="34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1" hidden="1">{"'előző év december'!$A$2:$CP$214"}</definedName>
    <definedName name="rtew" localSheetId="12" hidden="1">{"'előző év december'!$A$2:$CP$214"}</definedName>
    <definedName name="rtew" localSheetId="13" hidden="1">{"'előző év december'!$A$2:$CP$214"}</definedName>
    <definedName name="rtew" localSheetId="14" hidden="1">{"'előző év december'!$A$2:$CP$214"}</definedName>
    <definedName name="rtew" localSheetId="17" hidden="1">{"'előző év december'!$A$2:$CP$214"}</definedName>
    <definedName name="rtew" localSheetId="18" hidden="1">{"'előző év december'!$A$2:$CP$214"}</definedName>
    <definedName name="rtew" localSheetId="19" hidden="1">{"'előző év december'!$A$2:$CP$214"}</definedName>
    <definedName name="rtew" localSheetId="20" hidden="1">{"'előző év december'!$A$2:$CP$214"}</definedName>
    <definedName name="rtew" localSheetId="21" hidden="1">{"'előző év december'!$A$2:$CP$214"}</definedName>
    <definedName name="rtew" hidden="1">{"'előző év december'!$A$2:$CP$214"}</definedName>
    <definedName name="rtz" localSheetId="30" hidden="1">{"'előző év december'!$A$2:$CP$214"}</definedName>
    <definedName name="rtz" localSheetId="31" hidden="1">{"'előző év december'!$A$2:$CP$214"}</definedName>
    <definedName name="rtz" localSheetId="33" hidden="1">{"'előző év december'!$A$2:$CP$214"}</definedName>
    <definedName name="rtz" localSheetId="34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1" hidden="1">{"'előző év december'!$A$2:$CP$214"}</definedName>
    <definedName name="rtz" localSheetId="12" hidden="1">{"'előző év december'!$A$2:$CP$214"}</definedName>
    <definedName name="rtz" localSheetId="13" hidden="1">{"'előző év december'!$A$2:$CP$214"}</definedName>
    <definedName name="rtz" localSheetId="14" hidden="1">{"'előző év december'!$A$2:$CP$214"}</definedName>
    <definedName name="rtz" localSheetId="17" hidden="1">{"'előző év december'!$A$2:$CP$214"}</definedName>
    <definedName name="rtz" localSheetId="18" hidden="1">{"'előző év december'!$A$2:$CP$214"}</definedName>
    <definedName name="rtz" localSheetId="19" hidden="1">{"'előző év december'!$A$2:$CP$214"}</definedName>
    <definedName name="rtz" localSheetId="20" hidden="1">{"'előző év december'!$A$2:$CP$214"}</definedName>
    <definedName name="rtz" localSheetId="21" hidden="1">{"'előző év december'!$A$2:$CP$214"}</definedName>
    <definedName name="rtz" hidden="1">{"'előző év december'!$A$2:$CP$214"}</definedName>
    <definedName name="RULCPPI">[1]C!$O$9:$O$71</definedName>
    <definedName name="SAPBEXhrIndnt" hidden="1">"Wide"</definedName>
    <definedName name="SAPBEXrevision" localSheetId="29" hidden="1">10</definedName>
    <definedName name="SAPBEXrevision" hidden="1">10</definedName>
    <definedName name="SAPBEXsysID" hidden="1">"BSP"</definedName>
    <definedName name="SAPBEXwbID" localSheetId="29" hidden="1">"4TOUPT6NWTB0J40VYRY84RMDW"</definedName>
    <definedName name="SAPBEXwbID" hidden="1">"4TOUPT6NWTB0J40VYRY84RMDW"</definedName>
    <definedName name="SAPsysID" hidden="1">"708C5W7SBKP804JT78WJ0JNKI"</definedName>
    <definedName name="SAPwbID" hidden="1">"ARS"</definedName>
    <definedName name="sdf" localSheetId="30" hidden="1">{"'előző év december'!$A$2:$CP$214"}</definedName>
    <definedName name="sdf" localSheetId="31" hidden="1">{"'előző év december'!$A$2:$CP$214"}</definedName>
    <definedName name="sdf" localSheetId="33" hidden="1">{"'előző év december'!$A$2:$CP$214"}</definedName>
    <definedName name="sdf" localSheetId="34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9" hidden="1">{"'előző év december'!$A$2:$CP$214"}</definedName>
    <definedName name="sdf" localSheetId="10" hidden="1">{"'előző év december'!$A$2:$CP$214"}</definedName>
    <definedName name="sdf" localSheetId="11" hidden="1">{"'előző év december'!$A$2:$CP$214"}</definedName>
    <definedName name="sdf" localSheetId="12" hidden="1">{"'előző év december'!$A$2:$CP$214"}</definedName>
    <definedName name="sdf" localSheetId="13" hidden="1">{"'előző év december'!$A$2:$CP$214"}</definedName>
    <definedName name="sdf" localSheetId="14" hidden="1">{"'előző év december'!$A$2:$CP$214"}</definedName>
    <definedName name="sdf" localSheetId="17" hidden="1">{"'előző év december'!$A$2:$CP$214"}</definedName>
    <definedName name="sdf" localSheetId="18" hidden="1">{"'előző év december'!$A$2:$CP$214"}</definedName>
    <definedName name="sdf" localSheetId="19" hidden="1">{"'előző év december'!$A$2:$CP$214"}</definedName>
    <definedName name="sdf" localSheetId="20" hidden="1">{"'előző év december'!$A$2:$CP$214"}</definedName>
    <definedName name="sdf" localSheetId="21" hidden="1">{"'előző év december'!$A$2:$CP$214"}</definedName>
    <definedName name="sdf" hidden="1">{"'előző év december'!$A$2:$CP$214"}</definedName>
    <definedName name="SECTORS">#REF!</definedName>
    <definedName name="seitable">'[54]Sel. Ind. Tbl'!$A$3:$G$75</definedName>
    <definedName name="sencount" hidden="1">2</definedName>
    <definedName name="SolverModelBands">#REF!</definedName>
    <definedName name="SolverModelParams">#REF!</definedName>
    <definedName name="SPee_2">#REF!</definedName>
    <definedName name="SPer_2">#REF!</definedName>
    <definedName name="SprejetiProracun">#REF!</definedName>
    <definedName name="SR_3">#REF!</definedName>
    <definedName name="SR_5">#REF!</definedName>
    <definedName name="SS">[55]IMATA!$B$45:$B$108</definedName>
    <definedName name="T1.13">#REF!</definedName>
    <definedName name="t2q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'[11]Annual Tables'!#REF!</definedName>
    <definedName name="TAB6B">'[11]Annual Tables'!#REF!</definedName>
    <definedName name="TAB6C">#REF!</definedName>
    <definedName name="TAB7A">#REF!</definedName>
    <definedName name="tabC1">#REF!</definedName>
    <definedName name="tabC2">#REF!</definedName>
    <definedName name="Tabela_6a">#REF!</definedName>
    <definedName name="tabela3a">'[56]Table 1'!#REF!</definedName>
    <definedName name="Tabelaxx">#REF!</definedName>
    <definedName name="tabF">#REF!</definedName>
    <definedName name="tabH">#REF!</definedName>
    <definedName name="tabI">#REF!</definedName>
    <definedName name="Table__47">[57]RED47!$A$1:$I$53</definedName>
    <definedName name="Table_2._Country_X___Public_Sector_Financing_1">#REF!</definedName>
    <definedName name="Table_4SR">#REF!</definedName>
    <definedName name="Table_debt">[58]Table!$A$3:$AB$73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ME">#REF!</definedName>
    <definedName name="Tbl_GFN">[58]Table_GEF!$B$2:$T$53</definedName>
    <definedName name="tblChecks">[36]ErrCheck!$A$3:$E$5</definedName>
    <definedName name="tblLinks">[36]Links!$A$4:$F$33</definedName>
    <definedName name="TEMP">[59]Data!#REF!</definedName>
    <definedName name="tempo_kles">#REF!</definedName>
    <definedName name="tempo_kles_2">#REF!</definedName>
    <definedName name="test" localSheetId="30" hidden="1">{"'előző év december'!$A$2:$CP$214"}</definedName>
    <definedName name="test" localSheetId="31" hidden="1">{"'előző év december'!$A$2:$CP$214"}</definedName>
    <definedName name="test" localSheetId="33" hidden="1">{"'előző év december'!$A$2:$CP$214"}</definedName>
    <definedName name="test" localSheetId="34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9" hidden="1">{"'előző év december'!$A$2:$CP$214"}</definedName>
    <definedName name="test" localSheetId="10" hidden="1">{"'előző év december'!$A$2:$CP$214"}</definedName>
    <definedName name="test" localSheetId="11" hidden="1">{"'előző év december'!$A$2:$CP$214"}</definedName>
    <definedName name="test" localSheetId="12" hidden="1">{"'előző év december'!$A$2:$CP$214"}</definedName>
    <definedName name="test" localSheetId="13" hidden="1">{"'előző év december'!$A$2:$CP$214"}</definedName>
    <definedName name="test" localSheetId="14" hidden="1">{"'előző év december'!$A$2:$CP$214"}</definedName>
    <definedName name="test" localSheetId="17" hidden="1">{"'előző év december'!$A$2:$CP$214"}</definedName>
    <definedName name="test" localSheetId="18" hidden="1">{"'előző év december'!$A$2:$CP$214"}</definedName>
    <definedName name="test" localSheetId="19" hidden="1">{"'előző év december'!$A$2:$CP$214"}</definedName>
    <definedName name="test" localSheetId="20" hidden="1">{"'előző év december'!$A$2:$CP$214"}</definedName>
    <definedName name="test" localSheetId="21" hidden="1">{"'előző év december'!$A$2:$CP$214"}</definedName>
    <definedName name="test" hidden="1">{"'előző év december'!$A$2:$CP$214"}</definedName>
    <definedName name="text" localSheetId="29" hidden="1">{#N/A,#N/A,FALSE,"CB";#N/A,#N/A,FALSE,"CMB";#N/A,#N/A,FALSE,"BSYS";#N/A,#N/A,FALSE,"NBFI";#N/A,#N/A,FALSE,"FSYS"}</definedName>
    <definedName name="text" localSheetId="30" hidden="1">{#N/A,#N/A,FALSE,"CB";#N/A,#N/A,FALSE,"CMB";#N/A,#N/A,FALSE,"BSYS";#N/A,#N/A,FALSE,"NBFI";#N/A,#N/A,FALSE,"FSYS"}</definedName>
    <definedName name="text" localSheetId="31" hidden="1">{#N/A,#N/A,FALSE,"CB";#N/A,#N/A,FALSE,"CMB";#N/A,#N/A,FALSE,"BSYS";#N/A,#N/A,FALSE,"NBFI";#N/A,#N/A,FALSE,"FSYS"}</definedName>
    <definedName name="text" localSheetId="33" hidden="1">{#N/A,#N/A,FALSE,"CB";#N/A,#N/A,FALSE,"CMB";#N/A,#N/A,FALSE,"BSYS";#N/A,#N/A,FALSE,"NBFI";#N/A,#N/A,FALSE,"FSYS"}</definedName>
    <definedName name="text" localSheetId="34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localSheetId="10" hidden="1">{#N/A,#N/A,FALSE,"CB";#N/A,#N/A,FALSE,"CMB";#N/A,#N/A,FALSE,"BSYS";#N/A,#N/A,FALSE,"NBFI";#N/A,#N/A,FALSE,"FSYS"}</definedName>
    <definedName name="text" localSheetId="11" hidden="1">{#N/A,#N/A,FALSE,"CB";#N/A,#N/A,FALSE,"CMB";#N/A,#N/A,FALSE,"BSYS";#N/A,#N/A,FALSE,"NBFI";#N/A,#N/A,FALSE,"FSYS"}</definedName>
    <definedName name="text" localSheetId="12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localSheetId="14" hidden="1">{#N/A,#N/A,FALSE,"CB";#N/A,#N/A,FALSE,"CMB";#N/A,#N/A,FALSE,"BSYS";#N/A,#N/A,FALSE,"NBFI";#N/A,#N/A,FALSE,"FSYS"}</definedName>
    <definedName name="text" localSheetId="17" hidden="1">{#N/A,#N/A,FALSE,"CB";#N/A,#N/A,FALSE,"CMB";#N/A,#N/A,FALSE,"BSYS";#N/A,#N/A,FALSE,"NBFI";#N/A,#N/A,FALSE,"FSYS"}</definedName>
    <definedName name="text" localSheetId="18" hidden="1">{#N/A,#N/A,FALSE,"CB";#N/A,#N/A,FALSE,"CMB";#N/A,#N/A,FALSE,"BSYS";#N/A,#N/A,FALSE,"NBFI";#N/A,#N/A,FALSE,"FSYS"}</definedName>
    <definedName name="text" localSheetId="19" hidden="1">{#N/A,#N/A,FALSE,"CB";#N/A,#N/A,FALSE,"CMB";#N/A,#N/A,FALSE,"BSYS";#N/A,#N/A,FALSE,"NBFI";#N/A,#N/A,FALSE,"FSYS"}</definedName>
    <definedName name="text" localSheetId="20" hidden="1">{#N/A,#N/A,FALSE,"CB";#N/A,#N/A,FALSE,"CMB";#N/A,#N/A,FALSE,"BSYS";#N/A,#N/A,FALSE,"NBFI";#N/A,#N/A,FALSE,"FSYS"}</definedName>
    <definedName name="text" localSheetId="21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30" hidden="1">{"'előző év december'!$A$2:$CP$214"}</definedName>
    <definedName name="tgz" localSheetId="31" hidden="1">{"'előző év december'!$A$2:$CP$214"}</definedName>
    <definedName name="tgz" localSheetId="33" hidden="1">{"'előző év december'!$A$2:$CP$214"}</definedName>
    <definedName name="tgz" localSheetId="34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1" hidden="1">{"'előző év december'!$A$2:$CP$214"}</definedName>
    <definedName name="tgz" localSheetId="12" hidden="1">{"'előző év december'!$A$2:$CP$214"}</definedName>
    <definedName name="tgz" localSheetId="13" hidden="1">{"'előző év december'!$A$2:$CP$214"}</definedName>
    <definedName name="tgz" localSheetId="14" hidden="1">{"'előző év december'!$A$2:$CP$214"}</definedName>
    <definedName name="tgz" localSheetId="17" hidden="1">{"'előző év december'!$A$2:$CP$214"}</definedName>
    <definedName name="tgz" localSheetId="18" hidden="1">{"'előző év december'!$A$2:$CP$214"}</definedName>
    <definedName name="tgz" localSheetId="19" hidden="1">{"'előző év december'!$A$2:$CP$214"}</definedName>
    <definedName name="tgz" localSheetId="20" hidden="1">{"'előző év december'!$A$2:$CP$214"}</definedName>
    <definedName name="tgz" localSheetId="21" hidden="1">{"'előző év december'!$A$2:$CP$214"}</definedName>
    <definedName name="tgz" hidden="1">{"'előző év december'!$A$2:$CP$214"}</definedName>
    <definedName name="TMG_D">[25]Q5!$E$23:$AH$23</definedName>
    <definedName name="TMGO">#N/A</definedName>
    <definedName name="TOWEO">#REF!</definedName>
    <definedName name="TRADE3">[9]Trade!#REF!</definedName>
    <definedName name="trans">#REF!</definedName>
    <definedName name="Transfer_check">#REF!</definedName>
    <definedName name="TRANSNAVE">#REF!</definedName>
    <definedName name="tre" localSheetId="30" hidden="1">{"'előző év december'!$A$2:$CP$214"}</definedName>
    <definedName name="tre" localSheetId="31" hidden="1">{"'előző év december'!$A$2:$CP$214"}</definedName>
    <definedName name="tre" localSheetId="33" hidden="1">{"'előző év december'!$A$2:$CP$214"}</definedName>
    <definedName name="tre" localSheetId="34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1" hidden="1">{"'előző év december'!$A$2:$CP$214"}</definedName>
    <definedName name="tre" localSheetId="12" hidden="1">{"'előző év december'!$A$2:$CP$214"}</definedName>
    <definedName name="tre" localSheetId="13" hidden="1">{"'előző év december'!$A$2:$CP$214"}</definedName>
    <definedName name="tre" localSheetId="14" hidden="1">{"'előző év december'!$A$2:$CP$214"}</definedName>
    <definedName name="tre" localSheetId="17" hidden="1">{"'előző év december'!$A$2:$CP$214"}</definedName>
    <definedName name="tre" localSheetId="18" hidden="1">{"'előző év december'!$A$2:$CP$214"}</definedName>
    <definedName name="tre" localSheetId="19" hidden="1">{"'előző év december'!$A$2:$CP$214"}</definedName>
    <definedName name="tre" localSheetId="20" hidden="1">{"'előző év december'!$A$2:$CP$214"}</definedName>
    <definedName name="tre" localSheetId="21" hidden="1">{"'előző év december'!$A$2:$CP$214"}</definedName>
    <definedName name="tre" hidden="1">{"'előző év december'!$A$2:$CP$214"}</definedName>
    <definedName name="tt" localSheetId="29" hidden="1">{"Tab1",#N/A,FALSE,"P";"Tab2",#N/A,FALSE,"P"}</definedName>
    <definedName name="tt" localSheetId="30" hidden="1">{"Tab1",#N/A,FALSE,"P";"Tab2",#N/A,FALSE,"P"}</definedName>
    <definedName name="tt" localSheetId="31" hidden="1">{"Tab1",#N/A,FALSE,"P";"Tab2",#N/A,FALSE,"P"}</definedName>
    <definedName name="tt" localSheetId="33" hidden="1">{"Tab1",#N/A,FALSE,"P";"Tab2",#N/A,FALSE,"P"}</definedName>
    <definedName name="tt" localSheetId="34" hidden="1">{"Tab1",#N/A,FALSE,"P";"Tab2",#N/A,FALSE,"P"}</definedName>
    <definedName name="tt" localSheetId="4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9" hidden="1">{"Tab1",#N/A,FALSE,"P";"Tab2",#N/A,FALSE,"P"}</definedName>
    <definedName name="tt" localSheetId="10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13" hidden="1">{"Tab1",#N/A,FALSE,"P";"Tab2",#N/A,FALSE,"P"}</definedName>
    <definedName name="tt" localSheetId="14" hidden="1">{"Tab1",#N/A,FALSE,"P";"Tab2",#N/A,FALSE,"P"}</definedName>
    <definedName name="tt" localSheetId="17" hidden="1">{"Tab1",#N/A,FALSE,"P";"Tab2",#N/A,FALSE,"P"}</definedName>
    <definedName name="tt" localSheetId="18" hidden="1">{"Tab1",#N/A,FALSE,"P";"Tab2",#N/A,FALSE,"P"}</definedName>
    <definedName name="tt" localSheetId="19" hidden="1">{"Tab1",#N/A,FALSE,"P";"Tab2",#N/A,FALSE,"P"}</definedName>
    <definedName name="tt" localSheetId="20" hidden="1">{"Tab1",#N/A,FALSE,"P";"Tab2",#N/A,FALSE,"P"}</definedName>
    <definedName name="tt" localSheetId="21" hidden="1">{"Tab1",#N/A,FALSE,"P";"Tab2",#N/A,FALSE,"P"}</definedName>
    <definedName name="tt" hidden="1">{"Tab1",#N/A,FALSE,"P";"Tab2",#N/A,FALSE,"P"}</definedName>
    <definedName name="ttt" localSheetId="29" hidden="1">{"Tab1",#N/A,FALSE,"P";"Tab2",#N/A,FALSE,"P"}</definedName>
    <definedName name="ttt" localSheetId="30" hidden="1">{"Tab1",#N/A,FALSE,"P";"Tab2",#N/A,FALSE,"P"}</definedName>
    <definedName name="ttt" localSheetId="31" hidden="1">{"Tab1",#N/A,FALSE,"P";"Tab2",#N/A,FALSE,"P"}</definedName>
    <definedName name="ttt" localSheetId="33" hidden="1">{"Tab1",#N/A,FALSE,"P";"Tab2",#N/A,FALSE,"P"}</definedName>
    <definedName name="ttt" localSheetId="34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localSheetId="9" hidden="1">{"Tab1",#N/A,FALSE,"P";"Tab2",#N/A,FALSE,"P"}</definedName>
    <definedName name="ttt" localSheetId="10" hidden="1">{"Tab1",#N/A,FALSE,"P";"Tab2",#N/A,FALSE,"P"}</definedName>
    <definedName name="ttt" localSheetId="11" hidden="1">{"Tab1",#N/A,FALSE,"P";"Tab2",#N/A,FALSE,"P"}</definedName>
    <definedName name="ttt" localSheetId="12" hidden="1">{"Tab1",#N/A,FALSE,"P";"Tab2",#N/A,FALSE,"P"}</definedName>
    <definedName name="ttt" localSheetId="13" hidden="1">{"Tab1",#N/A,FALSE,"P";"Tab2",#N/A,FALSE,"P"}</definedName>
    <definedName name="ttt" localSheetId="14" hidden="1">{"Tab1",#N/A,FALSE,"P";"Tab2",#N/A,FALSE,"P"}</definedName>
    <definedName name="ttt" localSheetId="17" hidden="1">{"Tab1",#N/A,FALSE,"P";"Tab2",#N/A,FALSE,"P"}</definedName>
    <definedName name="ttt" localSheetId="18" hidden="1">{"Tab1",#N/A,FALSE,"P";"Tab2",#N/A,FALSE,"P"}</definedName>
    <definedName name="ttt" localSheetId="19" hidden="1">{"Tab1",#N/A,FALSE,"P";"Tab2",#N/A,FALSE,"P"}</definedName>
    <definedName name="ttt" localSheetId="20" hidden="1">{"Tab1",#N/A,FALSE,"P";"Tab2",#N/A,FALSE,"P"}</definedName>
    <definedName name="ttt" localSheetId="21" hidden="1">{"Tab1",#N/A,FALSE,"P";"Tab2",#N/A,FALSE,"P"}</definedName>
    <definedName name="ttt" hidden="1">{"Tab1",#N/A,FALSE,"P";"Tab2",#N/A,FALSE,"P"}</definedName>
    <definedName name="ttttt" localSheetId="26" hidden="1">[44]M!#REF!</definedName>
    <definedName name="ttttt" localSheetId="29" hidden="1">[44]M!#REF!</definedName>
    <definedName name="ttttt" localSheetId="33" hidden="1">[44]M!#REF!</definedName>
    <definedName name="ttttt" localSheetId="34" hidden="1">[44]M!#REF!</definedName>
    <definedName name="ttttt" localSheetId="3" hidden="1">[44]M!#REF!</definedName>
    <definedName name="ttttt" localSheetId="9" hidden="1">[44]M!#REF!</definedName>
    <definedName name="ttttt" localSheetId="11" hidden="1">[44]M!#REF!</definedName>
    <definedName name="ttttt" localSheetId="14" hidden="1">[44]M!#REF!</definedName>
    <definedName name="ttttt" hidden="1">[44]M!#REF!</definedName>
    <definedName name="TTTTTTTTTTTT">[21]!TTTTTTTTTTTT</definedName>
    <definedName name="TXG_D">#N/A</definedName>
    <definedName name="TXGO">#N/A</definedName>
    <definedName name="u163lnulcm_x_et.m">[28]monthly!#REF!</definedName>
    <definedName name="ULC_CZ">[1]REER!$BU$144:$BU$206</definedName>
    <definedName name="ULC_PART">[1]REER!$BR$144:$BR$206</definedName>
    <definedName name="Universities">#REF!</definedName>
    <definedName name="UPee_2">#REF!</definedName>
    <definedName name="UPer_2">#REF!</definedName>
    <definedName name="Uruguay">'[60]PDR vulnerability table'!$A$3:$E$65</definedName>
    <definedName name="USERNAME">#REF!</definedName>
    <definedName name="uu" localSheetId="29" hidden="1">{"Riqfin97",#N/A,FALSE,"Tran";"Riqfinpro",#N/A,FALSE,"Tran"}</definedName>
    <definedName name="uu" localSheetId="30" hidden="1">{"Riqfin97",#N/A,FALSE,"Tran";"Riqfinpro",#N/A,FALSE,"Tran"}</definedName>
    <definedName name="uu" localSheetId="31" hidden="1">{"Riqfin97",#N/A,FALSE,"Tran";"Riqfinpro",#N/A,FALSE,"Tran"}</definedName>
    <definedName name="uu" localSheetId="33" hidden="1">{"Riqfin97",#N/A,FALSE,"Tran";"Riqfinpro",#N/A,FALSE,"Tran"}</definedName>
    <definedName name="uu" localSheetId="34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9" hidden="1">{"Riqfin97",#N/A,FALSE,"Tran";"Riqfinpro",#N/A,FALSE,"Tran"}</definedName>
    <definedName name="uu" localSheetId="10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13" hidden="1">{"Riqfin97",#N/A,FALSE,"Tran";"Riqfinpro",#N/A,FALSE,"Tran"}</definedName>
    <definedName name="uu" localSheetId="14" hidden="1">{"Riqfin97",#N/A,FALSE,"Tran";"Riqfinpro",#N/A,FALSE,"Tran"}</definedName>
    <definedName name="uu" localSheetId="17" hidden="1">{"Riqfin97",#N/A,FALSE,"Tran";"Riqfinpro",#N/A,FALSE,"Tran"}</definedName>
    <definedName name="uu" localSheetId="18" hidden="1">{"Riqfin97",#N/A,FALSE,"Tran";"Riqfinpro",#N/A,FALSE,"Tran"}</definedName>
    <definedName name="uu" localSheetId="19" hidden="1">{"Riqfin97",#N/A,FALSE,"Tran";"Riqfinpro",#N/A,FALSE,"Tran"}</definedName>
    <definedName name="uu" localSheetId="20" hidden="1">{"Riqfin97",#N/A,FALSE,"Tran";"Riqfinpro",#N/A,FALSE,"Tran"}</definedName>
    <definedName name="uu" localSheetId="21" hidden="1">{"Riqfin97",#N/A,FALSE,"Tran";"Riqfinpro",#N/A,FALSE,"Tran"}</definedName>
    <definedName name="uu" hidden="1">{"Riqfin97",#N/A,FALSE,"Tran";"Riqfinpro",#N/A,FALSE,"Tran"}</definedName>
    <definedName name="uuu" localSheetId="29" hidden="1">{"Riqfin97",#N/A,FALSE,"Tran";"Riqfinpro",#N/A,FALSE,"Tran"}</definedName>
    <definedName name="uuu" localSheetId="30" hidden="1">{"Riqfin97",#N/A,FALSE,"Tran";"Riqfinpro",#N/A,FALSE,"Tran"}</definedName>
    <definedName name="uuu" localSheetId="31" hidden="1">{"Riqfin97",#N/A,FALSE,"Tran";"Riqfinpro",#N/A,FALSE,"Tran"}</definedName>
    <definedName name="uuu" localSheetId="33" hidden="1">{"Riqfin97",#N/A,FALSE,"Tran";"Riqfinpro",#N/A,FALSE,"Tran"}</definedName>
    <definedName name="uuu" localSheetId="34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9" hidden="1">{"Riqfin97",#N/A,FALSE,"Tran";"Riqfinpro",#N/A,FALSE,"Tran"}</definedName>
    <definedName name="uuu" localSheetId="10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13" hidden="1">{"Riqfin97",#N/A,FALSE,"Tran";"Riqfinpro",#N/A,FALSE,"Tran"}</definedName>
    <definedName name="uuu" localSheetId="14" hidden="1">{"Riqfin97",#N/A,FALSE,"Tran";"Riqfinpro",#N/A,FALSE,"Tran"}</definedName>
    <definedName name="uuu" localSheetId="17" hidden="1">{"Riqfin97",#N/A,FALSE,"Tran";"Riqfinpro",#N/A,FALSE,"Tran"}</definedName>
    <definedName name="uuu" localSheetId="18" hidden="1">{"Riqfin97",#N/A,FALSE,"Tran";"Riqfinpro",#N/A,FALSE,"Tran"}</definedName>
    <definedName name="uuu" localSheetId="19" hidden="1">{"Riqfin97",#N/A,FALSE,"Tran";"Riqfinpro",#N/A,FALSE,"Tran"}</definedName>
    <definedName name="uuu" localSheetId="20" hidden="1">{"Riqfin97",#N/A,FALSE,"Tran";"Riqfinpro",#N/A,FALSE,"Tran"}</definedName>
    <definedName name="uuu" localSheetId="21" hidden="1">{"Riqfin97",#N/A,FALSE,"Tran";"Riqfinpro",#N/A,FALSE,"Tran"}</definedName>
    <definedName name="uuu" hidden="1">{"Riqfin97",#N/A,FALSE,"Tran";"Riqfinpro",#N/A,FALSE,"Tran"}</definedName>
    <definedName name="UUUUUUUUUUU">[21]!UUUUUUUUUUU</definedName>
    <definedName name="ValidationList">#REF!</definedName>
    <definedName name="vb" localSheetId="30" hidden="1">{"'előző év december'!$A$2:$CP$214"}</definedName>
    <definedName name="vb" localSheetId="31" hidden="1">{"'előző év december'!$A$2:$CP$214"}</definedName>
    <definedName name="vb" localSheetId="33" hidden="1">{"'előző év december'!$A$2:$CP$214"}</definedName>
    <definedName name="vb" localSheetId="34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1" hidden="1">{"'előző év december'!$A$2:$CP$214"}</definedName>
    <definedName name="vb" localSheetId="12" hidden="1">{"'előző év december'!$A$2:$CP$214"}</definedName>
    <definedName name="vb" localSheetId="13" hidden="1">{"'előző év december'!$A$2:$CP$214"}</definedName>
    <definedName name="vb" localSheetId="14" hidden="1">{"'előző év december'!$A$2:$CP$214"}</definedName>
    <definedName name="vb" localSheetId="17" hidden="1">{"'előző év december'!$A$2:$CP$214"}</definedName>
    <definedName name="vb" localSheetId="18" hidden="1">{"'előző év december'!$A$2:$CP$214"}</definedName>
    <definedName name="vb" localSheetId="19" hidden="1">{"'előző év december'!$A$2:$CP$214"}</definedName>
    <definedName name="vb" localSheetId="20" hidden="1">{"'előző év december'!$A$2:$CP$214"}</definedName>
    <definedName name="vb" localSheetId="21" hidden="1">{"'előző év december'!$A$2:$CP$214"}</definedName>
    <definedName name="vb" hidden="1">{"'előző év december'!$A$2:$CP$214"}</definedName>
    <definedName name="vc" localSheetId="30" hidden="1">{"'előző év december'!$A$2:$CP$214"}</definedName>
    <definedName name="vc" localSheetId="31" hidden="1">{"'előző év december'!$A$2:$CP$214"}</definedName>
    <definedName name="vc" localSheetId="33" hidden="1">{"'előző év december'!$A$2:$CP$214"}</definedName>
    <definedName name="vc" localSheetId="34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1" hidden="1">{"'előző év december'!$A$2:$CP$214"}</definedName>
    <definedName name="vc" localSheetId="12" hidden="1">{"'előző év december'!$A$2:$CP$214"}</definedName>
    <definedName name="vc" localSheetId="13" hidden="1">{"'előző év december'!$A$2:$CP$214"}</definedName>
    <definedName name="vc" localSheetId="14" hidden="1">{"'előző év december'!$A$2:$CP$214"}</definedName>
    <definedName name="vc" localSheetId="17" hidden="1">{"'előző év december'!$A$2:$CP$214"}</definedName>
    <definedName name="vc" localSheetId="18" hidden="1">{"'előző év december'!$A$2:$CP$214"}</definedName>
    <definedName name="vc" localSheetId="19" hidden="1">{"'előző év december'!$A$2:$CP$214"}</definedName>
    <definedName name="vc" localSheetId="20" hidden="1">{"'előző év december'!$A$2:$CP$214"}</definedName>
    <definedName name="vc" localSheetId="21" hidden="1">{"'előző év december'!$A$2:$CP$214"}</definedName>
    <definedName name="vc" hidden="1">{"'előző év december'!$A$2:$CP$214"}</definedName>
    <definedName name="VeljavniProracun">#REF!</definedName>
    <definedName name="Venezuela">#REF!</definedName>
    <definedName name="VUC">'[47]NOVA legislativa'!$M$3</definedName>
    <definedName name="vv" localSheetId="29" hidden="1">{"Tab1",#N/A,FALSE,"P";"Tab2",#N/A,FALSE,"P"}</definedName>
    <definedName name="vv" localSheetId="30" hidden="1">{"Tab1",#N/A,FALSE,"P";"Tab2",#N/A,FALSE,"P"}</definedName>
    <definedName name="vv" localSheetId="31" hidden="1">{"Tab1",#N/A,FALSE,"P";"Tab2",#N/A,FALSE,"P"}</definedName>
    <definedName name="vv" localSheetId="33" hidden="1">{"Tab1",#N/A,FALSE,"P";"Tab2",#N/A,FALSE,"P"}</definedName>
    <definedName name="vv" localSheetId="34" hidden="1">{"Tab1",#N/A,FALSE,"P";"Tab2",#N/A,FALSE,"P"}</definedName>
    <definedName name="vv" localSheetId="4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9" hidden="1">{"Tab1",#N/A,FALSE,"P";"Tab2",#N/A,FALSE,"P"}</definedName>
    <definedName name="vv" localSheetId="10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13" hidden="1">{"Tab1",#N/A,FALSE,"P";"Tab2",#N/A,FALSE,"P"}</definedName>
    <definedName name="vv" localSheetId="14" hidden="1">{"Tab1",#N/A,FALSE,"P";"Tab2",#N/A,FALSE,"P"}</definedName>
    <definedName name="vv" localSheetId="17" hidden="1">{"Tab1",#N/A,FALSE,"P";"Tab2",#N/A,FALSE,"P"}</definedName>
    <definedName name="vv" localSheetId="18" hidden="1">{"Tab1",#N/A,FALSE,"P";"Tab2",#N/A,FALSE,"P"}</definedName>
    <definedName name="vv" localSheetId="19" hidden="1">{"Tab1",#N/A,FALSE,"P";"Tab2",#N/A,FALSE,"P"}</definedName>
    <definedName name="vv" localSheetId="20" hidden="1">{"Tab1",#N/A,FALSE,"P";"Tab2",#N/A,FALSE,"P"}</definedName>
    <definedName name="vv" localSheetId="21" hidden="1">{"Tab1",#N/A,FALSE,"P";"Tab2",#N/A,FALSE,"P"}</definedName>
    <definedName name="vv" hidden="1">{"Tab1",#N/A,FALSE,"P";"Tab2",#N/A,FALSE,"P"}</definedName>
    <definedName name="vvv" localSheetId="29" hidden="1">{"Tab1",#N/A,FALSE,"P";"Tab2",#N/A,FALSE,"P"}</definedName>
    <definedName name="vvv" localSheetId="30" hidden="1">{"Tab1",#N/A,FALSE,"P";"Tab2",#N/A,FALSE,"P"}</definedName>
    <definedName name="vvv" localSheetId="31" hidden="1">{"Tab1",#N/A,FALSE,"P";"Tab2",#N/A,FALSE,"P"}</definedName>
    <definedName name="vvv" localSheetId="33" hidden="1">{"Tab1",#N/A,FALSE,"P";"Tab2",#N/A,FALSE,"P"}</definedName>
    <definedName name="vvv" localSheetId="34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9" hidden="1">{"Tab1",#N/A,FALSE,"P";"Tab2",#N/A,FALSE,"P"}</definedName>
    <definedName name="vvv" localSheetId="10" hidden="1">{"Tab1",#N/A,FALSE,"P";"Tab2",#N/A,FALSE,"P"}</definedName>
    <definedName name="vvv" localSheetId="11" hidden="1">{"Tab1",#N/A,FALSE,"P";"Tab2",#N/A,FALSE,"P"}</definedName>
    <definedName name="vvv" localSheetId="12" hidden="1">{"Tab1",#N/A,FALSE,"P";"Tab2",#N/A,FALSE,"P"}</definedName>
    <definedName name="vvv" localSheetId="13" hidden="1">{"Tab1",#N/A,FALSE,"P";"Tab2",#N/A,FALSE,"P"}</definedName>
    <definedName name="vvv" localSheetId="14" hidden="1">{"Tab1",#N/A,FALSE,"P";"Tab2",#N/A,FALSE,"P"}</definedName>
    <definedName name="vvv" localSheetId="17" hidden="1">{"Tab1",#N/A,FALSE,"P";"Tab2",#N/A,FALSE,"P"}</definedName>
    <definedName name="vvv" localSheetId="18" hidden="1">{"Tab1",#N/A,FALSE,"P";"Tab2",#N/A,FALSE,"P"}</definedName>
    <definedName name="vvv" localSheetId="19" hidden="1">{"Tab1",#N/A,FALSE,"P";"Tab2",#N/A,FALSE,"P"}</definedName>
    <definedName name="vvv" localSheetId="20" hidden="1">{"Tab1",#N/A,FALSE,"P";"Tab2",#N/A,FALSE,"P"}</definedName>
    <definedName name="vvv" localSheetId="21" hidden="1">{"Tab1",#N/A,FALSE,"P";"Tab2",#N/A,FALSE,"P"}</definedName>
    <definedName name="vvv" hidden="1">{"Tab1",#N/A,FALSE,"P";"Tab2",#N/A,FALSE,"P"}</definedName>
    <definedName name="we" localSheetId="30" hidden="1">{"'előző év december'!$A$2:$CP$214"}</definedName>
    <definedName name="we" localSheetId="31" hidden="1">{"'előző év december'!$A$2:$CP$214"}</definedName>
    <definedName name="we" localSheetId="33" hidden="1">{"'előző év december'!$A$2:$CP$214"}</definedName>
    <definedName name="we" localSheetId="34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1" hidden="1">{"'előző év december'!$A$2:$CP$214"}</definedName>
    <definedName name="we" localSheetId="12" hidden="1">{"'előző év december'!$A$2:$CP$214"}</definedName>
    <definedName name="we" localSheetId="13" hidden="1">{"'előző év december'!$A$2:$CP$214"}</definedName>
    <definedName name="we" localSheetId="14" hidden="1">{"'előző év december'!$A$2:$CP$214"}</definedName>
    <definedName name="we" localSheetId="17" hidden="1">{"'előző év december'!$A$2:$CP$214"}</definedName>
    <definedName name="we" localSheetId="18" hidden="1">{"'előző év december'!$A$2:$CP$214"}</definedName>
    <definedName name="we" localSheetId="19" hidden="1">{"'előző év december'!$A$2:$CP$214"}</definedName>
    <definedName name="we" localSheetId="20" hidden="1">{"'előző év december'!$A$2:$CP$214"}</definedName>
    <definedName name="we" localSheetId="21" hidden="1">{"'előző év december'!$A$2:$CP$214"}</definedName>
    <definedName name="we" hidden="1">{"'előző év december'!$A$2:$CP$214"}</definedName>
    <definedName name="we11pcpi.m">[28]monthly!#REF!</definedName>
    <definedName name="wee" localSheetId="30" hidden="1">{"'előző év december'!$A$2:$CP$214"}</definedName>
    <definedName name="wee" localSheetId="31" hidden="1">{"'előző év december'!$A$2:$CP$214"}</definedName>
    <definedName name="wee" localSheetId="33" hidden="1">{"'előző év december'!$A$2:$CP$214"}</definedName>
    <definedName name="wee" localSheetId="34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1" hidden="1">{"'előző év december'!$A$2:$CP$214"}</definedName>
    <definedName name="wee" localSheetId="12" hidden="1">{"'előző év december'!$A$2:$CP$214"}</definedName>
    <definedName name="wee" localSheetId="13" hidden="1">{"'előző év december'!$A$2:$CP$214"}</definedName>
    <definedName name="wee" localSheetId="14" hidden="1">{"'előző év december'!$A$2:$CP$214"}</definedName>
    <definedName name="wee" localSheetId="17" hidden="1">{"'előző év december'!$A$2:$CP$214"}</definedName>
    <definedName name="wee" localSheetId="18" hidden="1">{"'előző év december'!$A$2:$CP$214"}</definedName>
    <definedName name="wee" localSheetId="19" hidden="1">{"'előző év december'!$A$2:$CP$214"}</definedName>
    <definedName name="wee" localSheetId="20" hidden="1">{"'előző év december'!$A$2:$CP$214"}</definedName>
    <definedName name="wee" localSheetId="21" hidden="1">{"'előző év december'!$A$2:$CP$214"}</definedName>
    <definedName name="wee" hidden="1">{"'előző év december'!$A$2:$CP$214"}</definedName>
    <definedName name="werwer" localSheetId="30" hidden="1">{"'előző év december'!$A$2:$CP$214"}</definedName>
    <definedName name="werwer" localSheetId="31" hidden="1">{"'előző év december'!$A$2:$CP$214"}</definedName>
    <definedName name="werwer" localSheetId="33" hidden="1">{"'előző év december'!$A$2:$CP$214"}</definedName>
    <definedName name="werwer" localSheetId="34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1" hidden="1">{"'előző év december'!$A$2:$CP$214"}</definedName>
    <definedName name="werwer" localSheetId="12" hidden="1">{"'előző év december'!$A$2:$CP$214"}</definedName>
    <definedName name="werwer" localSheetId="13" hidden="1">{"'előző év december'!$A$2:$CP$214"}</definedName>
    <definedName name="werwer" localSheetId="14" hidden="1">{"'előző év december'!$A$2:$CP$214"}</definedName>
    <definedName name="werwer" localSheetId="17" hidden="1">{"'előző év december'!$A$2:$CP$214"}</definedName>
    <definedName name="werwer" localSheetId="18" hidden="1">{"'előző év december'!$A$2:$CP$214"}</definedName>
    <definedName name="werwer" localSheetId="19" hidden="1">{"'előző év december'!$A$2:$CP$214"}</definedName>
    <definedName name="werwer" localSheetId="20" hidden="1">{"'előző év december'!$A$2:$CP$214"}</definedName>
    <definedName name="werwer" localSheetId="21" hidden="1">{"'előző év december'!$A$2:$CP$214"}</definedName>
    <definedName name="werwer" hidden="1">{"'előző év december'!$A$2:$CP$214"}</definedName>
    <definedName name="WMENU">#REF!</definedName>
    <definedName name="wrn.1993_2002." localSheetId="29" hidden="1">{"1993_2002",#N/A,FALSE,"UnderlyingData"}</definedName>
    <definedName name="wrn.1993_2002." localSheetId="30" hidden="1">{"1993_2002",#N/A,FALSE,"UnderlyingData"}</definedName>
    <definedName name="wrn.1993_2002." localSheetId="31" hidden="1">{"1993_2002",#N/A,FALSE,"UnderlyingData"}</definedName>
    <definedName name="wrn.1993_2002." localSheetId="33" hidden="1">{"1993_2002",#N/A,FALSE,"UnderlyingData"}</definedName>
    <definedName name="wrn.1993_2002." localSheetId="34" hidden="1">{"1993_2002",#N/A,FALSE,"UnderlyingData"}</definedName>
    <definedName name="wrn.1993_2002." localSheetId="4" hidden="1">{"1993_2002",#N/A,FALSE,"UnderlyingData"}</definedName>
    <definedName name="wrn.1993_2002." localSheetId="5" hidden="1">{"1993_2002",#N/A,FALSE,"UnderlyingData"}</definedName>
    <definedName name="wrn.1993_2002." localSheetId="6" hidden="1">{"1993_2002",#N/A,FALSE,"UnderlyingData"}</definedName>
    <definedName name="wrn.1993_2002." localSheetId="7" hidden="1">{"1993_2002",#N/A,FALSE,"UnderlyingData"}</definedName>
    <definedName name="wrn.1993_2002." localSheetId="9" hidden="1">{"1993_2002",#N/A,FALSE,"UnderlyingData"}</definedName>
    <definedName name="wrn.1993_2002." localSheetId="10" hidden="1">{"1993_2002",#N/A,FALSE,"UnderlyingData"}</definedName>
    <definedName name="wrn.1993_2002." localSheetId="11" hidden="1">{"1993_2002",#N/A,FALSE,"UnderlyingData"}</definedName>
    <definedName name="wrn.1993_2002." localSheetId="12" hidden="1">{"1993_2002",#N/A,FALSE,"UnderlyingData"}</definedName>
    <definedName name="wrn.1993_2002." localSheetId="13" hidden="1">{"1993_2002",#N/A,FALSE,"UnderlyingData"}</definedName>
    <definedName name="wrn.1993_2002." localSheetId="14" hidden="1">{"1993_2002",#N/A,FALSE,"UnderlyingData"}</definedName>
    <definedName name="wrn.1993_2002." localSheetId="17" hidden="1">{"1993_2002",#N/A,FALSE,"UnderlyingData"}</definedName>
    <definedName name="wrn.1993_2002." localSheetId="18" hidden="1">{"1993_2002",#N/A,FALSE,"UnderlyingData"}</definedName>
    <definedName name="wrn.1993_2002." localSheetId="19" hidden="1">{"1993_2002",#N/A,FALSE,"UnderlyingData"}</definedName>
    <definedName name="wrn.1993_2002." localSheetId="20" hidden="1">{"1993_2002",#N/A,FALSE,"UnderlyingData"}</definedName>
    <definedName name="wrn.1993_2002." localSheetId="21" hidden="1">{"1993_2002",#N/A,FALSE,"UnderlyingData"}</definedName>
    <definedName name="wrn.1993_2002." hidden="1">{"1993_2002",#N/A,FALSE,"UnderlyingData"}</definedName>
    <definedName name="wrn.a11._.general._.government." localSheetId="29" hidden="1">{"a11 general government",#N/A,FALSE,"RED Tables"}</definedName>
    <definedName name="wrn.a11._.general._.government." localSheetId="30" hidden="1">{"a11 general government",#N/A,FALSE,"RED Tables"}</definedName>
    <definedName name="wrn.a11._.general._.government." localSheetId="31" hidden="1">{"a11 general government",#N/A,FALSE,"RED Tables"}</definedName>
    <definedName name="wrn.a11._.general._.government." localSheetId="33" hidden="1">{"a11 general government",#N/A,FALSE,"RED Tables"}</definedName>
    <definedName name="wrn.a11._.general._.government." localSheetId="34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localSheetId="10" hidden="1">{"a11 general government",#N/A,FALSE,"RED Tables"}</definedName>
    <definedName name="wrn.a11._.general._.government." localSheetId="11" hidden="1">{"a11 general government",#N/A,FALSE,"RED Tables"}</definedName>
    <definedName name="wrn.a11._.general._.government." localSheetId="12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localSheetId="14" hidden="1">{"a11 general government",#N/A,FALSE,"RED Tables"}</definedName>
    <definedName name="wrn.a11._.general._.government." localSheetId="17" hidden="1">{"a11 general government",#N/A,FALSE,"RED Tables"}</definedName>
    <definedName name="wrn.a11._.general._.government." localSheetId="18" hidden="1">{"a11 general government",#N/A,FALSE,"RED Tables"}</definedName>
    <definedName name="wrn.a11._.general._.government." localSheetId="19" hidden="1">{"a11 general government",#N/A,FALSE,"RED Tables"}</definedName>
    <definedName name="wrn.a11._.general._.government." localSheetId="20" hidden="1">{"a11 general government",#N/A,FALSE,"RED Tables"}</definedName>
    <definedName name="wrn.a11._.general._.government." localSheetId="21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9" hidden="1">{"a12 Federal Government",#N/A,FALSE,"RED Tables"}</definedName>
    <definedName name="wrn.a12._.Federal._.Government." localSheetId="30" hidden="1">{"a12 Federal Government",#N/A,FALSE,"RED Tables"}</definedName>
    <definedName name="wrn.a12._.Federal._.Government." localSheetId="31" hidden="1">{"a12 Federal Government",#N/A,FALSE,"RED Tables"}</definedName>
    <definedName name="wrn.a12._.Federal._.Government." localSheetId="33" hidden="1">{"a12 Federal Government",#N/A,FALSE,"RED Tables"}</definedName>
    <definedName name="wrn.a12._.Federal._.Government." localSheetId="34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localSheetId="10" hidden="1">{"a12 Federal Government",#N/A,FALSE,"RED Tables"}</definedName>
    <definedName name="wrn.a12._.Federal._.Government." localSheetId="11" hidden="1">{"a12 Federal Government",#N/A,FALSE,"RED Tables"}</definedName>
    <definedName name="wrn.a12._.Federal._.Government." localSheetId="12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localSheetId="14" hidden="1">{"a12 Federal Government",#N/A,FALSE,"RED Tables"}</definedName>
    <definedName name="wrn.a12._.Federal._.Government." localSheetId="17" hidden="1">{"a12 Federal Government",#N/A,FALSE,"RED Tables"}</definedName>
    <definedName name="wrn.a12._.Federal._.Government." localSheetId="18" hidden="1">{"a12 Federal Government",#N/A,FALSE,"RED Tables"}</definedName>
    <definedName name="wrn.a12._.Federal._.Government." localSheetId="19" hidden="1">{"a12 Federal Government",#N/A,FALSE,"RED Tables"}</definedName>
    <definedName name="wrn.a12._.Federal._.Government." localSheetId="20" hidden="1">{"a12 Federal Government",#N/A,FALSE,"RED Tables"}</definedName>
    <definedName name="wrn.a12._.Federal._.Government." localSheetId="21" hidden="1">{"a12 Federal Government",#N/A,FALSE,"RED Tables"}</definedName>
    <definedName name="wrn.a12._.Federal._.Government." hidden="1">{"a12 Federal Government",#N/A,FALSE,"RED Tables"}</definedName>
    <definedName name="wrn.a13._.social._.security." localSheetId="29" hidden="1">{"a13 social security",#N/A,FALSE,"RED Tables"}</definedName>
    <definedName name="wrn.a13._.social._.security." localSheetId="30" hidden="1">{"a13 social security",#N/A,FALSE,"RED Tables"}</definedName>
    <definedName name="wrn.a13._.social._.security." localSheetId="31" hidden="1">{"a13 social security",#N/A,FALSE,"RED Tables"}</definedName>
    <definedName name="wrn.a13._.social._.security." localSheetId="33" hidden="1">{"a13 social security",#N/A,FALSE,"RED Tables"}</definedName>
    <definedName name="wrn.a13._.social._.security." localSheetId="34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9" hidden="1">{"a13 social security",#N/A,FALSE,"RED Tables"}</definedName>
    <definedName name="wrn.a13._.social._.security." localSheetId="10" hidden="1">{"a13 social security",#N/A,FALSE,"RED Tables"}</definedName>
    <definedName name="wrn.a13._.social._.security." localSheetId="11" hidden="1">{"a13 social security",#N/A,FALSE,"RED Tables"}</definedName>
    <definedName name="wrn.a13._.social._.security." localSheetId="12" hidden="1">{"a13 social security",#N/A,FALSE,"RED Tables"}</definedName>
    <definedName name="wrn.a13._.social._.security." localSheetId="13" hidden="1">{"a13 social security",#N/A,FALSE,"RED Tables"}</definedName>
    <definedName name="wrn.a13._.social._.security." localSheetId="14" hidden="1">{"a13 social security",#N/A,FALSE,"RED Tables"}</definedName>
    <definedName name="wrn.a13._.social._.security." localSheetId="17" hidden="1">{"a13 social security",#N/A,FALSE,"RED Tables"}</definedName>
    <definedName name="wrn.a13._.social._.security." localSheetId="18" hidden="1">{"a13 social security",#N/A,FALSE,"RED Tables"}</definedName>
    <definedName name="wrn.a13._.social._.security." localSheetId="19" hidden="1">{"a13 social security",#N/A,FALSE,"RED Tables"}</definedName>
    <definedName name="wrn.a13._.social._.security." localSheetId="20" hidden="1">{"a13 social security",#N/A,FALSE,"RED Tables"}</definedName>
    <definedName name="wrn.a13._.social._.security." localSheetId="21" hidden="1">{"a13 social security",#N/A,FALSE,"RED Tables"}</definedName>
    <definedName name="wrn.a13._.social._.security." hidden="1">{"a13 social security",#N/A,FALSE,"RED Tables"}</definedName>
    <definedName name="wrn.a14._.regions._.and._.communities." localSheetId="29" hidden="1">{"a14 regions and communities",#N/A,FALSE,"RED Tables"}</definedName>
    <definedName name="wrn.a14._.regions._.and._.communities." localSheetId="30" hidden="1">{"a14 regions and communities",#N/A,FALSE,"RED Tables"}</definedName>
    <definedName name="wrn.a14._.regions._.and._.communities." localSheetId="31" hidden="1">{"a14 regions and communities",#N/A,FALSE,"RED Tables"}</definedName>
    <definedName name="wrn.a14._.regions._.and._.communities." localSheetId="33" hidden="1">{"a14 regions and communities",#N/A,FALSE,"RED Tables"}</definedName>
    <definedName name="wrn.a14._.regions._.and._.communities." localSheetId="34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localSheetId="10" hidden="1">{"a14 regions and communities",#N/A,FALSE,"RED Tables"}</definedName>
    <definedName name="wrn.a14._.regions._.and._.communities." localSheetId="11" hidden="1">{"a14 regions and communities",#N/A,FALSE,"RED Tables"}</definedName>
    <definedName name="wrn.a14._.regions._.and._.communities." localSheetId="12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localSheetId="14" hidden="1">{"a14 regions and communities",#N/A,FALSE,"RED Tables"}</definedName>
    <definedName name="wrn.a14._.regions._.and._.communities." localSheetId="17" hidden="1">{"a14 regions and communities",#N/A,FALSE,"RED Tables"}</definedName>
    <definedName name="wrn.a14._.regions._.and._.communities." localSheetId="18" hidden="1">{"a14 regions and communities",#N/A,FALSE,"RED Tables"}</definedName>
    <definedName name="wrn.a14._.regions._.and._.communities." localSheetId="19" hidden="1">{"a14 regions and communities",#N/A,FALSE,"RED Tables"}</definedName>
    <definedName name="wrn.a14._.regions._.and._.communities." localSheetId="20" hidden="1">{"a14 regions and communities",#N/A,FALSE,"RED Tables"}</definedName>
    <definedName name="wrn.a14._.regions._.and._.communities." localSheetId="21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9" hidden="1">{"a15 local governments",#N/A,FALSE,"RED Tables"}</definedName>
    <definedName name="wrn.a15._.local._.governments." localSheetId="30" hidden="1">{"a15 local governments",#N/A,FALSE,"RED Tables"}</definedName>
    <definedName name="wrn.a15._.local._.governments." localSheetId="31" hidden="1">{"a15 local governments",#N/A,FALSE,"RED Tables"}</definedName>
    <definedName name="wrn.a15._.local._.governments." localSheetId="33" hidden="1">{"a15 local governments",#N/A,FALSE,"RED Tables"}</definedName>
    <definedName name="wrn.a15._.local._.governments." localSheetId="34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9" hidden="1">{"a15 local governments",#N/A,FALSE,"RED Tables"}</definedName>
    <definedName name="wrn.a15._.local._.governments." localSheetId="10" hidden="1">{"a15 local governments",#N/A,FALSE,"RED Tables"}</definedName>
    <definedName name="wrn.a15._.local._.governments." localSheetId="11" hidden="1">{"a15 local governments",#N/A,FALSE,"RED Tables"}</definedName>
    <definedName name="wrn.a15._.local._.governments." localSheetId="12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localSheetId="14" hidden="1">{"a15 local governments",#N/A,FALSE,"RED Tables"}</definedName>
    <definedName name="wrn.a15._.local._.governments." localSheetId="17" hidden="1">{"a15 local governments",#N/A,FALSE,"RED Tables"}</definedName>
    <definedName name="wrn.a15._.local._.governments." localSheetId="18" hidden="1">{"a15 local governments",#N/A,FALSE,"RED Tables"}</definedName>
    <definedName name="wrn.a15._.local._.governments." localSheetId="19" hidden="1">{"a15 local governments",#N/A,FALSE,"RED Tables"}</definedName>
    <definedName name="wrn.a15._.local._.governments." localSheetId="20" hidden="1">{"a15 local governments",#N/A,FALSE,"RED Tables"}</definedName>
    <definedName name="wrn.a15._.local._.governments." localSheetId="21" hidden="1">{"a15 local governments",#N/A,FALSE,"RED Tables"}</definedName>
    <definedName name="wrn.a15._.local._.governments." hidden="1">{"a15 local governments",#N/A,FALSE,"RED Tables"}</definedName>
    <definedName name="wrn.BOP_MIDTERM." localSheetId="29" hidden="1">{"BOP_TAB",#N/A,FALSE,"N";"MIDTERM_TAB",#N/A,FALSE,"O"}</definedName>
    <definedName name="wrn.BOP_MIDTERM." localSheetId="30" hidden="1">{"BOP_TAB",#N/A,FALSE,"N";"MIDTERM_TAB",#N/A,FALSE,"O"}</definedName>
    <definedName name="wrn.BOP_MIDTERM." localSheetId="31" hidden="1">{"BOP_TAB",#N/A,FALSE,"N";"MIDTERM_TAB",#N/A,FALSE,"O"}</definedName>
    <definedName name="wrn.BOP_MIDTERM." localSheetId="33" hidden="1">{"BOP_TAB",#N/A,FALSE,"N";"MIDTERM_TAB",#N/A,FALSE,"O"}</definedName>
    <definedName name="wrn.BOP_MIDTERM." localSheetId="34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localSheetId="19" hidden="1">{"BOP_TAB",#N/A,FALSE,"N";"MIDTERM_TAB",#N/A,FALSE,"O"}</definedName>
    <definedName name="wrn.BOP_MIDTERM." localSheetId="20" hidden="1">{"BOP_TAB",#N/A,FALSE,"N";"MIDTERM_TAB",#N/A,FALSE,"O"}</definedName>
    <definedName name="wrn.BOP_MIDTERM." localSheetId="21" hidden="1">{"BOP_TAB",#N/A,FALSE,"N";"MIDTERM_TAB",#N/A,FALSE,"O"}</definedName>
    <definedName name="wrn.BOP_MIDTERM." hidden="1">{"BOP_TAB",#N/A,FALSE,"N";"MIDTERM_TAB",#N/A,FALSE,"O"}</definedName>
    <definedName name="wrn.Input._.and._.output._.tables." localSheetId="2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9" hidden="1">{#N/A,#N/A,FALSE,"CB";#N/A,#N/A,FALSE,"CMB";#N/A,#N/A,FALSE,"BSYS";#N/A,#N/A,FALSE,"NBFI";#N/A,#N/A,FALSE,"FSYS"}</definedName>
    <definedName name="wrn.MAIN." localSheetId="30" hidden="1">{#N/A,#N/A,FALSE,"CB";#N/A,#N/A,FALSE,"CMB";#N/A,#N/A,FALSE,"BSYS";#N/A,#N/A,FALSE,"NBFI";#N/A,#N/A,FALSE,"FSYS"}</definedName>
    <definedName name="wrn.MAIN." localSheetId="31" hidden="1">{#N/A,#N/A,FALSE,"CB";#N/A,#N/A,FALSE,"CMB";#N/A,#N/A,FALSE,"BSYS";#N/A,#N/A,FALSE,"NBFI";#N/A,#N/A,FALSE,"FSYS"}</definedName>
    <definedName name="wrn.MAIN." localSheetId="33" hidden="1">{#N/A,#N/A,FALSE,"CB";#N/A,#N/A,FALSE,"CMB";#N/A,#N/A,FALSE,"BSYS";#N/A,#N/A,FALSE,"NBFI";#N/A,#N/A,FALSE,"FSYS"}</definedName>
    <definedName name="wrn.MAIN." localSheetId="34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localSheetId="19" hidden="1">{#N/A,#N/A,FALSE,"CB";#N/A,#N/A,FALSE,"CMB";#N/A,#N/A,FALSE,"BSYS";#N/A,#N/A,FALSE,"NBFI";#N/A,#N/A,FALSE,"FSYS"}</definedName>
    <definedName name="wrn.MAIN." localSheetId="20" hidden="1">{#N/A,#N/A,FALSE,"CB";#N/A,#N/A,FALSE,"CMB";#N/A,#N/A,FALSE,"BSYS";#N/A,#N/A,FALSE,"NBFI";#N/A,#N/A,FALSE,"FSYS"}</definedName>
    <definedName name="wrn.MAIN." localSheetId="2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9" hidden="1">{#N/A,#N/A,FALSE,"CB";#N/A,#N/A,FALSE,"CMB";#N/A,#N/A,FALSE,"NBFI"}</definedName>
    <definedName name="wrn.MIT." localSheetId="30" hidden="1">{#N/A,#N/A,FALSE,"CB";#N/A,#N/A,FALSE,"CMB";#N/A,#N/A,FALSE,"NBFI"}</definedName>
    <definedName name="wrn.MIT." localSheetId="31" hidden="1">{#N/A,#N/A,FALSE,"CB";#N/A,#N/A,FALSE,"CMB";#N/A,#N/A,FALSE,"NBFI"}</definedName>
    <definedName name="wrn.MIT." localSheetId="33" hidden="1">{#N/A,#N/A,FALSE,"CB";#N/A,#N/A,FALSE,"CMB";#N/A,#N/A,FALSE,"NBFI"}</definedName>
    <definedName name="wrn.MIT." localSheetId="34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8" hidden="1">{#N/A,#N/A,FALSE,"CB";#N/A,#N/A,FALSE,"CMB";#N/A,#N/A,FALSE,"NBFI"}</definedName>
    <definedName name="wrn.MIT." localSheetId="19" hidden="1">{#N/A,#N/A,FALSE,"CB";#N/A,#N/A,FALSE,"CMB";#N/A,#N/A,FALSE,"NBFI"}</definedName>
    <definedName name="wrn.MIT." localSheetId="20" hidden="1">{#N/A,#N/A,FALSE,"CB";#N/A,#N/A,FALSE,"CMB";#N/A,#N/A,FALSE,"NBFI"}</definedName>
    <definedName name="wrn.MIT." localSheetId="21" hidden="1">{#N/A,#N/A,FALSE,"CB";#N/A,#N/A,FALSE,"CMB";#N/A,#N/A,FALSE,"NBFI"}</definedName>
    <definedName name="wrn.MIT." hidden="1">{#N/A,#N/A,FALSE,"CB";#N/A,#N/A,FALSE,"CMB";#N/A,#N/A,FALSE,"NBFI"}</definedName>
    <definedName name="wrn.MONA." localSheetId="29" hidden="1">{"MONA",#N/A,FALSE,"S"}</definedName>
    <definedName name="wrn.MONA." localSheetId="30" hidden="1">{"MONA",#N/A,FALSE,"S"}</definedName>
    <definedName name="wrn.MONA." localSheetId="31" hidden="1">{"MONA",#N/A,FALSE,"S"}</definedName>
    <definedName name="wrn.MONA." localSheetId="33" hidden="1">{"MONA",#N/A,FALSE,"S"}</definedName>
    <definedName name="wrn.MONA." localSheetId="34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localSheetId="19" hidden="1">{"MONA",#N/A,FALSE,"S"}</definedName>
    <definedName name="wrn.MONA." localSheetId="20" hidden="1">{"MONA",#N/A,FALSE,"S"}</definedName>
    <definedName name="wrn.MONA." localSheetId="21" hidden="1">{"MONA",#N/A,FALSE,"S"}</definedName>
    <definedName name="wrn.MONA." hidden="1">{"MONA",#N/A,FALSE,"S"}</definedName>
    <definedName name="wrn.Output._.tables." localSheetId="29" hidden="1">{#N/A,#N/A,FALSE,"I";#N/A,#N/A,FALSE,"J";#N/A,#N/A,FALSE,"K";#N/A,#N/A,FALSE,"L";#N/A,#N/A,FALSE,"M";#N/A,#N/A,FALSE,"N";#N/A,#N/A,FALSE,"O"}</definedName>
    <definedName name="wrn.Output._.tables." localSheetId="30" hidden="1">{#N/A,#N/A,FALSE,"I";#N/A,#N/A,FALSE,"J";#N/A,#N/A,FALSE,"K";#N/A,#N/A,FALSE,"L";#N/A,#N/A,FALSE,"M";#N/A,#N/A,FALSE,"N";#N/A,#N/A,FALSE,"O"}</definedName>
    <definedName name="wrn.Output._.tables." localSheetId="31" hidden="1">{#N/A,#N/A,FALSE,"I";#N/A,#N/A,FALSE,"J";#N/A,#N/A,FALSE,"K";#N/A,#N/A,FALSE,"L";#N/A,#N/A,FALSE,"M";#N/A,#N/A,FALSE,"N";#N/A,#N/A,FALSE,"O"}</definedName>
    <definedName name="wrn.Output._.tables." localSheetId="33" hidden="1">{#N/A,#N/A,FALSE,"I";#N/A,#N/A,FALSE,"J";#N/A,#N/A,FALSE,"K";#N/A,#N/A,FALSE,"L";#N/A,#N/A,FALSE,"M";#N/A,#N/A,FALSE,"N";#N/A,#N/A,FALSE,"O"}</definedName>
    <definedName name="wrn.Output._.tables." localSheetId="34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9" hidden="1">{"Tab1",#N/A,FALSE,"P";"Tab2",#N/A,FALSE,"P"}</definedName>
    <definedName name="wrn.Program." localSheetId="30" hidden="1">{"Tab1",#N/A,FALSE,"P";"Tab2",#N/A,FALSE,"P"}</definedName>
    <definedName name="wrn.Program." localSheetId="31" hidden="1">{"Tab1",#N/A,FALSE,"P";"Tab2",#N/A,FALSE,"P"}</definedName>
    <definedName name="wrn.Program." localSheetId="33" hidden="1">{"Tab1",#N/A,FALSE,"P";"Tab2",#N/A,FALSE,"P"}</definedName>
    <definedName name="wrn.Program." localSheetId="34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9" hidden="1">{"Tab1",#N/A,FALSE,"P";"Tab2",#N/A,FALSE,"P"}</definedName>
    <definedName name="wrn.Program." localSheetId="10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13" hidden="1">{"Tab1",#N/A,FALSE,"P";"Tab2",#N/A,FALSE,"P"}</definedName>
    <definedName name="wrn.Program." localSheetId="14" hidden="1">{"Tab1",#N/A,FALSE,"P";"Tab2",#N/A,FALSE,"P"}</definedName>
    <definedName name="wrn.Program." localSheetId="17" hidden="1">{"Tab1",#N/A,FALSE,"P";"Tab2",#N/A,FALSE,"P"}</definedName>
    <definedName name="wrn.Program." localSheetId="18" hidden="1">{"Tab1",#N/A,FALSE,"P";"Tab2",#N/A,FALSE,"P"}</definedName>
    <definedName name="wrn.Program." localSheetId="19" hidden="1">{"Tab1",#N/A,FALSE,"P";"Tab2",#N/A,FALSE,"P"}</definedName>
    <definedName name="wrn.Program." localSheetId="20" hidden="1">{"Tab1",#N/A,FALSE,"P";"Tab2",#N/A,FALSE,"P"}</definedName>
    <definedName name="wrn.Program." localSheetId="21" hidden="1">{"Tab1",#N/A,FALSE,"P";"Tab2",#N/A,FALSE,"P"}</definedName>
    <definedName name="wrn.Program." hidden="1">{"Tab1",#N/A,FALSE,"P";"Tab2",#N/A,FALSE,"P"}</definedName>
    <definedName name="wrn.Ques._.1." localSheetId="29" hidden="1">{"Ques 1",#N/A,FALSE,"NWEO138"}</definedName>
    <definedName name="wrn.Ques._.1." localSheetId="30" hidden="1">{"Ques 1",#N/A,FALSE,"NWEO138"}</definedName>
    <definedName name="wrn.Ques._.1." localSheetId="31" hidden="1">{"Ques 1",#N/A,FALSE,"NWEO138"}</definedName>
    <definedName name="wrn.Ques._.1." localSheetId="33" hidden="1">{"Ques 1",#N/A,FALSE,"NWEO138"}</definedName>
    <definedName name="wrn.Ques._.1." localSheetId="34" hidden="1">{"Ques 1",#N/A,FALSE,"NWEO138"}</definedName>
    <definedName name="wrn.Ques._.1." localSheetId="4" hidden="1">{"Ques 1",#N/A,FALSE,"NWEO138"}</definedName>
    <definedName name="wrn.Ques._.1." localSheetId="5" hidden="1">{"Ques 1",#N/A,FALSE,"NWEO138"}</definedName>
    <definedName name="wrn.Ques._.1." localSheetId="6" hidden="1">{"Ques 1",#N/A,FALSE,"NWEO138"}</definedName>
    <definedName name="wrn.Ques._.1." localSheetId="7" hidden="1">{"Ques 1",#N/A,FALSE,"NWEO138"}</definedName>
    <definedName name="wrn.Ques._.1." localSheetId="9" hidden="1">{"Ques 1",#N/A,FALSE,"NWEO138"}</definedName>
    <definedName name="wrn.Ques._.1." localSheetId="10" hidden="1">{"Ques 1",#N/A,FALSE,"NWEO138"}</definedName>
    <definedName name="wrn.Ques._.1." localSheetId="11" hidden="1">{"Ques 1",#N/A,FALSE,"NWEO138"}</definedName>
    <definedName name="wrn.Ques._.1." localSheetId="12" hidden="1">{"Ques 1",#N/A,FALSE,"NWEO138"}</definedName>
    <definedName name="wrn.Ques._.1." localSheetId="13" hidden="1">{"Ques 1",#N/A,FALSE,"NWEO138"}</definedName>
    <definedName name="wrn.Ques._.1." localSheetId="14" hidden="1">{"Ques 1",#N/A,FALSE,"NWEO138"}</definedName>
    <definedName name="wrn.Ques._.1." localSheetId="17" hidden="1">{"Ques 1",#N/A,FALSE,"NWEO138"}</definedName>
    <definedName name="wrn.Ques._.1." localSheetId="18" hidden="1">{"Ques 1",#N/A,FALSE,"NWEO138"}</definedName>
    <definedName name="wrn.Ques._.1." localSheetId="19" hidden="1">{"Ques 1",#N/A,FALSE,"NWEO138"}</definedName>
    <definedName name="wrn.Ques._.1." localSheetId="20" hidden="1">{"Ques 1",#N/A,FALSE,"NWEO138"}</definedName>
    <definedName name="wrn.Ques._.1." localSheetId="21" hidden="1">{"Ques 1",#N/A,FALSE,"NWEO138"}</definedName>
    <definedName name="wrn.Ques._.1." hidden="1">{"Ques 1",#N/A,FALSE,"NWEO138"}</definedName>
    <definedName name="wrn.Riqfin." localSheetId="29" hidden="1">{"Riqfin97",#N/A,FALSE,"Tran";"Riqfinpro",#N/A,FALSE,"Tran"}</definedName>
    <definedName name="wrn.Riqfin." localSheetId="30" hidden="1">{"Riqfin97",#N/A,FALSE,"Tran";"Riqfinpro",#N/A,FALSE,"Tran"}</definedName>
    <definedName name="wrn.Riqfin." localSheetId="31" hidden="1">{"Riqfin97",#N/A,FALSE,"Tran";"Riqfinpro",#N/A,FALSE,"Tran"}</definedName>
    <definedName name="wrn.Riqfin." localSheetId="33" hidden="1">{"Riqfin97",#N/A,FALSE,"Tran";"Riqfinpro",#N/A,FALSE,"Tran"}</definedName>
    <definedName name="wrn.Riqfin." localSheetId="34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9" hidden="1">{"Riqfin97",#N/A,FALSE,"Tran";"Riqfinpro",#N/A,FALSE,"Tran"}</definedName>
    <definedName name="wrn.Riqfin." localSheetId="10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13" hidden="1">{"Riqfin97",#N/A,FALSE,"Tran";"Riqfinpro",#N/A,FALSE,"Tran"}</definedName>
    <definedName name="wrn.Riqfin." localSheetId="14" hidden="1">{"Riqfin97",#N/A,FALSE,"Tran";"Riqfinpro",#N/A,FALSE,"Tran"}</definedName>
    <definedName name="wrn.Riqfin." localSheetId="17" hidden="1">{"Riqfin97",#N/A,FALSE,"Tran";"Riqfinpro",#N/A,FALSE,"Tran"}</definedName>
    <definedName name="wrn.Riqfin." localSheetId="18" hidden="1">{"Riqfin97",#N/A,FALSE,"Tran";"Riqfinpro",#N/A,FALSE,"Tran"}</definedName>
    <definedName name="wrn.Riqfin." localSheetId="19" hidden="1">{"Riqfin97",#N/A,FALSE,"Tran";"Riqfinpro",#N/A,FALSE,"Tran"}</definedName>
    <definedName name="wrn.Riqfin." localSheetId="20" hidden="1">{"Riqfin97",#N/A,FALSE,"Tran";"Riqfinpro",#N/A,FALSE,"Tran"}</definedName>
    <definedName name="wrn.Riqfin." localSheetId="21" hidden="1">{"Riqfin97",#N/A,FALSE,"Tran";"Riqfinpro",#N/A,FALSE,"Tran"}</definedName>
    <definedName name="wrn.Riqfin." hidden="1">{"Riqfin97",#N/A,FALSE,"Tran";"Riqfinpro",#N/A,FALSE,"Tran"}</definedName>
    <definedName name="wrn.Staff._.Report._.Tables." localSheetId="29" hidden="1">{#N/A,#N/A,FALSE,"SRFSYS";#N/A,#N/A,FALSE,"SRBSYS"}</definedName>
    <definedName name="wrn.Staff._.Report._.Tables." localSheetId="30" hidden="1">{#N/A,#N/A,FALSE,"SRFSYS";#N/A,#N/A,FALSE,"SRBSYS"}</definedName>
    <definedName name="wrn.Staff._.Report._.Tables." localSheetId="31" hidden="1">{#N/A,#N/A,FALSE,"SRFSYS";#N/A,#N/A,FALSE,"SRBSYS"}</definedName>
    <definedName name="wrn.Staff._.Report._.Tables." localSheetId="33" hidden="1">{#N/A,#N/A,FALSE,"SRFSYS";#N/A,#N/A,FALSE,"SRBSYS"}</definedName>
    <definedName name="wrn.Staff._.Report._.Tables." localSheetId="34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localSheetId="19" hidden="1">{#N/A,#N/A,FALSE,"SRFSYS";#N/A,#N/A,FALSE,"SRBSYS"}</definedName>
    <definedName name="wrn.Staff._.Report._.Tables." localSheetId="20" hidden="1">{#N/A,#N/A,FALSE,"SRFSYS";#N/A,#N/A,FALSE,"SRBSYS"}</definedName>
    <definedName name="wrn.Staff._.Report._.Tables." localSheetId="21" hidden="1">{#N/A,#N/A,FALSE,"SRFSYS";#N/A,#N/A,FALSE,"SRBSYS"}</definedName>
    <definedName name="wrn.Staff._.Report._.Tables." hidden="1">{#N/A,#N/A,FALSE,"SRFSYS";#N/A,#N/A,FALSE,"SRBSYS"}</definedName>
    <definedName name="wrn.WEO." localSheetId="29" hidden="1">{"WEO",#N/A,FALSE,"T"}</definedName>
    <definedName name="wrn.WEO." localSheetId="30" hidden="1">{"WEO",#N/A,FALSE,"T"}</definedName>
    <definedName name="wrn.WEO." localSheetId="31" hidden="1">{"WEO",#N/A,FALSE,"T"}</definedName>
    <definedName name="wrn.WEO." localSheetId="33" hidden="1">{"WEO",#N/A,FALSE,"T"}</definedName>
    <definedName name="wrn.WEO." localSheetId="34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localSheetId="19" hidden="1">{"WEO",#N/A,FALSE,"T"}</definedName>
    <definedName name="wrn.WEO." localSheetId="20" hidden="1">{"WEO",#N/A,FALSE,"T"}</definedName>
    <definedName name="wrn.WEO." localSheetId="21" hidden="1">{"WEO",#N/A,FALSE,"T"}</definedName>
    <definedName name="wrn.WEO." hidden="1">{"WEO",#N/A,FALSE,"T"}</definedName>
    <definedName name="ww" localSheetId="26" hidden="1">[44]M!#REF!</definedName>
    <definedName name="ww" localSheetId="29" hidden="1">[44]M!#REF!</definedName>
    <definedName name="ww" localSheetId="33" hidden="1">[44]M!#REF!</definedName>
    <definedName name="ww" localSheetId="34" hidden="1">[44]M!#REF!</definedName>
    <definedName name="ww" localSheetId="3" hidden="1">[44]M!#REF!</definedName>
    <definedName name="ww" localSheetId="9" hidden="1">[44]M!#REF!</definedName>
    <definedName name="ww" localSheetId="11" hidden="1">[44]M!#REF!</definedName>
    <definedName name="ww" localSheetId="14" hidden="1">[44]M!#REF!</definedName>
    <definedName name="ww" hidden="1">[44]M!#REF!</definedName>
    <definedName name="www" localSheetId="29" hidden="1">{"Riqfin97",#N/A,FALSE,"Tran";"Riqfinpro",#N/A,FALSE,"Tran"}</definedName>
    <definedName name="www" localSheetId="30" hidden="1">{"Riqfin97",#N/A,FALSE,"Tran";"Riqfinpro",#N/A,FALSE,"Tran"}</definedName>
    <definedName name="www" localSheetId="31" hidden="1">{"Riqfin97",#N/A,FALSE,"Tran";"Riqfinpro",#N/A,FALSE,"Tran"}</definedName>
    <definedName name="www" localSheetId="33" hidden="1">{"Riqfin97",#N/A,FALSE,"Tran";"Riqfinpro",#N/A,FALSE,"Tran"}</definedName>
    <definedName name="www" localSheetId="34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localSheetId="9" hidden="1">{"Riqfin97",#N/A,FALSE,"Tran";"Riqfinpro",#N/A,FALSE,"Tran"}</definedName>
    <definedName name="www" localSheetId="10" hidden="1">{"Riqfin97",#N/A,FALSE,"Tran";"Riqfinpro",#N/A,FALSE,"Tran"}</definedName>
    <definedName name="www" localSheetId="11" hidden="1">{"Riqfin97",#N/A,FALSE,"Tran";"Riqfinpro",#N/A,FALSE,"Tran"}</definedName>
    <definedName name="www" localSheetId="12" hidden="1">{"Riqfin97",#N/A,FALSE,"Tran";"Riqfinpro",#N/A,FALSE,"Tran"}</definedName>
    <definedName name="www" localSheetId="13" hidden="1">{"Riqfin97",#N/A,FALSE,"Tran";"Riqfinpro",#N/A,FALSE,"Tran"}</definedName>
    <definedName name="www" localSheetId="14" hidden="1">{"Riqfin97",#N/A,FALSE,"Tran";"Riqfinpro",#N/A,FALSE,"Tran"}</definedName>
    <definedName name="www" localSheetId="17" hidden="1">{"Riqfin97",#N/A,FALSE,"Tran";"Riqfinpro",#N/A,FALSE,"Tran"}</definedName>
    <definedName name="www" localSheetId="18" hidden="1">{"Riqfin97",#N/A,FALSE,"Tran";"Riqfinpro",#N/A,FALSE,"Tran"}</definedName>
    <definedName name="www" localSheetId="19" hidden="1">{"Riqfin97",#N/A,FALSE,"Tran";"Riqfinpro",#N/A,FALSE,"Tran"}</definedName>
    <definedName name="www" localSheetId="20" hidden="1">{"Riqfin97",#N/A,FALSE,"Tran";"Riqfinpro",#N/A,FALSE,"Tran"}</definedName>
    <definedName name="www" localSheetId="21" hidden="1">{"Riqfin97",#N/A,FALSE,"Tran";"Riqfinpro",#N/A,FALSE,"Tran"}</definedName>
    <definedName name="www" hidden="1">{"Riqfin97",#N/A,FALSE,"Tran";"Riqfinpro",#N/A,FALSE,"Tran"}</definedName>
    <definedName name="XR">[1]REER!$AT$140:$BA$199</definedName>
    <definedName name="xx" localSheetId="29" hidden="1">{"Riqfin97",#N/A,FALSE,"Tran";"Riqfinpro",#N/A,FALSE,"Tran"}</definedName>
    <definedName name="xx" localSheetId="30" hidden="1">{"Riqfin97",#N/A,FALSE,"Tran";"Riqfinpro",#N/A,FALSE,"Tran"}</definedName>
    <definedName name="xx" localSheetId="31" hidden="1">{"Riqfin97",#N/A,FALSE,"Tran";"Riqfinpro",#N/A,FALSE,"Tran"}</definedName>
    <definedName name="xx" localSheetId="33" hidden="1">{"Riqfin97",#N/A,FALSE,"Tran";"Riqfinpro",#N/A,FALSE,"Tran"}</definedName>
    <definedName name="xx" localSheetId="34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9" hidden="1">{"Riqfin97",#N/A,FALSE,"Tran";"Riqfinpro",#N/A,FALSE,"Tran"}</definedName>
    <definedName name="xx" localSheetId="10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13" hidden="1">{"Riqfin97",#N/A,FALSE,"Tran";"Riqfinpro",#N/A,FALSE,"Tran"}</definedName>
    <definedName name="xx" localSheetId="14" hidden="1">{"Riqfin97",#N/A,FALSE,"Tran";"Riqfinpro",#N/A,FALSE,"Tran"}</definedName>
    <definedName name="xx" localSheetId="17" hidden="1">{"Riqfin97",#N/A,FALSE,"Tran";"Riqfinpro",#N/A,FALSE,"Tran"}</definedName>
    <definedName name="xx" localSheetId="18" hidden="1">{"Riqfin97",#N/A,FALSE,"Tran";"Riqfinpro",#N/A,FALSE,"Tran"}</definedName>
    <definedName name="xx" localSheetId="19" hidden="1">{"Riqfin97",#N/A,FALSE,"Tran";"Riqfinpro",#N/A,FALSE,"Tran"}</definedName>
    <definedName name="xx" localSheetId="20" hidden="1">{"Riqfin97",#N/A,FALSE,"Tran";"Riqfinpro",#N/A,FALSE,"Tran"}</definedName>
    <definedName name="xx" localSheetId="21" hidden="1">{"Riqfin97",#N/A,FALSE,"Tran";"Riqfinpro",#N/A,FALSE,"Tran"}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" localSheetId="30" hidden="1">{"'előző év december'!$A$2:$CP$214"}</definedName>
    <definedName name="xxx" localSheetId="31" hidden="1">{"'előző év december'!$A$2:$CP$214"}</definedName>
    <definedName name="xxx" localSheetId="33" hidden="1">{"'előző év december'!$A$2:$CP$214"}</definedName>
    <definedName name="xxx" localSheetId="34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9" hidden="1">{"'előző év december'!$A$2:$CP$214"}</definedName>
    <definedName name="xxx" localSheetId="10" hidden="1">{"'előző év december'!$A$2:$CP$214"}</definedName>
    <definedName name="xxx" localSheetId="11" hidden="1">{"'előző év december'!$A$2:$CP$214"}</definedName>
    <definedName name="xxx" localSheetId="12" hidden="1">{"'előző év december'!$A$2:$CP$214"}</definedName>
    <definedName name="xxx" localSheetId="13" hidden="1">{"'előző év december'!$A$2:$CP$214"}</definedName>
    <definedName name="xxx" localSheetId="14" hidden="1">{"'előző év december'!$A$2:$CP$214"}</definedName>
    <definedName name="xxx" localSheetId="17" hidden="1">{"'előző év december'!$A$2:$CP$214"}</definedName>
    <definedName name="xxx" localSheetId="18" hidden="1">{"'előző év december'!$A$2:$CP$214"}</definedName>
    <definedName name="xxx" localSheetId="19" hidden="1">{"'előző év december'!$A$2:$CP$214"}</definedName>
    <definedName name="xxx" localSheetId="20" hidden="1">{"'előző év december'!$A$2:$CP$214"}</definedName>
    <definedName name="xxx" localSheetId="21" hidden="1">{"'előző év december'!$A$2:$CP$214"}</definedName>
    <definedName name="xxx" hidden="1">{"'előző év december'!$A$2:$CP$214"}</definedName>
    <definedName name="xxxx" localSheetId="29" hidden="1">{"Riqfin97",#N/A,FALSE,"Tran";"Riqfinpro",#N/A,FALSE,"Tran"}</definedName>
    <definedName name="xxxx" localSheetId="30" hidden="1">{"Riqfin97",#N/A,FALSE,"Tran";"Riqfinpro",#N/A,FALSE,"Tran"}</definedName>
    <definedName name="xxxx" localSheetId="31" hidden="1">{"Riqfin97",#N/A,FALSE,"Tran";"Riqfinpro",#N/A,FALSE,"Tran"}</definedName>
    <definedName name="xxxx" localSheetId="33" hidden="1">{"Riqfin97",#N/A,FALSE,"Tran";"Riqfinpro",#N/A,FALSE,"Tran"}</definedName>
    <definedName name="xxxx" localSheetId="34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9" hidden="1">{"Riqfin97",#N/A,FALSE,"Tran";"Riqfinpro",#N/A,FALSE,"Tran"}</definedName>
    <definedName name="xxxx" localSheetId="10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13" hidden="1">{"Riqfin97",#N/A,FALSE,"Tran";"Riqfinpro",#N/A,FALSE,"Tran"}</definedName>
    <definedName name="xxxx" localSheetId="14" hidden="1">{"Riqfin97",#N/A,FALSE,"Tran";"Riqfinpro",#N/A,FALSE,"Tran"}</definedName>
    <definedName name="xxxx" localSheetId="17" hidden="1">{"Riqfin97",#N/A,FALSE,"Tran";"Riqfinpro",#N/A,FALSE,"Tran"}</definedName>
    <definedName name="xxxx" localSheetId="18" hidden="1">{"Riqfin97",#N/A,FALSE,"Tran";"Riqfinpro",#N/A,FALSE,"Tran"}</definedName>
    <definedName name="xxxx" localSheetId="19" hidden="1">{"Riqfin97",#N/A,FALSE,"Tran";"Riqfinpro",#N/A,FALSE,"Tran"}</definedName>
    <definedName name="xxxx" localSheetId="20" hidden="1">{"Riqfin97",#N/A,FALSE,"Tran";"Riqfinpro",#N/A,FALSE,"Tran"}</definedName>
    <definedName name="xxxx" localSheetId="21" hidden="1">{"Riqfin97",#N/A,FALSE,"Tran";"Riqfinpro",#N/A,FALSE,"Tran"}</definedName>
    <definedName name="xxxx" hidden="1">{"Riqfin97",#N/A,FALSE,"Tran";"Riqfinpro",#N/A,FALSE,"Tran"}</definedName>
    <definedName name="year">#REF!</definedName>
    <definedName name="yy" localSheetId="29" hidden="1">{"Tab1",#N/A,FALSE,"P";"Tab2",#N/A,FALSE,"P"}</definedName>
    <definedName name="yy" localSheetId="30" hidden="1">{"Tab1",#N/A,FALSE,"P";"Tab2",#N/A,FALSE,"P"}</definedName>
    <definedName name="yy" localSheetId="31" hidden="1">{"Tab1",#N/A,FALSE,"P";"Tab2",#N/A,FALSE,"P"}</definedName>
    <definedName name="yy" localSheetId="33" hidden="1">{"Tab1",#N/A,FALSE,"P";"Tab2",#N/A,FALSE,"P"}</definedName>
    <definedName name="yy" localSheetId="34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9" hidden="1">{"Tab1",#N/A,FALSE,"P";"Tab2",#N/A,FALSE,"P"}</definedName>
    <definedName name="yy" localSheetId="10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13" hidden="1">{"Tab1",#N/A,FALSE,"P";"Tab2",#N/A,FALSE,"P"}</definedName>
    <definedName name="yy" localSheetId="14" hidden="1">{"Tab1",#N/A,FALSE,"P";"Tab2",#N/A,FALSE,"P"}</definedName>
    <definedName name="yy" localSheetId="17" hidden="1">{"Tab1",#N/A,FALSE,"P";"Tab2",#N/A,FALSE,"P"}</definedName>
    <definedName name="yy" localSheetId="18" hidden="1">{"Tab1",#N/A,FALSE,"P";"Tab2",#N/A,FALSE,"P"}</definedName>
    <definedName name="yy" localSheetId="19" hidden="1">{"Tab1",#N/A,FALSE,"P";"Tab2",#N/A,FALSE,"P"}</definedName>
    <definedName name="yy" localSheetId="20" hidden="1">{"Tab1",#N/A,FALSE,"P";"Tab2",#N/A,FALSE,"P"}</definedName>
    <definedName name="yy" localSheetId="21" hidden="1">{"Tab1",#N/A,FALSE,"P";"Tab2",#N/A,FALSE,"P"}</definedName>
    <definedName name="yy" hidden="1">{"Tab1",#N/A,FALSE,"P";"Tab2",#N/A,FALSE,"P"}</definedName>
    <definedName name="yyy" localSheetId="29" hidden="1">{"Tab1",#N/A,FALSE,"P";"Tab2",#N/A,FALSE,"P"}</definedName>
    <definedName name="yyy" localSheetId="30" hidden="1">{"Tab1",#N/A,FALSE,"P";"Tab2",#N/A,FALSE,"P"}</definedName>
    <definedName name="yyy" localSheetId="31" hidden="1">{"Tab1",#N/A,FALSE,"P";"Tab2",#N/A,FALSE,"P"}</definedName>
    <definedName name="yyy" localSheetId="33" hidden="1">{"Tab1",#N/A,FALSE,"P";"Tab2",#N/A,FALSE,"P"}</definedName>
    <definedName name="yyy" localSheetId="34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9" hidden="1">{"Tab1",#N/A,FALSE,"P";"Tab2",#N/A,FALSE,"P"}</definedName>
    <definedName name="yyy" localSheetId="10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13" hidden="1">{"Tab1",#N/A,FALSE,"P";"Tab2",#N/A,FALSE,"P"}</definedName>
    <definedName name="yyy" localSheetId="14" hidden="1">{"Tab1",#N/A,FALSE,"P";"Tab2",#N/A,FALSE,"P"}</definedName>
    <definedName name="yyy" localSheetId="17" hidden="1">{"Tab1",#N/A,FALSE,"P";"Tab2",#N/A,FALSE,"P"}</definedName>
    <definedName name="yyy" localSheetId="18" hidden="1">{"Tab1",#N/A,FALSE,"P";"Tab2",#N/A,FALSE,"P"}</definedName>
    <definedName name="yyy" localSheetId="19" hidden="1">{"Tab1",#N/A,FALSE,"P";"Tab2",#N/A,FALSE,"P"}</definedName>
    <definedName name="yyy" localSheetId="20" hidden="1">{"Tab1",#N/A,FALSE,"P";"Tab2",#N/A,FALSE,"P"}</definedName>
    <definedName name="yyy" localSheetId="21" hidden="1">{"Tab1",#N/A,FALSE,"P";"Tab2",#N/A,FALSE,"P"}</definedName>
    <definedName name="yyy" hidden="1">{"Tab1",#N/A,FALSE,"P";"Tab2",#N/A,FALSE,"P"}</definedName>
    <definedName name="yyyy" localSheetId="29" hidden="1">{"Riqfin97",#N/A,FALSE,"Tran";"Riqfinpro",#N/A,FALSE,"Tran"}</definedName>
    <definedName name="yyyy" localSheetId="30" hidden="1">{"Riqfin97",#N/A,FALSE,"Tran";"Riqfinpro",#N/A,FALSE,"Tran"}</definedName>
    <definedName name="yyyy" localSheetId="31" hidden="1">{"Riqfin97",#N/A,FALSE,"Tran";"Riqfinpro",#N/A,FALSE,"Tran"}</definedName>
    <definedName name="yyyy" localSheetId="33" hidden="1">{"Riqfin97",#N/A,FALSE,"Tran";"Riqfinpro",#N/A,FALSE,"Tran"}</definedName>
    <definedName name="yyyy" localSheetId="34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localSheetId="9" hidden="1">{"Riqfin97",#N/A,FALSE,"Tran";"Riqfinpro",#N/A,FALSE,"Tran"}</definedName>
    <definedName name="yyyy" localSheetId="10" hidden="1">{"Riqfin97",#N/A,FALSE,"Tran";"Riqfinpro",#N/A,FALSE,"Tran"}</definedName>
    <definedName name="yyyy" localSheetId="11" hidden="1">{"Riqfin97",#N/A,FALSE,"Tran";"Riqfinpro",#N/A,FALSE,"Tran"}</definedName>
    <definedName name="yyyy" localSheetId="12" hidden="1">{"Riqfin97",#N/A,FALSE,"Tran";"Riqfinpro",#N/A,FALSE,"Tran"}</definedName>
    <definedName name="yyyy" localSheetId="13" hidden="1">{"Riqfin97",#N/A,FALSE,"Tran";"Riqfinpro",#N/A,FALSE,"Tran"}</definedName>
    <definedName name="yyyy" localSheetId="14" hidden="1">{"Riqfin97",#N/A,FALSE,"Tran";"Riqfinpro",#N/A,FALSE,"Tran"}</definedName>
    <definedName name="yyyy" localSheetId="17" hidden="1">{"Riqfin97",#N/A,FALSE,"Tran";"Riqfinpro",#N/A,FALSE,"Tran"}</definedName>
    <definedName name="yyyy" localSheetId="18" hidden="1">{"Riqfin97",#N/A,FALSE,"Tran";"Riqfinpro",#N/A,FALSE,"Tran"}</definedName>
    <definedName name="yyyy" localSheetId="19" hidden="1">{"Riqfin97",#N/A,FALSE,"Tran";"Riqfinpro",#N/A,FALSE,"Tran"}</definedName>
    <definedName name="yyyy" localSheetId="20" hidden="1">{"Riqfin97",#N/A,FALSE,"Tran";"Riqfinpro",#N/A,FALSE,"Tran"}</definedName>
    <definedName name="yyyy" localSheetId="21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6" hidden="1">#REF!</definedName>
    <definedName name="Z_95224721_0485_11D4_BFD1_00508B5F4DA4_.wvu.Cols" localSheetId="29" hidden="1">#REF!</definedName>
    <definedName name="Z_95224721_0485_11D4_BFD1_00508B5F4DA4_.wvu.Cols" localSheetId="33" hidden="1">#REF!</definedName>
    <definedName name="Z_95224721_0485_11D4_BFD1_00508B5F4DA4_.wvu.Cols" localSheetId="34" hidden="1">#REF!</definedName>
    <definedName name="Z_95224721_0485_11D4_BFD1_00508B5F4DA4_.wvu.Cols" localSheetId="3" hidden="1">#REF!</definedName>
    <definedName name="Z_95224721_0485_11D4_BFD1_00508B5F4DA4_.wvu.Cols" localSheetId="9" hidden="1">#REF!</definedName>
    <definedName name="Z_95224721_0485_11D4_BFD1_00508B5F4DA4_.wvu.Cols" localSheetId="11" hidden="1">#REF!</definedName>
    <definedName name="Z_95224721_0485_11D4_BFD1_00508B5F4DA4_.wvu.Cols" localSheetId="14" hidden="1">#REF!</definedName>
    <definedName name="Z_95224721_0485_11D4_BFD1_00508B5F4DA4_.wvu.Cols" hidden="1">#REF!</definedName>
    <definedName name="zac_kles">#REF!</definedName>
    <definedName name="zac_kles_2">#REF!</definedName>
    <definedName name="ZPee_2">#REF!</definedName>
    <definedName name="ZPer_2">#REF!</definedName>
    <definedName name="zpiz">[34]ZPIZ!$A$1:$F$65536</definedName>
    <definedName name="ztr" localSheetId="30" hidden="1">{"'előző év december'!$A$2:$CP$214"}</definedName>
    <definedName name="ztr" localSheetId="31" hidden="1">{"'előző év december'!$A$2:$CP$214"}</definedName>
    <definedName name="ztr" localSheetId="33" hidden="1">{"'előző év december'!$A$2:$CP$214"}</definedName>
    <definedName name="ztr" localSheetId="34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1" hidden="1">{"'előző év december'!$A$2:$CP$214"}</definedName>
    <definedName name="ztr" localSheetId="12" hidden="1">{"'előző év december'!$A$2:$CP$214"}</definedName>
    <definedName name="ztr" localSheetId="13" hidden="1">{"'előző év december'!$A$2:$CP$214"}</definedName>
    <definedName name="ztr" localSheetId="14" hidden="1">{"'előző év december'!$A$2:$CP$214"}</definedName>
    <definedName name="ztr" localSheetId="17" hidden="1">{"'előző év december'!$A$2:$CP$214"}</definedName>
    <definedName name="ztr" localSheetId="18" hidden="1">{"'előző év december'!$A$2:$CP$214"}</definedName>
    <definedName name="ztr" localSheetId="19" hidden="1">{"'előző év december'!$A$2:$CP$214"}</definedName>
    <definedName name="ztr" localSheetId="20" hidden="1">{"'előző év december'!$A$2:$CP$214"}</definedName>
    <definedName name="ztr" localSheetId="21" hidden="1">{"'előző év december'!$A$2:$CP$214"}</definedName>
    <definedName name="ztr" hidden="1">{"'előző év december'!$A$2:$CP$214"}</definedName>
    <definedName name="zz" localSheetId="29" hidden="1">{"Tab1",#N/A,FALSE,"P";"Tab2",#N/A,FALSE,"P"}</definedName>
    <definedName name="zz" localSheetId="30" hidden="1">{"Tab1",#N/A,FALSE,"P";"Tab2",#N/A,FALSE,"P"}</definedName>
    <definedName name="zz" localSheetId="31" hidden="1">{"Tab1",#N/A,FALSE,"P";"Tab2",#N/A,FALSE,"P"}</definedName>
    <definedName name="zz" localSheetId="33" hidden="1">{"Tab1",#N/A,FALSE,"P";"Tab2",#N/A,FALSE,"P"}</definedName>
    <definedName name="zz" localSheetId="34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9" hidden="1">{"Tab1",#N/A,FALSE,"P";"Tab2",#N/A,FALSE,"P"}</definedName>
    <definedName name="zz" localSheetId="10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13" hidden="1">{"Tab1",#N/A,FALSE,"P";"Tab2",#N/A,FALSE,"P"}</definedName>
    <definedName name="zz" localSheetId="14" hidden="1">{"Tab1",#N/A,FALSE,"P";"Tab2",#N/A,FALSE,"P"}</definedName>
    <definedName name="zz" localSheetId="17" hidden="1">{"Tab1",#N/A,FALSE,"P";"Tab2",#N/A,FALSE,"P"}</definedName>
    <definedName name="zz" localSheetId="18" hidden="1">{"Tab1",#N/A,FALSE,"P";"Tab2",#N/A,FALSE,"P"}</definedName>
    <definedName name="zz" localSheetId="19" hidden="1">{"Tab1",#N/A,FALSE,"P";"Tab2",#N/A,FALSE,"P"}</definedName>
    <definedName name="zz" localSheetId="20" hidden="1">{"Tab1",#N/A,FALSE,"P";"Tab2",#N/A,FALSE,"P"}</definedName>
    <definedName name="zz" localSheetId="21" hidden="1">{"Tab1",#N/A,FALSE,"P";"Tab2",#N/A,FALSE,"P"}</definedName>
    <definedName name="zz" hidden="1">{"Tab1",#N/A,FALSE,"P";"Tab2",#N/A,FALSE,"P"}</definedName>
    <definedName name="zzz" localSheetId="30" hidden="1">{"'előző év december'!$A$2:$CP$214"}</definedName>
    <definedName name="zzz" localSheetId="31" hidden="1">{"'előző év december'!$A$2:$CP$214"}</definedName>
    <definedName name="zzz" localSheetId="33" hidden="1">{"'előző év december'!$A$2:$CP$214"}</definedName>
    <definedName name="zzz" localSheetId="34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1" hidden="1">{"'előző év december'!$A$2:$CP$214"}</definedName>
    <definedName name="zzz" localSheetId="12" hidden="1">{"'előző év december'!$A$2:$CP$214"}</definedName>
    <definedName name="zzz" localSheetId="13" hidden="1">{"'előző év december'!$A$2:$CP$214"}</definedName>
    <definedName name="zzz" localSheetId="14" hidden="1">{"'előző év december'!$A$2:$CP$214"}</definedName>
    <definedName name="zzz" localSheetId="17" hidden="1">{"'előző év december'!$A$2:$CP$214"}</definedName>
    <definedName name="zzz" localSheetId="18" hidden="1">{"'előző év december'!$A$2:$CP$214"}</definedName>
    <definedName name="zzz" localSheetId="19" hidden="1">{"'előző év december'!$A$2:$CP$214"}</definedName>
    <definedName name="zzz" localSheetId="20" hidden="1">{"'előző év december'!$A$2:$CP$214"}</definedName>
    <definedName name="zzz" localSheetId="21" hidden="1">{"'előző év december'!$A$2:$CP$214"}</definedName>
    <definedName name="zzz" hidden="1">{"'előző év december'!$A$2:$CP$214"}</definedName>
    <definedName name="zzzs">[34]ZZZS!$A$1:$E$65536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7" l="1"/>
  <c r="L5" i="37"/>
  <c r="L4" i="37"/>
  <c r="L3" i="37"/>
  <c r="D31" i="35" l="1"/>
  <c r="D30" i="35"/>
  <c r="D29" i="35"/>
  <c r="D28" i="35"/>
  <c r="D27" i="35"/>
  <c r="D26" i="35"/>
  <c r="D25" i="35"/>
  <c r="D24" i="35"/>
  <c r="D23" i="35"/>
  <c r="D22" i="35"/>
  <c r="D21" i="35"/>
  <c r="D20" i="35"/>
  <c r="D14" i="35"/>
  <c r="D13" i="35"/>
  <c r="D12" i="35"/>
  <c r="D11" i="35"/>
  <c r="D10" i="35"/>
  <c r="D9" i="35"/>
  <c r="D8" i="35"/>
  <c r="D7" i="35"/>
  <c r="D6" i="35"/>
  <c r="D5" i="35"/>
  <c r="D4" i="35"/>
  <c r="D3" i="35"/>
  <c r="E49" i="27" l="1"/>
  <c r="L49" i="27" s="1"/>
  <c r="M48" i="27"/>
  <c r="L48" i="27"/>
  <c r="K48" i="27"/>
  <c r="J48" i="27"/>
  <c r="I48" i="27"/>
  <c r="M47" i="27"/>
  <c r="L47" i="27"/>
  <c r="K47" i="27"/>
  <c r="J47" i="27"/>
  <c r="I47" i="27"/>
  <c r="M46" i="27"/>
  <c r="L46" i="27"/>
  <c r="K46" i="27"/>
  <c r="J46" i="27"/>
  <c r="I46" i="27"/>
  <c r="M45" i="27"/>
  <c r="L45" i="27"/>
  <c r="K45" i="27"/>
  <c r="J45" i="27"/>
  <c r="I45" i="27"/>
  <c r="M44" i="27"/>
  <c r="L44" i="27"/>
  <c r="K44" i="27"/>
  <c r="J44" i="27"/>
  <c r="I44" i="27"/>
  <c r="M43" i="27"/>
  <c r="L43" i="27"/>
  <c r="K43" i="27"/>
  <c r="J43" i="27"/>
  <c r="I43" i="27"/>
  <c r="M42" i="27"/>
  <c r="L42" i="27"/>
  <c r="K42" i="27"/>
  <c r="J42" i="27"/>
  <c r="I42" i="27"/>
  <c r="M41" i="27"/>
  <c r="L41" i="27"/>
  <c r="K41" i="27"/>
  <c r="J41" i="27"/>
  <c r="I41" i="27"/>
  <c r="M40" i="27"/>
  <c r="L40" i="27"/>
  <c r="K40" i="27"/>
  <c r="J40" i="27"/>
  <c r="I40" i="27"/>
  <c r="M39" i="27"/>
  <c r="L39" i="27"/>
  <c r="K39" i="27"/>
  <c r="J39" i="27"/>
  <c r="I39" i="27"/>
  <c r="M38" i="27"/>
  <c r="L38" i="27"/>
  <c r="K38" i="27"/>
  <c r="J38" i="27"/>
  <c r="I38" i="27"/>
  <c r="M37" i="27"/>
  <c r="L37" i="27"/>
  <c r="K37" i="27"/>
  <c r="J37" i="27"/>
  <c r="I37" i="27"/>
  <c r="M36" i="27"/>
  <c r="L36" i="27"/>
  <c r="K36" i="27"/>
  <c r="J36" i="27"/>
  <c r="I36" i="27"/>
  <c r="M35" i="27"/>
  <c r="L35" i="27"/>
  <c r="K35" i="27"/>
  <c r="J35" i="27"/>
  <c r="I35" i="27"/>
  <c r="F35" i="27"/>
  <c r="E35" i="27"/>
  <c r="D35" i="27"/>
  <c r="C35" i="27"/>
  <c r="B35" i="27"/>
  <c r="M34" i="27"/>
  <c r="L34" i="27"/>
  <c r="K34" i="27"/>
  <c r="J34" i="27"/>
  <c r="I34" i="27"/>
  <c r="M33" i="27"/>
  <c r="L33" i="27"/>
  <c r="K33" i="27"/>
  <c r="J33" i="27"/>
  <c r="I33" i="27"/>
  <c r="M32" i="27"/>
  <c r="L32" i="27"/>
  <c r="K32" i="27"/>
  <c r="J32" i="27"/>
  <c r="I32" i="27"/>
  <c r="M31" i="27"/>
  <c r="L31" i="27"/>
  <c r="K31" i="27"/>
  <c r="J31" i="27"/>
  <c r="I31" i="27"/>
  <c r="M30" i="27"/>
  <c r="L30" i="27"/>
  <c r="K30" i="27"/>
  <c r="J30" i="27"/>
  <c r="I30" i="27"/>
  <c r="M29" i="27"/>
  <c r="L29" i="27"/>
  <c r="K29" i="27"/>
  <c r="J29" i="27"/>
  <c r="I29" i="27"/>
  <c r="M28" i="27"/>
  <c r="L28" i="27"/>
  <c r="K28" i="27"/>
  <c r="J28" i="27"/>
  <c r="I28" i="27"/>
  <c r="F28" i="27"/>
  <c r="E28" i="27"/>
  <c r="D28" i="27"/>
  <c r="C28" i="27"/>
  <c r="B28" i="27"/>
  <c r="M27" i="27"/>
  <c r="L27" i="27"/>
  <c r="J27" i="27"/>
  <c r="I27" i="27"/>
  <c r="F27" i="27"/>
  <c r="E27" i="27"/>
  <c r="D27" i="27"/>
  <c r="D49" i="27" s="1"/>
  <c r="K49" i="27" s="1"/>
  <c r="C27" i="27"/>
  <c r="C49" i="27" s="1"/>
  <c r="J49" i="27" s="1"/>
  <c r="B27" i="27"/>
  <c r="M26" i="27"/>
  <c r="L26" i="27"/>
  <c r="K26" i="27"/>
  <c r="J26" i="27"/>
  <c r="I26" i="27"/>
  <c r="M25" i="27"/>
  <c r="L25" i="27"/>
  <c r="K25" i="27"/>
  <c r="J25" i="27"/>
  <c r="I25" i="27"/>
  <c r="M24" i="27"/>
  <c r="L24" i="27"/>
  <c r="K24" i="27"/>
  <c r="J24" i="27"/>
  <c r="I24" i="27"/>
  <c r="M23" i="27"/>
  <c r="L23" i="27"/>
  <c r="K23" i="27"/>
  <c r="J23" i="27"/>
  <c r="I23" i="27"/>
  <c r="M22" i="27"/>
  <c r="L22" i="27"/>
  <c r="K22" i="27"/>
  <c r="J22" i="27"/>
  <c r="I22" i="27"/>
  <c r="M21" i="27"/>
  <c r="L21" i="27"/>
  <c r="K21" i="27"/>
  <c r="J21" i="27"/>
  <c r="I21" i="27"/>
  <c r="M20" i="27"/>
  <c r="L20" i="27"/>
  <c r="K20" i="27"/>
  <c r="J20" i="27"/>
  <c r="I20" i="27"/>
  <c r="M19" i="27"/>
  <c r="L19" i="27"/>
  <c r="K19" i="27"/>
  <c r="J19" i="27"/>
  <c r="I19" i="27"/>
  <c r="M18" i="27"/>
  <c r="L18" i="27"/>
  <c r="K18" i="27"/>
  <c r="J18" i="27"/>
  <c r="I18" i="27"/>
  <c r="M17" i="27"/>
  <c r="L17" i="27"/>
  <c r="K17" i="27"/>
  <c r="J17" i="27"/>
  <c r="I17" i="27"/>
  <c r="M16" i="27"/>
  <c r="L16" i="27"/>
  <c r="K16" i="27"/>
  <c r="J16" i="27"/>
  <c r="I16" i="27"/>
  <c r="M15" i="27"/>
  <c r="L15" i="27"/>
  <c r="K15" i="27"/>
  <c r="J15" i="27"/>
  <c r="I15" i="27"/>
  <c r="M14" i="27"/>
  <c r="L14" i="27"/>
  <c r="K14" i="27"/>
  <c r="J14" i="27"/>
  <c r="I14" i="27"/>
  <c r="M13" i="27"/>
  <c r="L13" i="27"/>
  <c r="K13" i="27"/>
  <c r="J13" i="27"/>
  <c r="I13" i="27"/>
  <c r="M12" i="27"/>
  <c r="L12" i="27"/>
  <c r="K12" i="27"/>
  <c r="J12" i="27"/>
  <c r="I12" i="27"/>
  <c r="M11" i="27"/>
  <c r="L11" i="27"/>
  <c r="K11" i="27"/>
  <c r="J11" i="27"/>
  <c r="I11" i="27"/>
  <c r="M10" i="27"/>
  <c r="L10" i="27"/>
  <c r="K10" i="27"/>
  <c r="J10" i="27"/>
  <c r="I10" i="27"/>
  <c r="M9" i="27"/>
  <c r="L9" i="27"/>
  <c r="K9" i="27"/>
  <c r="J9" i="27"/>
  <c r="I9" i="27"/>
  <c r="M8" i="27"/>
  <c r="L8" i="27"/>
  <c r="K8" i="27"/>
  <c r="J8" i="27"/>
  <c r="I8" i="27"/>
  <c r="M7" i="27"/>
  <c r="L7" i="27"/>
  <c r="K7" i="27"/>
  <c r="J7" i="27"/>
  <c r="I7" i="27"/>
  <c r="M6" i="27"/>
  <c r="L6" i="27"/>
  <c r="K6" i="27"/>
  <c r="J6" i="27"/>
  <c r="I6" i="27"/>
  <c r="M5" i="27"/>
  <c r="L5" i="27"/>
  <c r="K5" i="27"/>
  <c r="J5" i="27"/>
  <c r="I5" i="27"/>
  <c r="M4" i="27"/>
  <c r="L4" i="27"/>
  <c r="K4" i="27"/>
  <c r="J4" i="27"/>
  <c r="I4" i="27"/>
  <c r="F4" i="27"/>
  <c r="E4" i="27"/>
  <c r="D4" i="27"/>
  <c r="C4" i="27"/>
  <c r="B4" i="27"/>
  <c r="K3" i="27"/>
  <c r="F3" i="27"/>
  <c r="F49" i="27" s="1"/>
  <c r="M49" i="27" s="1"/>
  <c r="E3" i="27"/>
  <c r="L3" i="27" s="1"/>
  <c r="D3" i="27"/>
  <c r="C3" i="27"/>
  <c r="J3" i="27" s="1"/>
  <c r="B3" i="27"/>
  <c r="B49" i="27" s="1"/>
  <c r="I49" i="27" s="1"/>
  <c r="F7" i="26"/>
  <c r="E7" i="26"/>
  <c r="D7" i="26"/>
  <c r="C7" i="26"/>
  <c r="B7" i="26"/>
  <c r="E13" i="25"/>
  <c r="F12" i="25"/>
  <c r="E12" i="25"/>
  <c r="D12" i="25"/>
  <c r="F11" i="25"/>
  <c r="E11" i="25"/>
  <c r="D11" i="25"/>
  <c r="C11" i="25"/>
  <c r="H10" i="25"/>
  <c r="F7" i="25"/>
  <c r="F13" i="25" s="1"/>
  <c r="E7" i="25"/>
  <c r="D7" i="25"/>
  <c r="D13" i="25" s="1"/>
  <c r="C7" i="25"/>
  <c r="C13" i="25" s="1"/>
  <c r="F6" i="25"/>
  <c r="E6" i="25"/>
  <c r="D6" i="25"/>
  <c r="C6" i="25"/>
  <c r="B6" i="25"/>
  <c r="E9" i="24"/>
  <c r="D9" i="24"/>
  <c r="C9" i="24"/>
  <c r="E7" i="24"/>
  <c r="D7" i="24"/>
  <c r="C7" i="24"/>
  <c r="E6" i="24"/>
  <c r="D6" i="24"/>
  <c r="C6" i="24"/>
  <c r="G7" i="23"/>
  <c r="F7" i="23"/>
  <c r="E7" i="23"/>
  <c r="D7" i="23"/>
  <c r="C7" i="23"/>
  <c r="G6" i="23"/>
  <c r="F6" i="23"/>
  <c r="E6" i="23"/>
  <c r="D6" i="23"/>
  <c r="C6" i="23"/>
  <c r="B6" i="23"/>
  <c r="E12" i="22"/>
  <c r="D12" i="22"/>
  <c r="C12" i="22"/>
  <c r="B12" i="22"/>
  <c r="F10" i="22"/>
  <c r="E10" i="22"/>
  <c r="D10" i="22"/>
  <c r="C10" i="22"/>
  <c r="B10" i="22"/>
  <c r="F6" i="22"/>
  <c r="E6" i="22"/>
  <c r="D6" i="22"/>
  <c r="C6" i="22"/>
  <c r="B6" i="22"/>
  <c r="H13" i="25" l="1"/>
  <c r="M3" i="27"/>
  <c r="K27" i="27"/>
  <c r="H7" i="25"/>
  <c r="I3" i="27"/>
  <c r="F15" i="20" l="1"/>
  <c r="E15" i="20"/>
  <c r="D15" i="20"/>
  <c r="C15" i="20"/>
  <c r="B15" i="20"/>
  <c r="E6" i="16" l="1"/>
  <c r="C6" i="16"/>
  <c r="C2" i="16"/>
  <c r="D2" i="16" s="1"/>
  <c r="F6" i="15"/>
  <c r="E6" i="15"/>
  <c r="D6" i="15"/>
  <c r="C6" i="15"/>
  <c r="B16" i="14"/>
  <c r="B11" i="14"/>
  <c r="B6" i="14"/>
  <c r="B5" i="14" s="1"/>
  <c r="D5" i="14"/>
  <c r="F12" i="13"/>
  <c r="E12" i="13"/>
  <c r="D12" i="13"/>
  <c r="C12" i="13"/>
  <c r="B11" i="13"/>
  <c r="F7" i="13"/>
  <c r="F8" i="13" s="1"/>
  <c r="E7" i="13"/>
  <c r="E8" i="13" s="1"/>
  <c r="D7" i="13"/>
  <c r="D8" i="13" s="1"/>
  <c r="C7" i="13"/>
  <c r="C8" i="13" s="1"/>
  <c r="B6" i="13"/>
  <c r="B12" i="12"/>
  <c r="E13" i="12"/>
  <c r="D13" i="12"/>
  <c r="C13" i="12"/>
  <c r="B13" i="12"/>
  <c r="B11" i="12" s="1"/>
  <c r="C12" i="12"/>
  <c r="D2" i="12"/>
  <c r="E2" i="12" s="1"/>
  <c r="C2" i="12"/>
  <c r="H6" i="11"/>
  <c r="G6" i="11"/>
  <c r="D6" i="11"/>
  <c r="C6" i="11"/>
  <c r="B6" i="11"/>
  <c r="J5" i="11"/>
  <c r="J6" i="11" s="1"/>
  <c r="I5" i="11"/>
  <c r="I6" i="11" s="1"/>
  <c r="F5" i="11"/>
  <c r="F6" i="11" s="1"/>
  <c r="E5" i="11"/>
  <c r="E6" i="11" s="1"/>
  <c r="J4" i="11"/>
  <c r="I4" i="11"/>
  <c r="H4" i="11"/>
  <c r="G4" i="11"/>
  <c r="F4" i="11"/>
  <c r="E4" i="11"/>
  <c r="D4" i="11"/>
  <c r="C4" i="11"/>
  <c r="E5" i="10"/>
  <c r="D5" i="10"/>
  <c r="C5" i="10"/>
  <c r="B5" i="10"/>
  <c r="D2" i="10"/>
  <c r="E2" i="10" s="1"/>
  <c r="C2" i="10"/>
  <c r="I7" i="9"/>
  <c r="J7" i="9" s="1"/>
  <c r="I8" i="9"/>
  <c r="J8" i="9" s="1"/>
  <c r="I9" i="9"/>
  <c r="J9" i="9" s="1"/>
  <c r="I6" i="9"/>
  <c r="J6" i="9" s="1"/>
  <c r="G7" i="9"/>
  <c r="G8" i="9"/>
  <c r="G9" i="9"/>
  <c r="G6" i="9"/>
  <c r="E7" i="9"/>
  <c r="E8" i="9"/>
  <c r="E9" i="9"/>
  <c r="E6" i="9"/>
  <c r="C7" i="9"/>
  <c r="C8" i="9"/>
  <c r="C9" i="9"/>
  <c r="C6" i="9"/>
  <c r="F14" i="8"/>
  <c r="F15" i="8" s="1"/>
  <c r="E14" i="8"/>
  <c r="D14" i="8"/>
  <c r="D15" i="8" s="1"/>
  <c r="C14" i="8"/>
  <c r="B14" i="8"/>
  <c r="B15" i="8" s="1"/>
  <c r="F10" i="8"/>
  <c r="E10" i="8"/>
  <c r="E15" i="8" s="1"/>
  <c r="D10" i="8"/>
  <c r="C10" i="8"/>
  <c r="C15" i="8" s="1"/>
  <c r="B10" i="8"/>
  <c r="F6" i="8"/>
  <c r="E6" i="8"/>
  <c r="D6" i="8"/>
  <c r="C6" i="8"/>
  <c r="B6" i="8"/>
  <c r="B9" i="6"/>
  <c r="B10" i="6" s="1"/>
  <c r="C5" i="6"/>
  <c r="C9" i="6" s="1"/>
  <c r="F6" i="5"/>
  <c r="E6" i="5"/>
  <c r="C6" i="5"/>
  <c r="B6" i="5"/>
  <c r="F9" i="5"/>
  <c r="D9" i="5"/>
  <c r="B9" i="5"/>
  <c r="E9" i="5"/>
  <c r="D6" i="5"/>
  <c r="F5" i="5"/>
  <c r="E5" i="5"/>
  <c r="D5" i="5"/>
  <c r="C5" i="5"/>
  <c r="B5" i="5"/>
  <c r="D4" i="5"/>
  <c r="D10" i="4"/>
  <c r="E10" i="4"/>
  <c r="F10" i="4"/>
  <c r="C10" i="4"/>
  <c r="D7" i="4"/>
  <c r="D9" i="4" s="1"/>
  <c r="E7" i="4"/>
  <c r="E9" i="4" s="1"/>
  <c r="F7" i="4"/>
  <c r="F9" i="4" s="1"/>
  <c r="C7" i="4"/>
  <c r="C9" i="4" s="1"/>
  <c r="M10" i="3"/>
  <c r="L10" i="3"/>
  <c r="K10" i="3"/>
  <c r="J10" i="3"/>
  <c r="I10" i="3"/>
  <c r="H10" i="3"/>
  <c r="G10" i="3"/>
  <c r="F10" i="3"/>
  <c r="E10" i="3"/>
  <c r="D10" i="3"/>
  <c r="C10" i="3"/>
  <c r="B10" i="3"/>
  <c r="E26" i="2"/>
  <c r="C26" i="2"/>
  <c r="F26" i="2"/>
  <c r="D26" i="2"/>
  <c r="B26" i="2"/>
  <c r="E5" i="2"/>
  <c r="E38" i="2" s="1"/>
  <c r="E39" i="2" s="1"/>
  <c r="C5" i="2"/>
  <c r="B4" i="5" l="1"/>
  <c r="D3" i="5"/>
  <c r="F4" i="5"/>
  <c r="E2" i="16"/>
  <c r="B6" i="16"/>
  <c r="C7" i="16" s="1"/>
  <c r="D6" i="16"/>
  <c r="D7" i="16" s="1"/>
  <c r="F6" i="16"/>
  <c r="F7" i="16" s="1"/>
  <c r="B12" i="13"/>
  <c r="C11" i="12"/>
  <c r="E12" i="12"/>
  <c r="E11" i="12" s="1"/>
  <c r="C10" i="6"/>
  <c r="D5" i="6"/>
  <c r="E5" i="6" s="1"/>
  <c r="B3" i="5"/>
  <c r="F3" i="5"/>
  <c r="C4" i="5"/>
  <c r="C3" i="5" s="1"/>
  <c r="C9" i="5"/>
  <c r="E4" i="5"/>
  <c r="E3" i="5" s="1"/>
  <c r="C38" i="2"/>
  <c r="C39" i="2" s="1"/>
  <c r="B5" i="2"/>
  <c r="B38" i="2" s="1"/>
  <c r="B39" i="2" s="1"/>
  <c r="D5" i="2"/>
  <c r="D38" i="2" s="1"/>
  <c r="D39" i="2" s="1"/>
  <c r="F5" i="2"/>
  <c r="F38" i="2" s="1"/>
  <c r="F39" i="2" s="1"/>
  <c r="E7" i="16" l="1"/>
  <c r="F2" i="16"/>
  <c r="D12" i="12"/>
  <c r="D11" i="12" s="1"/>
  <c r="F5" i="6"/>
  <c r="D9" i="6"/>
  <c r="D10" i="6" l="1"/>
  <c r="E9" i="6"/>
  <c r="E10" i="6" l="1"/>
  <c r="F9" i="6"/>
  <c r="F10" i="6" l="1"/>
</calcChain>
</file>

<file path=xl/comments1.xml><?xml version="1.0" encoding="utf-8"?>
<comments xmlns="http://schemas.openxmlformats.org/spreadsheetml/2006/main">
  <authors>
    <author>Erik Bugyi</author>
  </authors>
  <commentList>
    <comment ref="C36" authorId="0" shapeId="0">
      <text>
        <r>
          <rPr>
            <b/>
            <sz val="9"/>
            <color indexed="81"/>
            <rFont val="Segoe UI"/>
            <family val="2"/>
          </rPr>
          <t>Erik Bugyi:</t>
        </r>
        <r>
          <rPr>
            <sz val="9"/>
            <color indexed="81"/>
            <rFont val="Segoe UI"/>
            <family val="2"/>
          </rPr>
          <t xml:space="preserve">
pravdepodobne poistné platené štátom</t>
        </r>
      </text>
    </comment>
  </commentList>
</comments>
</file>

<file path=xl/comments2.xml><?xml version="1.0" encoding="utf-8"?>
<comments xmlns="http://schemas.openxmlformats.org/spreadsheetml/2006/main">
  <authors>
    <author>Marek Porubsky</author>
  </authors>
  <commentList>
    <comment ref="D3" authorId="0" shapeId="0">
      <text>
        <r>
          <rPr>
            <b/>
            <sz val="9"/>
            <color indexed="81"/>
            <rFont val="Segoe UI"/>
            <family val="2"/>
            <charset val="238"/>
          </rPr>
          <t>Marek Porubsky:</t>
        </r>
        <r>
          <rPr>
            <sz val="9"/>
            <color indexed="81"/>
            <rFont val="Segoe UI"/>
            <family val="2"/>
            <charset val="238"/>
          </rPr>
          <t xml:space="preserve">
https://exceljet.net/formula/get-value-of-last-non-empty-cell</t>
        </r>
      </text>
    </comment>
  </commentList>
</comments>
</file>

<file path=xl/sharedStrings.xml><?xml version="1.0" encoding="utf-8"?>
<sst xmlns="http://schemas.openxmlformats.org/spreadsheetml/2006/main" count="813" uniqueCount="541">
  <si>
    <t>Prognóza dlhu PS 2017-2020</t>
  </si>
  <si>
    <t xml:space="preserve"> - v % HDP</t>
  </si>
  <si>
    <r>
      <t>Graf 2: Zmeny v prognóze hrubého dlhu</t>
    </r>
    <r>
      <rPr>
        <b/>
        <sz val="8"/>
        <color rgb="FF13B5EA"/>
        <rFont val="Constantia"/>
        <family val="1"/>
      </rPr>
      <t xml:space="preserve"> </t>
    </r>
    <r>
      <rPr>
        <b/>
        <sz val="4"/>
        <color rgb="FF13B5EA"/>
        <rFont val="Times New Roman"/>
        <family val="1"/>
      </rPr>
      <t xml:space="preserve"> </t>
    </r>
    <r>
      <rPr>
        <b/>
        <sz val="10"/>
        <color rgb="FF13B5EA"/>
        <rFont val="Constantia"/>
        <family val="1"/>
      </rPr>
      <t>(% HDP)</t>
    </r>
  </si>
  <si>
    <t>Hotovosť na úrovni RVS 2017-2019</t>
  </si>
  <si>
    <t>RVS 2017-2019</t>
  </si>
  <si>
    <t>2017 R</t>
  </si>
  <si>
    <t>2017 O</t>
  </si>
  <si>
    <t>Saldo rozpočtu podľa PS 2017-2020 v mil. eur*</t>
  </si>
  <si>
    <t>Saldo rozpočtu podľa PS 2017-2020 v % HDP*</t>
  </si>
  <si>
    <t>Riziká spolu:</t>
  </si>
  <si>
    <t>1. Nadhodnotenie nedaňových príjmov:</t>
  </si>
  <si>
    <t xml:space="preserve"> - príjmy z dividend (SPP, VSE, ZSE)</t>
  </si>
  <si>
    <t xml:space="preserve"> - príjmy z predaja emisných kvót</t>
  </si>
  <si>
    <t xml:space="preserve"> - príjmy z administratívnych poplatkov (ŽSR)</t>
  </si>
  <si>
    <t>2. Korekcie voči fondom EÚ</t>
  </si>
  <si>
    <t>bez kvantifikácie</t>
  </si>
  <si>
    <t>3. Podhodnotenie výdavkov štátneho rozpočtu</t>
  </si>
  <si>
    <t xml:space="preserve"> - zvýšenie platov v štátnej správe a školstve</t>
  </si>
  <si>
    <t xml:space="preserve"> - výdavky na tovary a služby</t>
  </si>
  <si>
    <t xml:space="preserve"> - ostatné bežné výdavky</t>
  </si>
  <si>
    <t xml:space="preserve"> - kapitálové výdavky</t>
  </si>
  <si>
    <t>4. Podhodnotenie výdavkov v zdravotníctve</t>
  </si>
  <si>
    <t xml:space="preserve"> - výdavky na zdravotnú starostlivosť a hospodárenie nemocníc</t>
  </si>
  <si>
    <t xml:space="preserve"> - splátky záväzkov voči akcionárom súkromných zdravotných poisťovní</t>
  </si>
  <si>
    <t>5. Vplyv vyšších výdavkov samospráv</t>
  </si>
  <si>
    <t>6. Príjmy Agentúry pre núdzové zásoby ropy</t>
  </si>
  <si>
    <t>7. Daňové príjmy</t>
  </si>
  <si>
    <t>8. Vplyv čerpania EÚ fondov na saldo subjektov mimo štátneho rozpočtu</t>
  </si>
  <si>
    <t>9. Výdavky v rezorte obrany podliehajúce utajeniu</t>
  </si>
  <si>
    <t>10. Rekapitalizácia dlhodobo stratových štátnych podnikov</t>
  </si>
  <si>
    <t>11. Posun rekonštrukcie Slovenskej národnej galérie</t>
  </si>
  <si>
    <t>Zdroje krytia rizík:</t>
  </si>
  <si>
    <t>1. Úspora na spolufinancovaní</t>
  </si>
  <si>
    <t>2. Úspory na sociálnych dávkach</t>
  </si>
  <si>
    <t>3. Krytie rizík z rezerv:</t>
  </si>
  <si>
    <t xml:space="preserve"> - rezerva na riešenie vplyvov nových zákonných úprav</t>
  </si>
  <si>
    <t>-</t>
  </si>
  <si>
    <t xml:space="preserve"> - rezerva na rok 2017</t>
  </si>
  <si>
    <t xml:space="preserve"> - rezerva na prostriedky EÚ a odvody EÚ</t>
  </si>
  <si>
    <t xml:space="preserve"> - rezerva na hospodárenie zdravotníckych zariadení</t>
  </si>
  <si>
    <t xml:space="preserve"> - nešpecifikované rezervy</t>
  </si>
  <si>
    <t>4. Úspora na odvode do rozpočtu EÚ</t>
  </si>
  <si>
    <r>
      <t>5. Ostatné vplyvy</t>
    </r>
    <r>
      <rPr>
        <sz val="9"/>
        <color rgb="FF13B5EA"/>
        <rFont val="Constantia"/>
        <family val="1"/>
      </rPr>
      <t>**</t>
    </r>
  </si>
  <si>
    <t>Zmeny úrokových nákladov z dôvodu rizík a zdrojov ich krytia</t>
  </si>
  <si>
    <t>Celkový vplyv rizík na saldo VS:</t>
  </si>
  <si>
    <t>* Ide o vyčíslenie rizík v porovnaní s odhadom salda prezentovaným v programe stability (deficit vo výške 1,24 % HDP)</t>
  </si>
  <si>
    <t>Zdroj: RRZ</t>
  </si>
  <si>
    <t>** RRZ pri identifikácii a odhade najvýznamnejších rizík na rok 2017 vychádza zo schváleného rozpočtu na rok 2017.  Rozdiel voči odhadu vlády na rok 2017 tvoria iné, v tabuľke neuvedené faktory s relatívne nízkymi vplyvmi.</t>
  </si>
  <si>
    <t>Pozn.: znamienka vyjadrujú vplyv na saldo VS</t>
  </si>
  <si>
    <t>Tab 4: Riziká a zdroje ich krytia v rokoch 2017 až 2020 (ESA2010, mil. eur)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</si>
  <si>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</si>
  <si>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</si>
  <si>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</si>
  <si>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</si>
  <si>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</si>
  <si>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</si>
  <si>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</si>
  <si>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</si>
  <si>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</si>
  <si>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</si>
  <si>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</si>
  <si>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</si>
  <si>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2016</t>
  </si>
  <si>
    <t>2017</t>
  </si>
  <si>
    <t>Graf 6</t>
  </si>
  <si>
    <t>Graf 7</t>
  </si>
  <si>
    <t>Graf 6: Výdavky ŠR z prostriedkov EÚ (mil. eur)</t>
  </si>
  <si>
    <t>Graf 7: Výdavky ŠR na spolufinancovanie k prostriedkom EÚ (mil. eur)</t>
  </si>
  <si>
    <t>1. Rozpočtové ciele</t>
  </si>
  <si>
    <t>2. Veľkosť kvantifikovaných rizík</t>
  </si>
  <si>
    <t>3. Veľkosť možných zdrojov krytia rizík</t>
  </si>
  <si>
    <t>4. Saldo VS po zohľadnení rizík (1+2+3)</t>
  </si>
  <si>
    <t>5. Potreba dodatočných opatrení (1-4)</t>
  </si>
  <si>
    <t>Zdroj: MF SR, RRZ</t>
  </si>
  <si>
    <t>HDP</t>
  </si>
  <si>
    <t>Tab 5: Riziká spojené s dosiahnutím rozpočtových cieľov (ESA2010, mil. eur)</t>
  </si>
  <si>
    <t>Saldo VS po zohľadnení rizík</t>
  </si>
  <si>
    <t xml:space="preserve"> - ústredná správa</t>
  </si>
  <si>
    <t xml:space="preserve"> - samospráva</t>
  </si>
  <si>
    <t xml:space="preserve"> - fondy sociálneho zabezpečenia</t>
  </si>
  <si>
    <t>Zdroj: ŠÚ SR, RRZ</t>
  </si>
  <si>
    <t>mil. eur</t>
  </si>
  <si>
    <t>Saldo VS - odhad RRZ</t>
  </si>
  <si>
    <t>Tab 6: Odhad salda podľa subsektorov verejnej správy (% HDP)</t>
  </si>
  <si>
    <t>1. Prognóza hrubého dlhu VS</t>
  </si>
  <si>
    <t>2. Dodatočná zmena dlhu:</t>
  </si>
  <si>
    <r>
      <t xml:space="preserve"> - riziká a zdroje ich krytia s vplyvom na saldo VS</t>
    </r>
    <r>
      <rPr>
        <sz val="9"/>
        <color rgb="FF13B5EA"/>
        <rFont val="Constantia"/>
        <family val="1"/>
        <charset val="238"/>
      </rPr>
      <t>*</t>
    </r>
  </si>
  <si>
    <t xml:space="preserve"> - dodatočné hotovostné úrokové náklady</t>
  </si>
  <si>
    <t xml:space="preserve">3. Hrubý dlh VS po zohľadnení rizík </t>
  </si>
  <si>
    <t>p.m. Výnos 10-ročného štátneho dlhopisu (VpMP, feb. 2017)</t>
  </si>
  <si>
    <t>* Na účely odhadu vplyvu na hrubý dlh sa zohľadnili hotovostné vplyvy rizík (nebrali sa do úvahy akrualizačné položky príjmov z predaja emisných kvót a zohľadnili sa príjmy z dividend z mimoriadneho zisku).</t>
  </si>
  <si>
    <t>Zdroj : ŠÚ SR, MF SR, RRZ</t>
  </si>
  <si>
    <t>Tab 7: Predpoklady vývoja hrubého dlhu verejnej správy (mil. eur)</t>
  </si>
  <si>
    <t xml:space="preserve"> - úprava prognózy o nezrovnalosti</t>
  </si>
  <si>
    <t>Prognóza vlády</t>
  </si>
  <si>
    <t>RRZ riziká</t>
  </si>
  <si>
    <t>RRZ riziká + oddlžovanie</t>
  </si>
  <si>
    <t>Graf 8: Scenáre vývoja hrubého dlhu  (% HDP)</t>
  </si>
  <si>
    <t>SPP</t>
  </si>
  <si>
    <t>1. Program stability na roky 2017 až 2020</t>
  </si>
  <si>
    <t>2. Odhad RRZ</t>
  </si>
  <si>
    <t>Riziko (2-1)</t>
  </si>
  <si>
    <t>VSE Holding</t>
  </si>
  <si>
    <t>ZSE</t>
  </si>
  <si>
    <t>CELKOVÉ RIZIKO</t>
  </si>
  <si>
    <t>Zdroj: RRZ, MF SR</t>
  </si>
  <si>
    <t>Tab 10: Predpokladaný príjem z dividend 2017-2020 (ESA2010, mil. eur)</t>
  </si>
  <si>
    <t>Rok</t>
  </si>
  <si>
    <t>Pridelené kvóty</t>
  </si>
  <si>
    <t>Aukcionované kvóty</t>
  </si>
  <si>
    <t>Spotrebované kvóty</t>
  </si>
  <si>
    <t>Priem. cena aukcií</t>
  </si>
  <si>
    <t>Priem. cena spotrebovaných kvót</t>
  </si>
  <si>
    <t>Ročný daňový príjem</t>
  </si>
  <si>
    <t>Stav pohľadávok/záväzkov</t>
  </si>
  <si>
    <t>Stav aktívnych kvót</t>
  </si>
  <si>
    <t>k 1.1.</t>
  </si>
  <si>
    <t>k 31.12.</t>
  </si>
  <si>
    <t>mil. jedn.</t>
  </si>
  <si>
    <t>eur/t CO2</t>
  </si>
  <si>
    <t>3=2*8</t>
  </si>
  <si>
    <t>5=4*8</t>
  </si>
  <si>
    <t>7=6*8</t>
  </si>
  <si>
    <t>9=11/13</t>
  </si>
  <si>
    <t>10=6*9</t>
  </si>
  <si>
    <t>12=11+5-10</t>
  </si>
  <si>
    <t>14=13+2+4-6</t>
  </si>
  <si>
    <t>Zdroj: RRZ, ŠÚ SR</t>
  </si>
  <si>
    <t>Tab 11: Odhad príjmov z emisných kvót v rokoch 2017 až 2020</t>
  </si>
  <si>
    <t>3. Rozdiel (riziko výpadku príjmov)</t>
  </si>
  <si>
    <t>Tab 12: Odhad rizika z príjmov z emisných kvót v porovnaní s fiškálnym rámcom (mil. eur)</t>
  </si>
  <si>
    <t>Výdavky zdravotného poistenia</t>
  </si>
  <si>
    <t>Zmena výdavkov zdravotného poistenia (%)</t>
  </si>
  <si>
    <t>Hospodárenie nemocníc*</t>
  </si>
  <si>
    <t>* v roku 2011 bez oddlženia vo výške 350 mil. eur</t>
  </si>
  <si>
    <t>Zdroj: MF SR, ŠÚ SR</t>
  </si>
  <si>
    <t>Tab 13: Vývoj výdavkov na zdravotnú starostlivosť a hospodárenie nemocníc (mil. eur)</t>
  </si>
  <si>
    <t>Hospodárenie nemocníc</t>
  </si>
  <si>
    <t>Splátky nerozdeleného zisku</t>
  </si>
  <si>
    <t>Program stability na roky 2017 až 2020</t>
  </si>
  <si>
    <t>Odhad RRZ</t>
  </si>
  <si>
    <t>Rozdiely (riziká):</t>
  </si>
  <si>
    <t xml:space="preserve"> - výdavky ZP a hospodárenie</t>
  </si>
  <si>
    <t xml:space="preserve"> - nerozdelený zisk</t>
  </si>
  <si>
    <t>* Rozpočet na rok 2016 uvažoval s výdavkami zdravotného poistenia vo výške 4 234 mil. eur. Riziko voči rozpočtu predstavuje 213 mil. eur.</t>
  </si>
  <si>
    <t>Tab 14: Odhad rizika v sektore zdravotníctva voči programu stability (mil. eur)</t>
  </si>
  <si>
    <t>2017 OS</t>
  </si>
  <si>
    <t>Čerpanie fondov EÚ</t>
  </si>
  <si>
    <t>1. VpMP (02/2017)</t>
  </si>
  <si>
    <t>2. PS 2017-2020</t>
  </si>
  <si>
    <t>3. Odhad RRZ</t>
  </si>
  <si>
    <t>4. Rozdiel (3-1)</t>
  </si>
  <si>
    <t xml:space="preserve"> - odhadovaný vplyv na daňové príjmy</t>
  </si>
  <si>
    <t>Výdavky na spolufinancovanie</t>
  </si>
  <si>
    <t>1. PS 2017-2020</t>
  </si>
  <si>
    <t>3. Rozdiel (2-1, vplyv na saldo)</t>
  </si>
  <si>
    <t>Pozn.: VpMP - Výbor pre makroekonomické prognózy, PS - program stability</t>
  </si>
  <si>
    <t>Tab 17: Porovnanie čerpania prostriedkov EÚ a výdavkov na spolufinancovanie (mil. eur)</t>
  </si>
  <si>
    <t>Riziká</t>
  </si>
  <si>
    <t>Krytie rizika </t>
  </si>
  <si>
    <t>Celkové vplyvy:</t>
  </si>
  <si>
    <t>106 (úspora na spolufinancovaní)</t>
  </si>
  <si>
    <t>167 (úspora na spolufinancovaní)</t>
  </si>
  <si>
    <t xml:space="preserve"> - príjmy z dividend (SPP, VSE a ZSE)</t>
  </si>
  <si>
    <t xml:space="preserve"> - príjmy z administratívnych poplatkov</t>
  </si>
  <si>
    <t>493 (krytie rizík z rezerv)</t>
  </si>
  <si>
    <t>41 (úspora na odvode do rozpočtu EÚ)</t>
  </si>
  <si>
    <t>23 (úspory na sociálnych dávkach)</t>
  </si>
  <si>
    <t>46 (úspory na sociálnych dávkach)</t>
  </si>
  <si>
    <t>20 (úspora na úrokových nákladoch)</t>
  </si>
  <si>
    <t>Tab 19: Prehľad rizík a rezerv rozpočtu na rok 2017 (mil. eur)</t>
  </si>
  <si>
    <t>1. Saldo verejnej správy</t>
  </si>
  <si>
    <t>2. Cyklická zložka</t>
  </si>
  <si>
    <t>5. Zmena štrukturálneho salda (Δ4)/ Fiškálny kompakt</t>
  </si>
  <si>
    <t>3. Jednorazové efekty</t>
  </si>
  <si>
    <t>4. Štrukturálne saldo (1-2-3)</t>
  </si>
  <si>
    <t>p.m. vplyv zmien v daniach prijatých v roku 2016</t>
  </si>
  <si>
    <t>1. Saldo VS v základnom scenári</t>
  </si>
  <si>
    <t>2. Vplyv zmien vo výdavkoch na dôchodky</t>
  </si>
  <si>
    <t>3. Zmena úrokových nákladov (rezerva na úrovni 4 mesiacov, výdavky na dôchodky)</t>
  </si>
  <si>
    <t>4. Upravené saldo VS - NPC scenár (1+2+3)</t>
  </si>
  <si>
    <t>5. Hrubý dlh VS - základný scenár</t>
  </si>
  <si>
    <t>6. Hrubý dlh VS - NPC scenár</t>
  </si>
  <si>
    <t>Tab 20: Úprava salda v základnom scenári (ESA2010, % HDP)</t>
  </si>
  <si>
    <t>Tab 21: Zmena štrukturálneho salda VS v NPC scenári (ESA2010, % HDP)</t>
  </si>
  <si>
    <t>Nominálny HDP v mil. eur (NPC scenár)</t>
  </si>
  <si>
    <t>Tab 15: Výpočet odhadu výšky kapitálových výdavkov ŠR v roku 2017</t>
  </si>
  <si>
    <t>Priemer 2012-2016</t>
  </si>
  <si>
    <t>Prostriedky viazané v predchádzajúcom roku (A+B)</t>
  </si>
  <si>
    <t>A. Prostriedky z roku pred predchádzajúcim rokom</t>
  </si>
  <si>
    <t>B. Prostriedky z predchádzajúceho roku</t>
  </si>
  <si>
    <t>Rozpočtované prostriedky</t>
  </si>
  <si>
    <t>Kapitálové výdavky (I+II+III)</t>
  </si>
  <si>
    <t>I. Výdavky z prostriedkov rozpočtovaných v danom roku</t>
  </si>
  <si>
    <r>
      <t>902</t>
    </r>
    <r>
      <rPr>
        <sz val="9"/>
        <color rgb="FF13B5EA"/>
        <rFont val="Constantia"/>
        <family val="1"/>
        <charset val="238"/>
      </rPr>
      <t>*</t>
    </r>
  </si>
  <si>
    <t>Podiel na rozpočtovaných prostriedkoch [v %]</t>
  </si>
  <si>
    <t>II. Výdavky z prostriedkov prenesených z predchádzajúcich rokov (a+b)</t>
  </si>
  <si>
    <t>a. Výdavky z prostriedkov z roku pred predchádzajúcim rokom</t>
  </si>
  <si>
    <r>
      <t>58</t>
    </r>
    <r>
      <rPr>
        <sz val="9"/>
        <color rgb="FF13B5EA"/>
        <rFont val="Constantia"/>
        <family val="1"/>
        <charset val="238"/>
      </rPr>
      <t>*</t>
    </r>
  </si>
  <si>
    <t>Podiel výdavkov na príslušných viazaných prostriedkoch (a : A) [v %]</t>
  </si>
  <si>
    <t>b. Výdavky z prostriedkov z predchádzajúceho roku</t>
  </si>
  <si>
    <r>
      <t>287</t>
    </r>
    <r>
      <rPr>
        <sz val="9"/>
        <color rgb="FF13B5EA"/>
        <rFont val="Constantia"/>
        <family val="1"/>
        <charset val="238"/>
      </rPr>
      <t>*</t>
    </r>
  </si>
  <si>
    <t>Podiel výdavkov na príslušných viazaných prostriedkoch (b : B) [v %]</t>
  </si>
  <si>
    <t>III. Výdavky z iných prostriedkov**</t>
  </si>
  <si>
    <r>
      <t>12</t>
    </r>
    <r>
      <rPr>
        <sz val="9"/>
        <color rgb="FF13B5EA"/>
        <rFont val="Constantia"/>
        <family val="1"/>
        <charset val="238"/>
      </rPr>
      <t>*</t>
    </r>
  </si>
  <si>
    <t>* - odhad na základe priemerných podielov</t>
  </si>
  <si>
    <t>** - hodnota v roku 2015 očistená o výdavok na obstaranie hasičských áut v hodnote 65,8 mil. eur</t>
  </si>
  <si>
    <t>Tab 16: Odhad rizika pri kapitálových výdavkoch štátneho rozpočtu (mil. eur)</t>
  </si>
  <si>
    <t>1. Kapitálové výdavky (program stability)</t>
  </si>
  <si>
    <t>- v % HDP</t>
  </si>
  <si>
    <t>2. Kapitálové výdavky pri použití prenesených prostriedkov na úrovni priemeru 2012-2016</t>
  </si>
  <si>
    <t>3. Kapitálové výdavky na úrovni priemeru 2008-2016</t>
  </si>
  <si>
    <t>4. Veľkosť rizík - vplyv na saldo (1-2-3)</t>
  </si>
  <si>
    <t>Tab 18: Odhad úspory na výdavkoch na sociálne dávky (mil. eur)</t>
  </si>
  <si>
    <t>2018 PS</t>
  </si>
  <si>
    <t>2019 PS</t>
  </si>
  <si>
    <t>2020 PS</t>
  </si>
  <si>
    <t>Dávky v nezamestnanosti</t>
  </si>
  <si>
    <t>Fiškálny rámec</t>
  </si>
  <si>
    <t>I. Rozdiel</t>
  </si>
  <si>
    <t>Dávky v hmotnej núdzi</t>
  </si>
  <si>
    <t>II. Rozdiel</t>
  </si>
  <si>
    <t>Kompenzácie ZŤP</t>
  </si>
  <si>
    <t>III. Rozdiel</t>
  </si>
  <si>
    <t>Veľkosť úspory - vplyv na saldo (I+II+III)</t>
  </si>
  <si>
    <t>Tab 25: Štruktúra a vývoj výdavkov verejnej správy (ESA2010, mil. eur)</t>
  </si>
  <si>
    <t>2017OS</t>
  </si>
  <si>
    <t>2018PS</t>
  </si>
  <si>
    <t>2019PS</t>
  </si>
  <si>
    <t>2020PS</t>
  </si>
  <si>
    <t>Celkové výdavky</t>
  </si>
  <si>
    <t>- EÚ výdavky</t>
  </si>
  <si>
    <t>- spolufinancovanie</t>
  </si>
  <si>
    <t>- platené úroky</t>
  </si>
  <si>
    <t>- poistné platené štátom</t>
  </si>
  <si>
    <t>- odvody do rozpočtu EÚ</t>
  </si>
  <si>
    <t>Upravené výdavky</t>
  </si>
  <si>
    <t>Prevádzkové</t>
  </si>
  <si>
    <t>medziročná zmena (%)</t>
  </si>
  <si>
    <t>Kompenzácie zamestnancov</t>
  </si>
  <si>
    <t>Mzdy a platy</t>
  </si>
  <si>
    <t>Sociálne príspevky zamestnávateľov</t>
  </si>
  <si>
    <t>Medzispotreba</t>
  </si>
  <si>
    <t>Dane</t>
  </si>
  <si>
    <t>Subvencie</t>
  </si>
  <si>
    <t>Dotácie do poľnohospodárstva</t>
  </si>
  <si>
    <t>Dotácie do dopravy</t>
  </si>
  <si>
    <t>Železničná doprava</t>
  </si>
  <si>
    <t>Autobusová doprava</t>
  </si>
  <si>
    <t>Ostatné</t>
  </si>
  <si>
    <t>Celkové sociálne transfery</t>
  </si>
  <si>
    <t>Ostatné bežné transfery</t>
  </si>
  <si>
    <t>Dané legislatívou</t>
  </si>
  <si>
    <t>Sociálne dávky okrem naturálnych soc. transferov</t>
  </si>
  <si>
    <t>Aktívne opatrenia trhu práce</t>
  </si>
  <si>
    <t>Nemocenské dávky</t>
  </si>
  <si>
    <t>Dôchodkové dávky zo starobného a invalidného poistenia</t>
  </si>
  <si>
    <t>Štátne sociálne dávky a podpora</t>
  </si>
  <si>
    <t>na prídavok na dieťa</t>
  </si>
  <si>
    <t>na príspevok pri narodení dieťaťa a prísp. rodičom</t>
  </si>
  <si>
    <t>na rodičovský príspevok</t>
  </si>
  <si>
    <t>na dávku v hmotnej núdzi a príspevky k dávke</t>
  </si>
  <si>
    <t>na peňažné príspevky na kompenzáciu</t>
  </si>
  <si>
    <t>ostatné</t>
  </si>
  <si>
    <t>Naturálne sociálne transfery</t>
  </si>
  <si>
    <t>z toho: 2% z daní na verejnoprospešný účel</t>
  </si>
  <si>
    <t>Kapitálové</t>
  </si>
  <si>
    <t>Kapitálové investície</t>
  </si>
  <si>
    <t>Kapitálové transfery</t>
  </si>
  <si>
    <t>Tab 1: Ciele v oblasti salda  a dlhu verejnej správy (ESA2010, % HDP)</t>
  </si>
  <si>
    <t>1. Rozpočet VS na roky 2016-2018</t>
  </si>
  <si>
    <t>2. Rozpočet VS na roky 2017-2019</t>
  </si>
  <si>
    <t>3. Fiškálny rámec VS (PS 2017-2020)</t>
  </si>
  <si>
    <t>4. zmena cieľa (salda VS) voči RVS 2017-2019 (3-2)</t>
  </si>
  <si>
    <t>1. Hrubý dlh VS  (RVS 2016-2018)</t>
  </si>
  <si>
    <t>2. Hrubý dlh VS (RVS 2017-2019)</t>
  </si>
  <si>
    <t>3. Hrubý dlh VS (PS 2017-2020)</t>
  </si>
  <si>
    <t>4. zmena prognózy dlhu voči RVS 2017-2019 (3-2)</t>
  </si>
  <si>
    <t xml:space="preserve"> označenie R v rokoch 2017-2019 znamená rozpočtovanú hodnotu uvedenú v RVS 2017-2019 na príslušné roky, resp. PS 2017-2020. </t>
  </si>
  <si>
    <t xml:space="preserve"> Zdroj: MF SR</t>
  </si>
  <si>
    <t xml:space="preserve"> p.m. zmena cieľa - salda VS (3-1)</t>
  </si>
  <si>
    <t xml:space="preserve">1. Saldo verejnej správy </t>
  </si>
  <si>
    <r>
      <t xml:space="preserve">2. Cyklická zložka </t>
    </r>
    <r>
      <rPr>
        <sz val="9"/>
        <color rgb="FF13B5EA"/>
        <rFont val="Constantia"/>
        <family val="1"/>
        <charset val="238"/>
      </rPr>
      <t>(MF SR)</t>
    </r>
  </si>
  <si>
    <r>
      <t xml:space="preserve">3. Jednorazové efekty </t>
    </r>
    <r>
      <rPr>
        <sz val="9"/>
        <color rgb="FF13B5EA"/>
        <rFont val="Constantia"/>
        <family val="1"/>
        <charset val="238"/>
      </rPr>
      <t xml:space="preserve"> (MF SR)</t>
    </r>
  </si>
  <si>
    <t>Zmena štrukturálneho salda (∆4)</t>
  </si>
  <si>
    <r>
      <t>p.m. požadovaná konsolidácia podľa EK</t>
    </r>
    <r>
      <rPr>
        <i/>
        <sz val="9"/>
        <color rgb="FF13B5EA"/>
        <rFont val="Constantia"/>
        <family val="1"/>
        <charset val="238"/>
      </rPr>
      <t>*</t>
    </r>
  </si>
  <si>
    <t xml:space="preserve"> -</t>
  </si>
  <si>
    <r>
      <t xml:space="preserve">* </t>
    </r>
    <r>
      <rPr>
        <i/>
        <sz val="8"/>
        <color rgb="FF13B5EA"/>
        <rFont val="Constantia"/>
        <family val="1"/>
        <charset val="238"/>
      </rPr>
      <t xml:space="preserve">Podľa hodnotenia EK z 22.5.2017 predstavuje požadovaná konsolidácia 0,5 % HDP v roku 2017 a 0,5 % HDP v roku 2018. </t>
    </r>
  </si>
  <si>
    <t>Tab 3: Potreba opatrení na splnenie cieľa (ESA2010, % HDP)</t>
  </si>
  <si>
    <t>1. Fiškálny rámec VS podľa MF SR</t>
  </si>
  <si>
    <r>
      <t xml:space="preserve">2. Saldo VS podľa NPC </t>
    </r>
    <r>
      <rPr>
        <sz val="9"/>
        <color rgb="FF13B5EA"/>
        <rFont val="Constantia"/>
        <family val="1"/>
        <charset val="238"/>
      </rPr>
      <t>(MF SR)</t>
    </r>
  </si>
  <si>
    <t>3. Opatrenie na dosiahnutie cieľa (1-2)</t>
  </si>
  <si>
    <r>
      <t xml:space="preserve"> </t>
    </r>
    <r>
      <rPr>
        <i/>
        <sz val="9"/>
        <rFont val="Constantia"/>
        <family val="1"/>
        <charset val="238"/>
      </rPr>
      <t xml:space="preserve">  (potreba opatrení na dosiahnutie cieľa  v mil. eur)</t>
    </r>
  </si>
  <si>
    <t>medziročná zmena</t>
  </si>
  <si>
    <t>Tab 8: Zmena štrukturálneho salda VS v rokoch 2017 až 2020 (ESA2010, %HDP)</t>
  </si>
  <si>
    <t xml:space="preserve">3. Jednorazové efekty </t>
  </si>
  <si>
    <t>6. Saldo verejnej správy v NPC scenári</t>
  </si>
  <si>
    <t>7. Štrukturálne saldo v NPC scenári</t>
  </si>
  <si>
    <t xml:space="preserve">8. Zmena štrukturálneho salda v NPC scenári </t>
  </si>
  <si>
    <t>9. Veľkosť opatrení (1-6)</t>
  </si>
  <si>
    <t>10. Medziročná zmena veľkosti opatrení (Δ9)</t>
  </si>
  <si>
    <t>11. Konsolidačné úsilie vlády (5-8)</t>
  </si>
  <si>
    <t>p.m. 1 Opatrenie bez vplyvu na dlhodobú udržateľnosť</t>
  </si>
  <si>
    <t>p.m. 2 PPP projekty</t>
  </si>
  <si>
    <t>p.m.3 Úrokové náklady</t>
  </si>
  <si>
    <t>Zdroj: metodika RRZ</t>
  </si>
  <si>
    <t>Tab 22: Jednorazové vplyvy v rokoch 2016-2020  (ESA2010, % HDP)</t>
  </si>
  <si>
    <t>imputácia  DPH z PPP projektu</t>
  </si>
  <si>
    <t>pokuta PMÚ</t>
  </si>
  <si>
    <t>vratky domácnostiam za spotrebu plynu</t>
  </si>
  <si>
    <t>dividendy</t>
  </si>
  <si>
    <t>CELKOVO</t>
  </si>
  <si>
    <t>Tab 23: Bilancia príjmov a výdavkov verejnej správy (ESA2010, v mil. eur)</t>
  </si>
  <si>
    <t>Tab 24: Bilancia príjmov a výdavkov verejnej správy (ESA2010, % HDP)</t>
  </si>
  <si>
    <t>2017R</t>
  </si>
  <si>
    <t>2017O</t>
  </si>
  <si>
    <t>Príjmy spolu</t>
  </si>
  <si>
    <t>Daňové príjmy</t>
  </si>
  <si>
    <t>Dane z produkcie a dovozu</t>
  </si>
  <si>
    <t xml:space="preserve"> - Daň z pridanej hodnoty (spolu so zdrojom EÚ)</t>
  </si>
  <si>
    <t xml:space="preserve"> - Spotrebné dane</t>
  </si>
  <si>
    <t xml:space="preserve"> - Dovozné clo</t>
  </si>
  <si>
    <t xml:space="preserve"> - Dane z majetku a iné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</si>
  <si>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</si>
  <si>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</si>
  <si>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</si>
  <si>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Daň z príjmov vyberaná zrážkou - rozp. klasif.</t>
  </si>
  <si>
    <t xml:space="preserve"> - Daň z príjmov - emisie</t>
  </si>
  <si>
    <t>Dane z kapitálu</t>
  </si>
  <si>
    <t>Príspevky na sociálne zabezpečenie</t>
  </si>
  <si>
    <t>Skutočné príspevky na sociálne zabezpečenie spolu</t>
  </si>
  <si>
    <t>Imputované príspevky na sociálne zabezpečenie</t>
  </si>
  <si>
    <t xml:space="preserve">Nedaňové príjmy </t>
  </si>
  <si>
    <t>Tržby</t>
  </si>
  <si>
    <t>Dôchodky z majetku, z ktorých</t>
  </si>
  <si>
    <t xml:space="preserve"> - Dividendy</t>
  </si>
  <si>
    <t xml:space="preserve"> - Úroky</t>
  </si>
  <si>
    <t>Granty a transfery</t>
  </si>
  <si>
    <t>z toho: z EÚ</t>
  </si>
  <si>
    <t>Výdavky spolu</t>
  </si>
  <si>
    <t>Bežné výdavky</t>
  </si>
  <si>
    <t>Dôchodky z majetku</t>
  </si>
  <si>
    <t xml:space="preserve"> - Úrokové náklady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</si>
  <si>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</si>
  <si>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</si>
  <si>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</si>
  <si>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</t>
  </si>
  <si>
    <t xml:space="preserve"> - Dávky v nezamestnanosti</t>
  </si>
  <si>
    <t xml:space="preserve"> - Štátne sociálne dávky a podpora</t>
  </si>
  <si>
    <t xml:space="preserve"> - Platené poistné za skupiny osôb ustanovené zákonom</t>
  </si>
  <si>
    <t xml:space="preserve"> - Naturálne sociálne transfery (zdrav. zariadenia)</t>
  </si>
  <si>
    <t>z toho: Odvody do rozpočtu EÚ</t>
  </si>
  <si>
    <t>Kapitálové výdavky</t>
  </si>
  <si>
    <t>Čisté pôžičky poskytnuté / prijaté</t>
  </si>
  <si>
    <t>Zdroj: MF SR</t>
  </si>
  <si>
    <t>Tab 26: Hospodárenie subjektov verejnej správy (ESA2010, tis. eur)</t>
  </si>
  <si>
    <t>A. Štátny rozpočet</t>
  </si>
  <si>
    <t>B. Ostatné subjekty rozpočtu verejnej správy spolu</t>
  </si>
  <si>
    <t xml:space="preserve">    Obce </t>
  </si>
  <si>
    <t xml:space="preserve">    Dopravné podniky miest (BA, BB, ZA, KE)</t>
  </si>
  <si>
    <t xml:space="preserve">    Vyššie územné celky</t>
  </si>
  <si>
    <t xml:space="preserve">    Sociálna poisťovňa </t>
  </si>
  <si>
    <t xml:space="preserve">    Verejné zdravotné poistenie</t>
  </si>
  <si>
    <t xml:space="preserve">    Národný jadrový fond </t>
  </si>
  <si>
    <t xml:space="preserve">    FNM SR / MH Manažment, a. s.</t>
  </si>
  <si>
    <t xml:space="preserve">    Environmentálny fond </t>
  </si>
  <si>
    <t xml:space="preserve">    Štátny fond rozvoja bývania</t>
  </si>
  <si>
    <t xml:space="preserve">    Úrad pre dohľad nad ZS</t>
  </si>
  <si>
    <t xml:space="preserve">    Slovenský pozemkový fond</t>
  </si>
  <si>
    <t xml:space="preserve">    Slovenská konsolidačná, a. s.</t>
  </si>
  <si>
    <t xml:space="preserve">    Verejné vysoké školy</t>
  </si>
  <si>
    <t xml:space="preserve">    Rozhlas a televizia Slovenska</t>
  </si>
  <si>
    <t xml:space="preserve">    TASR</t>
  </si>
  <si>
    <t xml:space="preserve">    Úrad pre dohľad nad výkonom auditu</t>
  </si>
  <si>
    <t xml:space="preserve">    Audiovizuálny fond </t>
  </si>
  <si>
    <t>Kancelária rady pre rozpočtovú zodpovednosť</t>
  </si>
  <si>
    <t>Železnice SR</t>
  </si>
  <si>
    <t xml:space="preserve">    Železničná spoločnosť Slovensko</t>
  </si>
  <si>
    <t>NDS</t>
  </si>
  <si>
    <t>EOSA</t>
  </si>
  <si>
    <t>EXIMBANKA SR</t>
  </si>
  <si>
    <t>Fond na podporu vzdelávania</t>
  </si>
  <si>
    <t>Recyklačný fond</t>
  </si>
  <si>
    <t>Zdravotnícke zariadnia</t>
  </si>
  <si>
    <t>Fond na podporu umenia</t>
  </si>
  <si>
    <t>Fond na podporu kultúry národnostných menšín</t>
  </si>
  <si>
    <t>MH Invest</t>
  </si>
  <si>
    <t>MH Invest II.</t>
  </si>
  <si>
    <t>JAVYS</t>
  </si>
  <si>
    <t>Príspevkové organizácie spolu</t>
  </si>
  <si>
    <t xml:space="preserve">Rozpočet verejnej správy spolu </t>
  </si>
  <si>
    <t xml:space="preserve">Podiel rozpočtu verejnej správy v % na HDP </t>
  </si>
  <si>
    <t>HDP v  b. c. v mil. EUR</t>
  </si>
  <si>
    <r>
      <t>Graf 1: Porovnanie rozpočtových cieľov – saldo rozpočtu</t>
    </r>
    <r>
      <rPr>
        <sz val="7"/>
        <rFont val="Times New Roman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HDP)</t>
    </r>
  </si>
  <si>
    <t>RVS 2016-2018</t>
  </si>
  <si>
    <t>PS 2017-2020</t>
  </si>
  <si>
    <r>
      <t>Graf 3: Porovnanie cieľov fiškálneho rámca voči NPC scenáru</t>
    </r>
    <r>
      <rPr>
        <sz val="10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HDP)</t>
    </r>
  </si>
  <si>
    <t>Graf 4: Opatrenia na splnenie cieľov fiškálneho rámca (% HDP)</t>
  </si>
  <si>
    <t>NPC (MF SR)</t>
  </si>
  <si>
    <t>NPC (daňové opatrenia)</t>
  </si>
  <si>
    <t>NPC (nedaňové opatrenia)</t>
  </si>
  <si>
    <t>NPC (výdavková opatrenia)</t>
  </si>
  <si>
    <t>vplyv daňových opatrení</t>
  </si>
  <si>
    <t>vplyv nedaňových opatrení</t>
  </si>
  <si>
    <t>vplyv výdavkových opatrení</t>
  </si>
  <si>
    <t>celkový vplyv</t>
  </si>
  <si>
    <r>
      <t xml:space="preserve">Graf 5: Opatrenia na dosiahnutie rozpočtových cieľov - porovnanie voči NPC scenáru podľa Programu stability SR na roky 2017-2020  </t>
    </r>
    <r>
      <rPr>
        <b/>
        <sz val="10"/>
        <color rgb="FF13B5EA"/>
        <rFont val="Times New Roman"/>
        <family val="1"/>
        <charset val="238"/>
      </rPr>
      <t>(% HDP)</t>
    </r>
  </si>
  <si>
    <t>vysvetlené</t>
  </si>
  <si>
    <t>nevysvetlené</t>
  </si>
  <si>
    <t>celkovo</t>
  </si>
  <si>
    <t>Daňové opatrenia</t>
  </si>
  <si>
    <t>Nedaňové a iné príjmy</t>
  </si>
  <si>
    <t>Mzdy</t>
  </si>
  <si>
    <t>Výdavky na tovary a služby</t>
  </si>
  <si>
    <t>Bežné transfery</t>
  </si>
  <si>
    <t>Investície</t>
  </si>
  <si>
    <t>produkčná medzera</t>
  </si>
  <si>
    <t>Graf 9:  Produkčná medzera v rokoch 2013 až 2020 ( % pot. HDP)</t>
  </si>
  <si>
    <t>Graf 10:  Štrukturálne saldo VS v rokoch 2015 až 2020 (ESA2010, % HDP)</t>
  </si>
  <si>
    <t>EK (jar 2017)</t>
  </si>
  <si>
    <t>MF SR(EK)</t>
  </si>
  <si>
    <t>RRZ</t>
  </si>
  <si>
    <t>OECD (marec 2017)</t>
  </si>
  <si>
    <t>MMF (apr 2017)</t>
  </si>
  <si>
    <t>MF SR(VpM)</t>
  </si>
  <si>
    <t>štrukturálne saldo</t>
  </si>
  <si>
    <t>MF SR(PS)</t>
  </si>
  <si>
    <t>Daň</t>
  </si>
  <si>
    <t>Rozpočet 2017</t>
  </si>
  <si>
    <t>Rozdiel</t>
  </si>
  <si>
    <t>DPFO zo závislej činnosti</t>
  </si>
  <si>
    <t>DPFO zč.</t>
  </si>
  <si>
    <t>DPFO z podnikania</t>
  </si>
  <si>
    <t>DPFO podn.</t>
  </si>
  <si>
    <t>Daň z príjmov právnických osôb</t>
  </si>
  <si>
    <t>DPPO</t>
  </si>
  <si>
    <t>Daň z príjmov vyberaná zrážkou</t>
  </si>
  <si>
    <t>Zrážka</t>
  </si>
  <si>
    <t>Daň z pridanej hodnoty</t>
  </si>
  <si>
    <t>DPH</t>
  </si>
  <si>
    <t>Spotrebné dane</t>
  </si>
  <si>
    <t>Spotrebné</t>
  </si>
  <si>
    <t>Dane z medzinárodného obchodu a transakcií</t>
  </si>
  <si>
    <t>Medzin.obchod</t>
  </si>
  <si>
    <t>Miestne dane</t>
  </si>
  <si>
    <t>Miestne</t>
  </si>
  <si>
    <t>Ostatné dane</t>
  </si>
  <si>
    <t>Sociálna poisťovňa</t>
  </si>
  <si>
    <t>SP</t>
  </si>
  <si>
    <t>Zdravotné poisťovne</t>
  </si>
  <si>
    <t>ZP</t>
  </si>
  <si>
    <t>Daňové príjmy a príjmy FSZP spolu</t>
  </si>
  <si>
    <t>SPOLU</t>
  </si>
  <si>
    <t>VpDP február 2017</t>
  </si>
  <si>
    <t xml:space="preserve">Graf 13: Porovnanie aktuálnej prognózy RRZ voči schválenému rozpočtu VS na rok 2017 </t>
  </si>
  <si>
    <t>Graf 14: Porovnanie aktuálnej prognózy RRZ voči VpDP z februára 2017</t>
  </si>
  <si>
    <t>Tab 9: Makroekonomická prognóza VpMP z februára 2017</t>
  </si>
  <si>
    <t>Ukazovateľ v %</t>
  </si>
  <si>
    <t>Skut.</t>
  </si>
  <si>
    <t>Prognóza (zmena oproti predpokladom RVS 2017-2019       zo septembra 2016)</t>
  </si>
  <si>
    <t>HDP, reálny rast</t>
  </si>
  <si>
    <t>Inflácia, priemerná ročná; CPI</t>
  </si>
  <si>
    <t>-0.5</t>
  </si>
  <si>
    <t>Nominálna mzda, rast</t>
  </si>
  <si>
    <t>3.3</t>
  </si>
  <si>
    <t>Reálna mzda, rast</t>
  </si>
  <si>
    <t>3.8</t>
  </si>
  <si>
    <t>Zamestnanosť (ESA), rast</t>
  </si>
  <si>
    <t>2.4</t>
  </si>
  <si>
    <t>Spotreba domácností, reálny rast</t>
  </si>
  <si>
    <t>2.9</t>
  </si>
  <si>
    <t>Fixné investície, reálny rast</t>
  </si>
  <si>
    <t>-9.3</t>
  </si>
  <si>
    <t>Export tovarov a služieb, reálny rast</t>
  </si>
  <si>
    <t>4.8</t>
  </si>
  <si>
    <t>Zdroj: ŠÚ SR, MF SR</t>
  </si>
  <si>
    <t>Graf 11: Prognóza ekonomického rastu SR (rast HDP v %, príspevky zložiek v p.b.)</t>
  </si>
  <si>
    <t>OECD</t>
  </si>
  <si>
    <t>MMF</t>
  </si>
  <si>
    <t>EK</t>
  </si>
  <si>
    <t>VpMP</t>
  </si>
  <si>
    <t>Súkromná spotreba</t>
  </si>
  <si>
    <t>Vládna spotreba</t>
  </si>
  <si>
    <t>Zahraničný dopyt</t>
  </si>
  <si>
    <t>Rast HDP</t>
  </si>
  <si>
    <t>Zdroj: MF SR, EK, MMF, OECD</t>
  </si>
  <si>
    <t>Graf 12: Prognózy rastu najväčších krajín eurozóny (rast HDP v %)</t>
  </si>
  <si>
    <t>Prognóza z.. / na rok ...</t>
  </si>
  <si>
    <t>Francúzsko</t>
  </si>
  <si>
    <t>Taliansko</t>
  </si>
  <si>
    <t>Nemecko</t>
  </si>
  <si>
    <t>Španielsko</t>
  </si>
  <si>
    <t>eurozóna</t>
  </si>
  <si>
    <t>Zdroj:  MMF</t>
  </si>
  <si>
    <t>Saldo rozpočtu po zohľadnení rizík RRZ v mil. eur</t>
  </si>
  <si>
    <t>Saldo rozpočtu po zohľadnení rizík RRZ v % HDP</t>
  </si>
  <si>
    <t>Hodnotenie RVS 2017-2019</t>
  </si>
  <si>
    <t>Hodnotenie PS 2017-2020</t>
  </si>
  <si>
    <t>(jún 2017)</t>
  </si>
  <si>
    <t>(december 2016)</t>
  </si>
  <si>
    <t xml:space="preserve">Zoznam tabuliek a grafov použitých v materiáli: </t>
  </si>
  <si>
    <t>Tab 1: Ciele v oblasti salda  a dlhu verejnej správy</t>
  </si>
  <si>
    <t>Tab 2: Štrukturálne saldo podľa MF SR</t>
  </si>
  <si>
    <t>Tab 3: Potreba opatrení na splnenie cieľa</t>
  </si>
  <si>
    <t>Tab 4: Riziká a zdroje ich krytia v rokoch 2017 až 2020</t>
  </si>
  <si>
    <t>Tab 5: Riziká spojené s dosiahnutím rozpočtových cieľov</t>
  </si>
  <si>
    <t>Tab 6: Odhad salda podľa subsektorov verejnej správy</t>
  </si>
  <si>
    <t>Tab 7: Predpoklady vývoja hrubého dlhu verejnej správy</t>
  </si>
  <si>
    <t>Tab 8: Zmena štrukturálneho salda VS v rokoch 2017 až 2020</t>
  </si>
  <si>
    <t>Tab 10: Predpokladaný príjem z dividend 2017-2020</t>
  </si>
  <si>
    <t>Tab 12: Odhad rizika z príjmov z emisných kvót v porovnaní s programom stability</t>
  </si>
  <si>
    <t>Tab 13: Vývoj výdavkov na zdravotnú starostlivosť a hospodárenie nemocníc</t>
  </si>
  <si>
    <t>Tab 14: Odhad rizika v sektore zdravotníctva voči programu stability</t>
  </si>
  <si>
    <t>Tab 16: Odhad rizika pri kapitálových výdavkoch štátneho rozpočtu</t>
  </si>
  <si>
    <t>Tab 17: Porovnanie čerpania prostriedkov EÚ a výdavkov na spolufinancovanie</t>
  </si>
  <si>
    <t>Tab 18: Odhad úspory vo výdavkoch na sociálne dávky</t>
  </si>
  <si>
    <t>Tab 19: Prehľad rizík a rezerv rozpočtu na rok 2017</t>
  </si>
  <si>
    <t>Tab 20: Úprava salda VS a hrubého dlhu v základnom scenári</t>
  </si>
  <si>
    <t>Tab 21: Zmena štrukturálneho salda VS v NPC scenári</t>
  </si>
  <si>
    <t>Tab 22: Jednorazové vplyvy v rokoch 2016-2020</t>
  </si>
  <si>
    <t>Tab 23: Štruktúra a vývoj výdavkov verejnej správy</t>
  </si>
  <si>
    <t>Tab 24: Bilancia príjmov a vývoj výdavkov verejnej správy</t>
  </si>
  <si>
    <t>Tab 25: Štruktúra a vývoj výdavkov verejnej správy</t>
  </si>
  <si>
    <t>Tab 26: Hospodárenie subjektov verejnej správy</t>
  </si>
  <si>
    <t>Graf 1: Porovnanie rozpočtových cieľov – saldo rozpočtu</t>
  </si>
  <si>
    <t>Graf 2: Zmeny v prognóze hrubého dlhu</t>
  </si>
  <si>
    <t>Graf 3: Porovnanie cieľov fiškálneho rámca voči NPC scenáru</t>
  </si>
  <si>
    <t>Graf 4: Opatrenia na splnenie cieľov fiškálneho rámca</t>
  </si>
  <si>
    <t>Graf 5: Opatrenia na dosiahnutie rozpočtových cieľov - porovnanie voči NPC</t>
  </si>
  <si>
    <t>Graf 6: Výdavky ŠR z prostriedkov EÚ</t>
  </si>
  <si>
    <t>Graf 7: Výdavky ŠR na spolufinancovanie k prostriedkom EÚ</t>
  </si>
  <si>
    <t>Graf 8: Scenáre vývoja hrubého dlhu</t>
  </si>
  <si>
    <t>Graf 9:  Produkčná medzera v rokoch 2013 až 2020</t>
  </si>
  <si>
    <t>Graf 10:  Štrukturálne saldo VS v rokoch 2015 až 2020</t>
  </si>
  <si>
    <t>Graf 11: Prognóza ekonomického rastu SR</t>
  </si>
  <si>
    <t>Graf 12: Prognózy rastu najväčších krajín eurozóny</t>
  </si>
  <si>
    <t>Graf 13: Porovnanie aktuálnej prognózy RRZ voči schválenému rozpočtu VS na rok 2017</t>
  </si>
  <si>
    <t>Graf 14: Porovnanie aktuálnej prognózy RRZ voči VpDP z februára 2017</t>
  </si>
  <si>
    <t>Hodnotenie strednodobých rozpočtových cieľov na roky 2017 až 2020 (jún 2017)</t>
  </si>
  <si>
    <t xml:space="preserve">Pozn.: * ide o hodnoty k 31.12.2015, ktoré vzhľadom na mierku osí, nie sú v grafe zobrazené                      </t>
  </si>
  <si>
    <t>Tab 2: Štrukturálne saldo podľa MF SR (ESA2010, % HDP)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</si>
</sst>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\ _€_-;\-* #,##0.00\ _€_-;_-* &quot;-&quot;??\ _€_-;_-@_-"/>
    <numFmt numFmtId="164" formatCode="#,##0.0"/>
    <numFmt numFmtId="165" formatCode="0.0"/>
    <numFmt numFmtId="166" formatCode="#,##0.000"/>
    <numFmt numFmtId="167" formatCode="dd/mm/yy;@"/>
    <numFmt numFmtId="168" formatCode="0.0%"/>
    <numFmt numFmtId="169" formatCode="#,##0_ ;[Red]\-#,##0\ "/>
    <numFmt numFmtId="170" formatCode="0_ ;[Red]\-0\ "/>
    <numFmt numFmtId="171" formatCode="#,##0.0_ ;[Red]\-#,##0.0\ "/>
    <numFmt numFmtId="172" formatCode="0.0E+00"/>
    <numFmt numFmtId="173" formatCode="#,##0_ ;\-#,##0\ "/>
    <numFmt numFmtId="174" formatCode="0.0_ ;\-0.0\ "/>
    <numFmt numFmtId="175" formatCode="[$-409]mmm\-yy;@"/>
    <numFmt numFmtId="176" formatCode="0.000"/>
    <numFmt numFmtId="177" formatCode="[Blue]\(\+#0.0\);[Red]\(\-#0.0\)"/>
    <numFmt numFmtId="178" formatCode="[Red]#.#\(\ #.#\)"/>
    <numFmt numFmtId="179" formatCode="mm\-yy"/>
  </numFmts>
  <fonts count="9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/>
      <name val="Constantia"/>
      <family val="1"/>
      <charset val="238"/>
    </font>
    <font>
      <b/>
      <sz val="9"/>
      <color theme="0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sz val="9"/>
      <color theme="1"/>
      <name val="Constantia"/>
      <family val="1"/>
      <charset val="238"/>
    </font>
    <font>
      <b/>
      <sz val="9"/>
      <color theme="1"/>
      <name val="Constantia"/>
      <family val="1"/>
      <charset val="238"/>
    </font>
    <font>
      <i/>
      <sz val="9"/>
      <color theme="1"/>
      <name val="Constantia"/>
      <family val="1"/>
      <charset val="238"/>
    </font>
    <font>
      <b/>
      <sz val="10"/>
      <color rgb="FF13B5EA"/>
      <name val="Constantia"/>
      <family val="1"/>
    </font>
    <font>
      <b/>
      <sz val="8"/>
      <color rgb="FF13B5EA"/>
      <name val="Constantia"/>
      <family val="1"/>
    </font>
    <font>
      <b/>
      <sz val="4"/>
      <color rgb="FF13B5EA"/>
      <name val="Times New Roman"/>
      <family val="1"/>
    </font>
    <font>
      <sz val="9"/>
      <color theme="1"/>
      <name val="Constantia"/>
      <family val="1"/>
    </font>
    <font>
      <sz val="9"/>
      <color rgb="FF13B5EA"/>
      <name val="Constantia"/>
      <family val="1"/>
    </font>
    <font>
      <sz val="9"/>
      <name val="Constantia"/>
      <family val="1"/>
    </font>
    <font>
      <b/>
      <sz val="10"/>
      <color rgb="FF13B5EA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rgb="FF13B5EA"/>
      <name val="Constantia"/>
      <family val="1"/>
      <charset val="238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Constantia"/>
      <family val="1"/>
      <charset val="238"/>
    </font>
    <font>
      <sz val="10"/>
      <name val="Constantia"/>
      <family val="1"/>
      <charset val="238"/>
    </font>
    <font>
      <sz val="11"/>
      <color theme="1"/>
      <name val="Calibri"/>
      <family val="2"/>
      <scheme val="minor"/>
    </font>
    <font>
      <b/>
      <sz val="10"/>
      <color rgb="FF12BFEA"/>
      <name val="Constantia"/>
      <family val="1"/>
      <charset val="238"/>
    </font>
    <font>
      <b/>
      <sz val="9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theme="0"/>
      <name val="Constantia"/>
      <family val="1"/>
    </font>
    <font>
      <i/>
      <sz val="8"/>
      <color rgb="FF13B5EA"/>
      <name val="Constantia"/>
      <family val="1"/>
    </font>
    <font>
      <b/>
      <sz val="9"/>
      <color theme="1"/>
      <name val="Constantia"/>
      <family val="1"/>
    </font>
    <font>
      <sz val="9"/>
      <color rgb="FF13B5EA"/>
      <name val="Constantia"/>
      <family val="1"/>
      <charset val="238"/>
    </font>
    <font>
      <sz val="9"/>
      <color rgb="FFFFFFFF"/>
      <name val="Constantia"/>
      <family val="1"/>
      <charset val="238"/>
    </font>
    <font>
      <sz val="9"/>
      <color theme="0"/>
      <name val="Constantia"/>
      <family val="1"/>
    </font>
    <font>
      <sz val="8"/>
      <color theme="0"/>
      <name val="Constantia"/>
      <family val="1"/>
    </font>
    <font>
      <b/>
      <sz val="9"/>
      <name val="Constantia"/>
      <family val="1"/>
    </font>
    <font>
      <b/>
      <sz val="9"/>
      <color rgb="FF13B5EA"/>
      <name val="Constantia"/>
      <family val="1"/>
    </font>
    <font>
      <i/>
      <sz val="8"/>
      <color rgb="FF00B0F0"/>
      <name val="Constantia"/>
      <family val="1"/>
      <charset val="238"/>
    </font>
    <font>
      <i/>
      <vertAlign val="superscript"/>
      <sz val="8"/>
      <color rgb="FF00B0F0"/>
      <name val="Constantia"/>
      <family val="1"/>
      <charset val="238"/>
    </font>
    <font>
      <b/>
      <sz val="10"/>
      <color rgb="FFFFFFFF"/>
      <name val="Constantia"/>
      <family val="1"/>
      <charset val="238"/>
    </font>
    <font>
      <i/>
      <sz val="9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9"/>
      <color rgb="FF00B0F0"/>
      <name val="Constantia"/>
      <family val="1"/>
      <charset val="238"/>
    </font>
    <font>
      <sz val="9"/>
      <color rgb="FF00B0F0"/>
      <name val="Constantia"/>
      <family val="1"/>
      <charset val="238"/>
    </font>
    <font>
      <sz val="11"/>
      <name val="Calibri"/>
      <family val="2"/>
      <charset val="238"/>
    </font>
    <font>
      <i/>
      <sz val="9"/>
      <color rgb="FF13B5EA"/>
      <name val="Constantia"/>
      <family val="1"/>
      <charset val="238"/>
    </font>
    <font>
      <b/>
      <sz val="9"/>
      <color rgb="FF2C9ADC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10"/>
      <color rgb="FF13B5EA"/>
      <name val="Arial"/>
      <family val="2"/>
      <charset val="238"/>
    </font>
    <font>
      <i/>
      <sz val="10"/>
      <name val="Arial"/>
      <family val="2"/>
      <charset val="238"/>
    </font>
    <font>
      <sz val="8"/>
      <color rgb="FF13B5EA"/>
      <name val="Constantia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Constantia"/>
      <family val="1"/>
      <charset val="238"/>
    </font>
    <font>
      <i/>
      <sz val="8"/>
      <name val="Constantia"/>
      <family val="1"/>
      <charset val="238"/>
    </font>
    <font>
      <sz val="8"/>
      <color rgb="FF000000"/>
      <name val="Constantia"/>
      <family val="1"/>
      <charset val="238"/>
    </font>
    <font>
      <sz val="10"/>
      <name val="times new roman"/>
      <family val="1"/>
      <charset val="238"/>
    </font>
    <font>
      <sz val="9"/>
      <name val="Calibri"/>
      <family val="2"/>
      <charset val="238"/>
    </font>
    <font>
      <sz val="10"/>
      <color rgb="FF13B5EA"/>
      <name val="Constantia"/>
      <family val="1"/>
      <charset val="238"/>
    </font>
    <font>
      <b/>
      <sz val="9"/>
      <color indexed="8"/>
      <name val="Constantia"/>
      <family val="1"/>
      <charset val="238"/>
    </font>
    <font>
      <sz val="10"/>
      <name val="MS Sans Serif"/>
      <family val="2"/>
    </font>
    <font>
      <sz val="9"/>
      <color indexed="8"/>
      <name val="Constantia"/>
      <family val="1"/>
      <charset val="238"/>
    </font>
    <font>
      <sz val="11"/>
      <color theme="1"/>
      <name val="Arial Narrow"/>
      <family val="2"/>
      <charset val="238"/>
    </font>
    <font>
      <b/>
      <sz val="10"/>
      <color theme="0"/>
      <name val="Constantia"/>
      <family val="1"/>
      <charset val="238"/>
    </font>
    <font>
      <i/>
      <sz val="10"/>
      <color rgb="FF13B5EA"/>
      <name val="Constantia"/>
      <family val="1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 Narrow"/>
      <family val="2"/>
    </font>
    <font>
      <sz val="7"/>
      <name val="Times New Roman"/>
      <family val="1"/>
      <charset val="238"/>
    </font>
    <font>
      <b/>
      <sz val="11"/>
      <color rgb="FF2C9ADC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theme="0"/>
      <name val="Constantia"/>
      <family val="1"/>
      <charset val="238"/>
    </font>
    <font>
      <b/>
      <sz val="10"/>
      <color rgb="FF13B5EA"/>
      <name val="Times New Roman"/>
      <family val="1"/>
      <charset val="238"/>
    </font>
    <font>
      <b/>
      <sz val="9"/>
      <color rgb="FF2C9ADC"/>
      <name val="Constantia"/>
      <family val="1"/>
      <charset val="238"/>
    </font>
    <font>
      <b/>
      <sz val="10"/>
      <color theme="1"/>
      <name val="Constantia"/>
      <family val="1"/>
      <charset val="238"/>
    </font>
    <font>
      <sz val="10"/>
      <color theme="1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name val="Constantia"/>
      <family val="1"/>
      <charset val="238"/>
    </font>
    <font>
      <sz val="10"/>
      <color theme="0" tint="-0.14999847407452621"/>
      <name val="Arial Narrow"/>
      <family val="2"/>
      <charset val="238"/>
    </font>
    <font>
      <b/>
      <sz val="10"/>
      <color theme="0" tint="-0.14999847407452621"/>
      <name val="Arial Narrow"/>
      <family val="2"/>
      <charset val="238"/>
    </font>
    <font>
      <b/>
      <sz val="10"/>
      <color indexed="40"/>
      <name val="Constantia"/>
      <family val="1"/>
      <charset val="238"/>
    </font>
    <font>
      <sz val="10"/>
      <color rgb="FFFFFFFF"/>
      <name val="Constantia"/>
      <family val="1"/>
      <charset val="238"/>
    </font>
    <font>
      <b/>
      <sz val="10"/>
      <color indexed="9"/>
      <name val="Constantia"/>
      <family val="1"/>
      <charset val="238"/>
    </font>
    <font>
      <sz val="9"/>
      <color indexed="10"/>
      <name val="Constantia"/>
      <family val="1"/>
      <charset val="238"/>
    </font>
    <font>
      <sz val="9"/>
      <color indexed="40"/>
      <name val="Constantia"/>
      <family val="1"/>
      <charset val="238"/>
    </font>
    <font>
      <sz val="10"/>
      <color indexed="8"/>
      <name val="Constantia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rgb="FF000000"/>
      <name val="Constantia"/>
      <family val="1"/>
      <charset val="238"/>
    </font>
    <font>
      <sz val="10"/>
      <color theme="1"/>
      <name val="Constantia"/>
      <family val="1"/>
    </font>
    <font>
      <sz val="11"/>
      <color theme="1"/>
      <name val="Constantia"/>
      <family val="1"/>
      <charset val="238"/>
    </font>
    <font>
      <b/>
      <sz val="16"/>
      <color rgb="FF13B5EA"/>
      <name val="Constant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B2E4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13B5EA"/>
        <bgColor rgb="FF000000"/>
      </patternFill>
    </fill>
  </fills>
  <borders count="57">
    <border>
      <left/>
      <right/>
      <top/>
      <bottom/>
      <diagonal/>
    </border>
    <border>
      <left/>
      <right/>
      <top/>
      <bottom style="thin">
        <color rgb="FF13B5EA"/>
      </bottom>
      <diagonal/>
    </border>
    <border>
      <left style="thin">
        <color rgb="FF13B5EA"/>
      </left>
      <right style="medium">
        <color rgb="FF13B5EA"/>
      </right>
      <top style="thin">
        <color rgb="FF13B5EA"/>
      </top>
      <bottom/>
      <diagonal/>
    </border>
    <border>
      <left/>
      <right style="medium">
        <color rgb="FF13B5EA"/>
      </right>
      <top style="thin">
        <color rgb="FF13B5EA"/>
      </top>
      <bottom/>
      <diagonal/>
    </border>
    <border>
      <left/>
      <right/>
      <top style="thin">
        <color rgb="FF13B5EA"/>
      </top>
      <bottom/>
      <diagonal/>
    </border>
    <border>
      <left/>
      <right style="thin">
        <color rgb="FF13B5EA"/>
      </right>
      <top style="thin">
        <color rgb="FF13B5EA"/>
      </top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/>
      <diagonal/>
    </border>
    <border>
      <left style="medium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/>
      <right/>
      <top style="medium">
        <color rgb="FF13B5EA"/>
      </top>
      <bottom style="thin">
        <color rgb="FF13B5EA"/>
      </bottom>
      <diagonal/>
    </border>
    <border>
      <left style="thin">
        <color rgb="FF13B5EA"/>
      </left>
      <right/>
      <top style="medium">
        <color rgb="FF13B5EA"/>
      </top>
      <bottom style="thin">
        <color rgb="FF13B5EA"/>
      </bottom>
      <diagonal/>
    </border>
    <border>
      <left style="thin">
        <color rgb="FF13B5EA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13B5EA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13B5EA"/>
      </right>
      <top/>
      <bottom style="thin">
        <color theme="0"/>
      </bottom>
      <diagonal/>
    </border>
    <border>
      <left style="thin">
        <color rgb="FF13B5E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3B5EA"/>
      </left>
      <right style="thin">
        <color theme="0"/>
      </right>
      <top/>
      <bottom style="thin">
        <color rgb="FF13B5EA"/>
      </bottom>
      <diagonal/>
    </border>
    <border>
      <left style="thin">
        <color theme="0"/>
      </left>
      <right style="thin">
        <color theme="0"/>
      </right>
      <top/>
      <bottom style="thin">
        <color rgb="FF13B5EA"/>
      </bottom>
      <diagonal/>
    </border>
    <border>
      <left/>
      <right style="thin">
        <color theme="0"/>
      </right>
      <top/>
      <bottom style="thin">
        <color rgb="FF13B5EA"/>
      </bottom>
      <diagonal/>
    </border>
    <border>
      <left style="medium">
        <color rgb="FF13B5EA"/>
      </left>
      <right style="thin">
        <color theme="0"/>
      </right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13B5EA"/>
      </top>
      <bottom/>
      <diagonal/>
    </border>
    <border>
      <left style="medium">
        <color theme="0"/>
      </left>
      <right style="medium">
        <color theme="0"/>
      </right>
      <top style="medium">
        <color rgb="FF13B5EA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 style="thin">
        <color rgb="FF13B5EA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theme="0"/>
      </right>
      <top style="thin">
        <color rgb="FF13B5EA"/>
      </top>
      <bottom/>
      <diagonal/>
    </border>
    <border>
      <left style="thin">
        <color theme="0"/>
      </left>
      <right/>
      <top style="thin">
        <color rgb="FF13B5EA"/>
      </top>
      <bottom/>
      <diagonal/>
    </border>
  </borders>
  <cellStyleXfs count="19">
    <xf numFmtId="0" fontId="0" fillId="0" borderId="0"/>
    <xf numFmtId="0" fontId="18" fillId="0" borderId="0" applyNumberFormat="0" applyFill="0" applyBorder="0" applyAlignment="0" applyProtection="0"/>
    <xf numFmtId="0" fontId="1" fillId="0" borderId="0"/>
    <xf numFmtId="0" fontId="22" fillId="0" borderId="0"/>
    <xf numFmtId="0" fontId="26" fillId="0" borderId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175" fontId="22" fillId="0" borderId="0"/>
    <xf numFmtId="43" fontId="22" fillId="0" borderId="0" applyFont="0" applyFill="0" applyBorder="0" applyAlignment="0" applyProtection="0"/>
    <xf numFmtId="0" fontId="65" fillId="0" borderId="0"/>
    <xf numFmtId="0" fontId="67" fillId="0" borderId="0"/>
    <xf numFmtId="0" fontId="1" fillId="0" borderId="0"/>
    <xf numFmtId="0" fontId="1" fillId="0" borderId="0"/>
    <xf numFmtId="0" fontId="26" fillId="0" borderId="0"/>
    <xf numFmtId="9" fontId="26" fillId="0" borderId="0" applyFont="0" applyFill="0" applyBorder="0" applyAlignment="0" applyProtection="0"/>
    <xf numFmtId="0" fontId="22" fillId="0" borderId="0"/>
    <xf numFmtId="175" fontId="61" fillId="0" borderId="0"/>
    <xf numFmtId="0" fontId="22" fillId="0" borderId="0"/>
  </cellStyleXfs>
  <cellXfs count="78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Fill="1"/>
    <xf numFmtId="0" fontId="6" fillId="0" borderId="0" xfId="0" applyFont="1"/>
    <xf numFmtId="0" fontId="9" fillId="0" borderId="0" xfId="0" applyFont="1"/>
    <xf numFmtId="0" fontId="12" fillId="0" borderId="1" xfId="0" applyFont="1" applyBorder="1" applyAlignment="1">
      <alignment vertical="center"/>
    </xf>
    <xf numFmtId="0" fontId="14" fillId="0" borderId="1" xfId="0" applyFont="1" applyBorder="1"/>
    <xf numFmtId="164" fontId="14" fillId="0" borderId="1" xfId="0" applyNumberFormat="1" applyFont="1" applyFill="1" applyBorder="1"/>
    <xf numFmtId="165" fontId="14" fillId="0" borderId="1" xfId="0" applyNumberFormat="1" applyFont="1" applyFill="1" applyBorder="1"/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vertical="center"/>
    </xf>
    <xf numFmtId="3" fontId="17" fillId="3" borderId="7" xfId="0" applyNumberFormat="1" applyFont="1" applyFill="1" applyBorder="1" applyAlignment="1">
      <alignment horizontal="center" vertical="center"/>
    </xf>
    <xf numFmtId="3" fontId="17" fillId="3" borderId="6" xfId="0" applyNumberFormat="1" applyFont="1" applyFill="1" applyBorder="1" applyAlignment="1">
      <alignment horizontal="center" vertical="center"/>
    </xf>
    <xf numFmtId="3" fontId="17" fillId="3" borderId="0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vertical="center"/>
    </xf>
    <xf numFmtId="165" fontId="17" fillId="3" borderId="7" xfId="0" applyNumberFormat="1" applyFont="1" applyFill="1" applyBorder="1" applyAlignment="1">
      <alignment horizontal="center" vertical="center"/>
    </xf>
    <xf numFmtId="165" fontId="17" fillId="3" borderId="6" xfId="0" applyNumberFormat="1" applyFont="1" applyFill="1" applyBorder="1" applyAlignment="1">
      <alignment horizontal="center" vertical="center"/>
    </xf>
    <xf numFmtId="165" fontId="17" fillId="3" borderId="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 inden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 indent="1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8" fillId="0" borderId="0" xfId="1"/>
    <xf numFmtId="1" fontId="6" fillId="0" borderId="16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1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1" fontId="6" fillId="0" borderId="4" xfId="2" applyNumberFormat="1" applyFont="1" applyFill="1" applyBorder="1" applyAlignment="1">
      <alignment horizontal="center" vertical="center" wrapText="1"/>
    </xf>
    <xf numFmtId="1" fontId="6" fillId="0" borderId="17" xfId="2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5" fillId="0" borderId="15" xfId="0" applyFont="1" applyBorder="1" applyAlignment="1">
      <alignment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1" fontId="17" fillId="3" borderId="4" xfId="0" applyNumberFormat="1" applyFont="1" applyFill="1" applyBorder="1" applyAlignment="1">
      <alignment horizontal="center" vertical="center"/>
    </xf>
    <xf numFmtId="1" fontId="17" fillId="3" borderId="5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165" fontId="17" fillId="3" borderId="1" xfId="0" applyNumberFormat="1" applyFont="1" applyFill="1" applyBorder="1" applyAlignment="1">
      <alignment horizontal="center" vertical="center"/>
    </xf>
    <xf numFmtId="165" fontId="17" fillId="3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3" fontId="4" fillId="2" borderId="0" xfId="3" applyNumberFormat="1" applyFont="1" applyFill="1" applyAlignment="1">
      <alignment vertical="center"/>
    </xf>
    <xf numFmtId="3" fontId="4" fillId="2" borderId="0" xfId="3" applyNumberFormat="1" applyFont="1" applyFill="1" applyAlignment="1">
      <alignment horizontal="right" vertical="center"/>
    </xf>
    <xf numFmtId="167" fontId="23" fillId="0" borderId="0" xfId="3" applyNumberFormat="1" applyFont="1" applyAlignment="1">
      <alignment horizontal="right" vertical="center"/>
    </xf>
    <xf numFmtId="49" fontId="24" fillId="0" borderId="0" xfId="3" applyNumberFormat="1" applyFont="1" applyAlignment="1">
      <alignment horizontal="center" vertical="center"/>
    </xf>
    <xf numFmtId="3" fontId="24" fillId="0" borderId="0" xfId="3" applyNumberFormat="1" applyFont="1" applyAlignment="1">
      <alignment vertical="center"/>
    </xf>
    <xf numFmtId="3" fontId="23" fillId="0" borderId="0" xfId="3" applyNumberFormat="1" applyFont="1" applyAlignment="1">
      <alignment vertical="center"/>
    </xf>
    <xf numFmtId="0" fontId="23" fillId="0" borderId="0" xfId="3" applyFont="1" applyAlignment="1">
      <alignment vertical="center"/>
    </xf>
    <xf numFmtId="49" fontId="24" fillId="0" borderId="1" xfId="3" applyNumberFormat="1" applyFont="1" applyBorder="1" applyAlignment="1">
      <alignment horizontal="center" vertical="center"/>
    </xf>
    <xf numFmtId="3" fontId="24" fillId="0" borderId="1" xfId="3" applyNumberFormat="1" applyFont="1" applyBorder="1" applyAlignment="1">
      <alignment vertical="center"/>
    </xf>
    <xf numFmtId="49" fontId="24" fillId="0" borderId="0" xfId="3" applyNumberFormat="1" applyFont="1" applyBorder="1" applyAlignment="1">
      <alignment horizontal="center" vertical="center"/>
    </xf>
    <xf numFmtId="3" fontId="24" fillId="0" borderId="0" xfId="3" applyNumberFormat="1" applyFont="1" applyBorder="1" applyAlignment="1">
      <alignment vertical="center"/>
    </xf>
    <xf numFmtId="49" fontId="25" fillId="0" borderId="0" xfId="3" applyNumberFormat="1" applyFont="1" applyBorder="1" applyAlignment="1">
      <alignment horizontal="center" vertical="center"/>
    </xf>
    <xf numFmtId="3" fontId="25" fillId="0" borderId="0" xfId="3" applyNumberFormat="1" applyFont="1" applyBorder="1" applyAlignment="1">
      <alignment vertical="center"/>
    </xf>
    <xf numFmtId="0" fontId="23" fillId="0" borderId="0" xfId="3" applyFont="1"/>
    <xf numFmtId="0" fontId="15" fillId="0" borderId="0" xfId="4" applyFont="1" applyAlignment="1">
      <alignment horizontal="left" vertical="center"/>
    </xf>
    <xf numFmtId="3" fontId="6" fillId="0" borderId="0" xfId="0" applyNumberFormat="1" applyFont="1"/>
    <xf numFmtId="0" fontId="28" fillId="0" borderId="1" xfId="0" applyFont="1" applyBorder="1" applyAlignment="1">
      <alignment horizontal="left" indent="2"/>
    </xf>
    <xf numFmtId="164" fontId="28" fillId="0" borderId="1" xfId="0" applyNumberFormat="1" applyFont="1" applyBorder="1"/>
    <xf numFmtId="164" fontId="28" fillId="0" borderId="1" xfId="0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165" fontId="17" fillId="0" borderId="1" xfId="0" applyNumberFormat="1" applyFont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12" fillId="0" borderId="0" xfId="0" applyFont="1"/>
    <xf numFmtId="164" fontId="12" fillId="0" borderId="0" xfId="0" applyNumberFormat="1" applyFont="1"/>
    <xf numFmtId="0" fontId="12" fillId="0" borderId="0" xfId="0" applyFont="1" applyAlignment="1">
      <alignment horizontal="left" indent="1"/>
    </xf>
    <xf numFmtId="0" fontId="12" fillId="0" borderId="1" xfId="0" applyFont="1" applyBorder="1" applyAlignment="1">
      <alignment horizontal="left" indent="1"/>
    </xf>
    <xf numFmtId="164" fontId="12" fillId="0" borderId="1" xfId="0" applyNumberFormat="1" applyFont="1" applyBorder="1"/>
    <xf numFmtId="3" fontId="12" fillId="0" borderId="0" xfId="0" applyNumberFormat="1" applyFont="1"/>
    <xf numFmtId="0" fontId="3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12" fillId="0" borderId="18" xfId="0" applyFont="1" applyBorder="1"/>
    <xf numFmtId="3" fontId="12" fillId="0" borderId="18" xfId="0" applyNumberFormat="1" applyFont="1" applyBorder="1"/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2" fontId="8" fillId="0" borderId="18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12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34" fillId="2" borderId="20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9" fontId="35" fillId="2" borderId="32" xfId="0" applyNumberFormat="1" applyFont="1" applyFill="1" applyBorder="1" applyAlignment="1">
      <alignment horizontal="center" vertical="center" wrapText="1"/>
    </xf>
    <xf numFmtId="169" fontId="35" fillId="2" borderId="30" xfId="0" applyNumberFormat="1" applyFont="1" applyFill="1" applyBorder="1" applyAlignment="1">
      <alignment horizontal="center" vertical="center" wrapText="1"/>
    </xf>
    <xf numFmtId="169" fontId="35" fillId="2" borderId="33" xfId="0" applyNumberFormat="1" applyFont="1" applyFill="1" applyBorder="1" applyAlignment="1">
      <alignment horizontal="center" vertical="center" wrapText="1"/>
    </xf>
    <xf numFmtId="169" fontId="36" fillId="2" borderId="34" xfId="0" applyNumberFormat="1" applyFont="1" applyFill="1" applyBorder="1" applyAlignment="1">
      <alignment horizontal="center"/>
    </xf>
    <xf numFmtId="169" fontId="36" fillId="2" borderId="35" xfId="0" applyNumberFormat="1" applyFont="1" applyFill="1" applyBorder="1" applyAlignment="1">
      <alignment horizontal="center"/>
    </xf>
    <xf numFmtId="169" fontId="36" fillId="2" borderId="36" xfId="0" applyNumberFormat="1" applyFont="1" applyFill="1" applyBorder="1" applyAlignment="1">
      <alignment horizontal="center"/>
    </xf>
    <xf numFmtId="169" fontId="36" fillId="2" borderId="3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9" fontId="36" fillId="2" borderId="38" xfId="0" applyNumberFormat="1" applyFont="1" applyFill="1" applyBorder="1" applyAlignment="1">
      <alignment horizontal="center" vertical="center" wrapText="1"/>
    </xf>
    <xf numFmtId="169" fontId="36" fillId="2" borderId="0" xfId="0" applyNumberFormat="1" applyFont="1" applyFill="1" applyBorder="1" applyAlignment="1">
      <alignment horizontal="center" vertical="center"/>
    </xf>
    <xf numFmtId="169" fontId="36" fillId="2" borderId="26" xfId="0" applyNumberFormat="1" applyFont="1" applyFill="1" applyBorder="1" applyAlignment="1">
      <alignment horizontal="center" vertical="center"/>
    </xf>
    <xf numFmtId="169" fontId="36" fillId="2" borderId="0" xfId="0" applyNumberFormat="1" applyFont="1" applyFill="1" applyBorder="1" applyAlignment="1">
      <alignment horizontal="center" vertical="center" wrapText="1"/>
    </xf>
    <xf numFmtId="169" fontId="36" fillId="2" borderId="26" xfId="0" applyNumberFormat="1" applyFont="1" applyFill="1" applyBorder="1" applyAlignment="1">
      <alignment horizontal="center" vertical="center" wrapText="1"/>
    </xf>
    <xf numFmtId="169" fontId="36" fillId="2" borderId="39" xfId="0" applyNumberFormat="1" applyFont="1" applyFill="1" applyBorder="1" applyAlignment="1">
      <alignment horizontal="center" vertical="center" wrapText="1"/>
    </xf>
    <xf numFmtId="169" fontId="36" fillId="2" borderId="40" xfId="0" applyNumberFormat="1" applyFont="1" applyFill="1" applyBorder="1" applyAlignment="1">
      <alignment horizontal="center" vertical="center" wrapText="1"/>
    </xf>
    <xf numFmtId="169" fontId="36" fillId="2" borderId="0" xfId="0" quotePrefix="1" applyNumberFormat="1" applyFont="1" applyFill="1" applyBorder="1" applyAlignment="1">
      <alignment horizontal="center" vertical="center" wrapText="1"/>
    </xf>
    <xf numFmtId="170" fontId="14" fillId="0" borderId="10" xfId="0" applyNumberFormat="1" applyFont="1" applyFill="1" applyBorder="1"/>
    <xf numFmtId="171" fontId="14" fillId="0" borderId="11" xfId="0" applyNumberFormat="1" applyFont="1" applyFill="1" applyBorder="1"/>
    <xf numFmtId="171" fontId="14" fillId="0" borderId="5" xfId="0" applyNumberFormat="1" applyFont="1" applyFill="1" applyBorder="1"/>
    <xf numFmtId="171" fontId="14" fillId="0" borderId="10" xfId="0" applyNumberFormat="1" applyFont="1" applyFill="1" applyBorder="1"/>
    <xf numFmtId="171" fontId="37" fillId="0" borderId="10" xfId="0" applyNumberFormat="1" applyFont="1" applyFill="1" applyBorder="1"/>
    <xf numFmtId="171" fontId="12" fillId="0" borderId="11" xfId="0" applyNumberFormat="1" applyFont="1" applyFill="1" applyBorder="1"/>
    <xf numFmtId="171" fontId="12" fillId="0" borderId="5" xfId="0" applyNumberFormat="1" applyFont="1" applyFill="1" applyBorder="1"/>
    <xf numFmtId="170" fontId="14" fillId="0" borderId="9" xfId="0" applyNumberFormat="1" applyFont="1" applyFill="1" applyBorder="1"/>
    <xf numFmtId="171" fontId="14" fillId="0" borderId="7" xfId="0" applyNumberFormat="1" applyFont="1" applyFill="1" applyBorder="1"/>
    <xf numFmtId="171" fontId="14" fillId="0" borderId="6" xfId="0" applyNumberFormat="1" applyFont="1" applyFill="1" applyBorder="1"/>
    <xf numFmtId="171" fontId="14" fillId="0" borderId="9" xfId="0" applyNumberFormat="1" applyFont="1" applyFill="1" applyBorder="1"/>
    <xf numFmtId="171" fontId="37" fillId="0" borderId="9" xfId="0" applyNumberFormat="1" applyFont="1" applyFill="1" applyBorder="1"/>
    <xf numFmtId="171" fontId="12" fillId="0" borderId="7" xfId="0" applyNumberFormat="1" applyFont="1" applyFill="1" applyBorder="1"/>
    <xf numFmtId="171" fontId="12" fillId="0" borderId="6" xfId="0" applyNumberFormat="1" applyFont="1" applyFill="1" applyBorder="1"/>
    <xf numFmtId="170" fontId="14" fillId="0" borderId="12" xfId="0" applyNumberFormat="1" applyFont="1" applyFill="1" applyBorder="1"/>
    <xf numFmtId="171" fontId="14" fillId="0" borderId="13" xfId="0" applyNumberFormat="1" applyFont="1" applyFill="1" applyBorder="1"/>
    <xf numFmtId="171" fontId="14" fillId="0" borderId="14" xfId="0" applyNumberFormat="1" applyFont="1" applyFill="1" applyBorder="1"/>
    <xf numFmtId="171" fontId="14" fillId="0" borderId="12" xfId="0" applyNumberFormat="1" applyFont="1" applyFill="1" applyBorder="1"/>
    <xf numFmtId="171" fontId="37" fillId="0" borderId="12" xfId="0" applyNumberFormat="1" applyFont="1" applyFill="1" applyBorder="1"/>
    <xf numFmtId="171" fontId="12" fillId="0" borderId="13" xfId="0" applyNumberFormat="1" applyFont="1" applyFill="1" applyBorder="1"/>
    <xf numFmtId="171" fontId="12" fillId="0" borderId="14" xfId="0" applyNumberFormat="1" applyFont="1" applyFill="1" applyBorder="1"/>
    <xf numFmtId="49" fontId="0" fillId="0" borderId="0" xfId="0" applyNumberFormat="1"/>
    <xf numFmtId="0" fontId="30" fillId="2" borderId="0" xfId="0" applyFont="1" applyFill="1"/>
    <xf numFmtId="1" fontId="12" fillId="0" borderId="0" xfId="0" applyNumberFormat="1" applyFont="1"/>
    <xf numFmtId="0" fontId="32" fillId="0" borderId="1" xfId="0" applyFont="1" applyBorder="1"/>
    <xf numFmtId="1" fontId="32" fillId="0" borderId="1" xfId="0" applyNumberFormat="1" applyFont="1" applyBorder="1"/>
    <xf numFmtId="0" fontId="1" fillId="0" borderId="0" xfId="2"/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vertical="center"/>
    </xf>
    <xf numFmtId="3" fontId="6" fillId="0" borderId="0" xfId="2" applyNumberFormat="1" applyFont="1" applyFill="1" applyAlignment="1">
      <alignment vertical="center"/>
    </xf>
    <xf numFmtId="168" fontId="6" fillId="0" borderId="0" xfId="5" applyNumberFormat="1" applyFont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1" xfId="2" applyFont="1" applyBorder="1"/>
    <xf numFmtId="2" fontId="6" fillId="0" borderId="1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4" xfId="2" applyFont="1" applyBorder="1" applyAlignment="1"/>
    <xf numFmtId="0" fontId="0" fillId="0" borderId="0" xfId="2" applyFont="1"/>
    <xf numFmtId="3" fontId="6" fillId="0" borderId="0" xfId="0" applyNumberFormat="1" applyFont="1" applyBorder="1"/>
    <xf numFmtId="0" fontId="1" fillId="0" borderId="0" xfId="2" applyBorder="1"/>
    <xf numFmtId="168" fontId="6" fillId="0" borderId="0" xfId="5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31" fillId="0" borderId="0" xfId="2" applyNumberFormat="1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16" fillId="0" borderId="0" xfId="2" applyFont="1" applyFill="1" applyAlignment="1">
      <alignment horizontal="center" vertical="center"/>
    </xf>
    <xf numFmtId="0" fontId="32" fillId="0" borderId="0" xfId="2" applyFont="1" applyFill="1" applyAlignment="1">
      <alignment horizontal="left" vertical="center"/>
    </xf>
    <xf numFmtId="0" fontId="6" fillId="0" borderId="1" xfId="2" applyFont="1" applyBorder="1" applyAlignment="1">
      <alignment vertical="center"/>
    </xf>
    <xf numFmtId="3" fontId="6" fillId="0" borderId="1" xfId="2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3" fontId="6" fillId="0" borderId="1" xfId="2" applyNumberFormat="1" applyFont="1" applyBorder="1" applyAlignment="1">
      <alignment vertical="center"/>
    </xf>
    <xf numFmtId="0" fontId="7" fillId="0" borderId="0" xfId="2" applyFont="1"/>
    <xf numFmtId="3" fontId="7" fillId="0" borderId="0" xfId="2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center" vertical="center"/>
    </xf>
    <xf numFmtId="0" fontId="32" fillId="0" borderId="0" xfId="0" applyFont="1" applyBorder="1" applyAlignment="1">
      <alignment horizontal="left" vertical="center" indent="1"/>
    </xf>
    <xf numFmtId="3" fontId="32" fillId="0" borderId="0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indent="2"/>
    </xf>
    <xf numFmtId="3" fontId="32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indent="1"/>
    </xf>
    <xf numFmtId="0" fontId="16" fillId="2" borderId="0" xfId="0" applyFont="1" applyFill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38" fillId="0" borderId="12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Fill="1" applyBorder="1" applyAlignment="1">
      <alignment vertical="center" wrapText="1"/>
    </xf>
    <xf numFmtId="1" fontId="6" fillId="0" borderId="15" xfId="2" applyNumberFormat="1" applyFont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top" wrapText="1"/>
    </xf>
    <xf numFmtId="0" fontId="40" fillId="0" borderId="0" xfId="0" applyFont="1" applyAlignment="1">
      <alignment vertical="center"/>
    </xf>
    <xf numFmtId="9" fontId="0" fillId="0" borderId="0" xfId="0" applyNumberFormat="1"/>
    <xf numFmtId="0" fontId="41" fillId="2" borderId="0" xfId="0" applyFont="1" applyFill="1" applyAlignment="1">
      <alignment vertical="center"/>
    </xf>
    <xf numFmtId="165" fontId="6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5" fillId="0" borderId="1" xfId="6" applyFont="1" applyBorder="1" applyAlignment="1">
      <alignment wrapText="1"/>
    </xf>
    <xf numFmtId="165" fontId="5" fillId="0" borderId="1" xfId="0" applyNumberFormat="1" applyFont="1" applyBorder="1" applyAlignment="1">
      <alignment horizontal="center" vertical="center"/>
    </xf>
    <xf numFmtId="165" fontId="1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vertical="center"/>
    </xf>
    <xf numFmtId="0" fontId="42" fillId="0" borderId="18" xfId="0" applyFont="1" applyBorder="1" applyAlignment="1">
      <alignment horizontal="center" vertical="center"/>
    </xf>
    <xf numFmtId="165" fontId="42" fillId="0" borderId="18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3" fontId="24" fillId="0" borderId="1" xfId="7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3"/>
    </xf>
    <xf numFmtId="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vertical="top"/>
    </xf>
    <xf numFmtId="0" fontId="0" fillId="0" borderId="0" xfId="0" applyAlignment="1"/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3" fontId="44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 indent="1"/>
    </xf>
    <xf numFmtId="0" fontId="44" fillId="0" borderId="42" xfId="0" applyFont="1" applyFill="1" applyBorder="1" applyAlignment="1">
      <alignment vertical="center" wrapText="1"/>
    </xf>
    <xf numFmtId="3" fontId="44" fillId="0" borderId="42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0" fontId="16" fillId="2" borderId="0" xfId="3" applyFont="1" applyFill="1" applyAlignment="1">
      <alignment vertical="center"/>
    </xf>
    <xf numFmtId="0" fontId="16" fillId="2" borderId="0" xfId="3" applyFont="1" applyFill="1" applyAlignment="1">
      <alignment horizontal="right" vertical="center" wrapText="1" indent="1"/>
    </xf>
    <xf numFmtId="0" fontId="5" fillId="0" borderId="0" xfId="3" applyFont="1" applyAlignment="1">
      <alignment vertical="center"/>
    </xf>
    <xf numFmtId="164" fontId="5" fillId="0" borderId="0" xfId="3" applyNumberFormat="1" applyFont="1" applyFill="1" applyAlignment="1">
      <alignment horizontal="right" vertical="center" indent="1"/>
    </xf>
    <xf numFmtId="0" fontId="29" fillId="0" borderId="0" xfId="3" applyFont="1" applyBorder="1" applyAlignment="1">
      <alignment horizontal="left" vertical="center" indent="1"/>
    </xf>
    <xf numFmtId="164" fontId="29" fillId="0" borderId="0" xfId="3" applyNumberFormat="1" applyFont="1" applyFill="1" applyBorder="1" applyAlignment="1">
      <alignment horizontal="right" vertical="center" wrapText="1" indent="1"/>
    </xf>
    <xf numFmtId="0" fontId="17" fillId="0" borderId="4" xfId="3" applyFont="1" applyBorder="1" applyAlignment="1">
      <alignment vertical="center"/>
    </xf>
    <xf numFmtId="164" fontId="17" fillId="0" borderId="4" xfId="3" applyNumberFormat="1" applyFont="1" applyFill="1" applyBorder="1" applyAlignment="1">
      <alignment horizontal="right" vertical="center" wrapText="1" indent="1"/>
    </xf>
    <xf numFmtId="0" fontId="17" fillId="0" borderId="0" xfId="3" applyFont="1" applyBorder="1" applyAlignment="1">
      <alignment vertical="center"/>
    </xf>
    <xf numFmtId="164" fontId="17" fillId="0" borderId="0" xfId="3" applyNumberFormat="1" applyFont="1" applyFill="1" applyBorder="1" applyAlignment="1">
      <alignment horizontal="right" vertical="center" wrapText="1" indent="1"/>
    </xf>
    <xf numFmtId="0" fontId="29" fillId="0" borderId="0" xfId="3" applyFont="1" applyBorder="1" applyAlignment="1">
      <alignment horizontal="left" vertical="center" indent="2"/>
    </xf>
    <xf numFmtId="0" fontId="29" fillId="0" borderId="0" xfId="3" applyFont="1" applyBorder="1" applyAlignment="1">
      <alignment horizontal="left" vertical="center" indent="3"/>
    </xf>
    <xf numFmtId="0" fontId="29" fillId="0" borderId="1" xfId="3" applyFont="1" applyBorder="1" applyAlignment="1">
      <alignment horizontal="left" vertical="center" indent="1"/>
    </xf>
    <xf numFmtId="164" fontId="29" fillId="0" borderId="1" xfId="3" applyNumberFormat="1" applyFont="1" applyFill="1" applyBorder="1" applyAlignment="1">
      <alignment horizontal="right" vertical="center" wrapText="1" indent="1"/>
    </xf>
    <xf numFmtId="11" fontId="17" fillId="0" borderId="4" xfId="3" applyNumberFormat="1" applyFont="1" applyBorder="1" applyAlignment="1">
      <alignment vertical="center"/>
    </xf>
    <xf numFmtId="11" fontId="29" fillId="0" borderId="0" xfId="3" applyNumberFormat="1" applyFont="1" applyBorder="1" applyAlignment="1">
      <alignment horizontal="left" vertical="center" indent="1"/>
    </xf>
    <xf numFmtId="172" fontId="29" fillId="0" borderId="0" xfId="3" applyNumberFormat="1" applyFont="1" applyBorder="1" applyAlignment="1">
      <alignment horizontal="left" vertical="center" indent="2"/>
    </xf>
    <xf numFmtId="172" fontId="29" fillId="0" borderId="0" xfId="3" applyNumberFormat="1" applyFont="1" applyBorder="1" applyAlignment="1">
      <alignment horizontal="left" vertical="center" indent="3"/>
    </xf>
    <xf numFmtId="172" fontId="29" fillId="0" borderId="0" xfId="3" applyNumberFormat="1" applyFont="1" applyBorder="1" applyAlignment="1">
      <alignment horizontal="left" vertical="center" indent="4"/>
    </xf>
    <xf numFmtId="11" fontId="29" fillId="0" borderId="1" xfId="3" applyNumberFormat="1" applyFont="1" applyBorder="1" applyAlignment="1">
      <alignment horizontal="left" vertical="center" indent="2"/>
    </xf>
    <xf numFmtId="0" fontId="17" fillId="0" borderId="4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22" fillId="0" borderId="0" xfId="7"/>
    <xf numFmtId="0" fontId="46" fillId="0" borderId="0" xfId="7" applyFont="1" applyFill="1" applyBorder="1"/>
    <xf numFmtId="0" fontId="22" fillId="0" borderId="0" xfId="7" applyFill="1" applyBorder="1"/>
    <xf numFmtId="0" fontId="34" fillId="2" borderId="0" xfId="7" applyFont="1" applyFill="1" applyAlignment="1">
      <alignment vertical="center" wrapText="1"/>
    </xf>
    <xf numFmtId="0" fontId="16" fillId="2" borderId="0" xfId="7" applyFont="1" applyFill="1" applyAlignment="1">
      <alignment horizontal="center" vertical="center" wrapText="1"/>
    </xf>
    <xf numFmtId="0" fontId="15" fillId="0" borderId="0" xfId="7" applyFont="1"/>
    <xf numFmtId="0" fontId="16" fillId="0" borderId="0" xfId="7" applyFont="1" applyFill="1" applyBorder="1" applyAlignment="1">
      <alignment horizontal="center" vertical="center" wrapText="1"/>
    </xf>
    <xf numFmtId="0" fontId="24" fillId="0" borderId="0" xfId="7" applyFont="1" applyAlignment="1">
      <alignment vertical="center" wrapText="1"/>
    </xf>
    <xf numFmtId="2" fontId="24" fillId="0" borderId="0" xfId="7" applyNumberFormat="1" applyFont="1" applyFill="1" applyAlignment="1">
      <alignment horizontal="center" vertical="center"/>
    </xf>
    <xf numFmtId="0" fontId="22" fillId="0" borderId="0" xfId="7" applyFill="1"/>
    <xf numFmtId="0" fontId="24" fillId="0" borderId="0" xfId="7" applyFont="1" applyFill="1" applyBorder="1" applyAlignment="1">
      <alignment vertical="center" wrapText="1"/>
    </xf>
    <xf numFmtId="0" fontId="24" fillId="0" borderId="0" xfId="7" applyFont="1" applyFill="1" applyBorder="1" applyAlignment="1">
      <alignment horizontal="center" vertical="center"/>
    </xf>
    <xf numFmtId="2" fontId="22" fillId="0" borderId="0" xfId="7" applyNumberFormat="1"/>
    <xf numFmtId="2" fontId="28" fillId="0" borderId="0" xfId="7" applyNumberFormat="1" applyFont="1" applyFill="1" applyAlignment="1">
      <alignment horizontal="center" vertical="center"/>
    </xf>
    <xf numFmtId="0" fontId="28" fillId="0" borderId="0" xfId="7" applyFont="1" applyAlignment="1">
      <alignment vertical="center" wrapText="1"/>
    </xf>
    <xf numFmtId="0" fontId="28" fillId="0" borderId="0" xfId="7" applyFont="1" applyFill="1" applyBorder="1" applyAlignment="1">
      <alignment vertical="center" wrapText="1"/>
    </xf>
    <xf numFmtId="0" fontId="28" fillId="0" borderId="0" xfId="7" applyFont="1" applyFill="1" applyBorder="1" applyAlignment="1">
      <alignment horizontal="center" vertical="center"/>
    </xf>
    <xf numFmtId="0" fontId="47" fillId="0" borderId="0" xfId="7" applyFont="1" applyAlignment="1">
      <alignment vertical="center" wrapText="1"/>
    </xf>
    <xf numFmtId="2" fontId="47" fillId="0" borderId="0" xfId="7" applyNumberFormat="1" applyFont="1" applyFill="1" applyBorder="1" applyAlignment="1">
      <alignment horizontal="center" vertical="center"/>
    </xf>
    <xf numFmtId="0" fontId="47" fillId="0" borderId="0" xfId="7" applyFont="1" applyFill="1" applyBorder="1" applyAlignment="1">
      <alignment vertical="center" wrapText="1"/>
    </xf>
    <xf numFmtId="0" fontId="47" fillId="0" borderId="0" xfId="7" applyFont="1" applyFill="1" applyBorder="1" applyAlignment="1">
      <alignment horizontal="center" vertical="center"/>
    </xf>
    <xf numFmtId="0" fontId="46" fillId="0" borderId="0" xfId="7" applyFont="1" applyFill="1" applyBorder="1" applyAlignment="1">
      <alignment vertical="center"/>
    </xf>
    <xf numFmtId="165" fontId="24" fillId="0" borderId="0" xfId="7" applyNumberFormat="1" applyFont="1" applyFill="1" applyAlignment="1">
      <alignment horizontal="center" vertical="center"/>
    </xf>
    <xf numFmtId="165" fontId="22" fillId="0" borderId="0" xfId="7" applyNumberFormat="1" applyFill="1"/>
    <xf numFmtId="0" fontId="34" fillId="0" borderId="0" xfId="7" applyFont="1" applyFill="1" applyBorder="1" applyAlignment="1">
      <alignment vertical="center" wrapText="1"/>
    </xf>
    <xf numFmtId="0" fontId="16" fillId="0" borderId="0" xfId="7" applyFont="1" applyFill="1" applyBorder="1" applyAlignment="1">
      <alignment horizontal="center" vertical="center"/>
    </xf>
    <xf numFmtId="165" fontId="28" fillId="0" borderId="0" xfId="7" applyNumberFormat="1" applyFont="1" applyFill="1" applyAlignment="1">
      <alignment horizontal="center" vertical="center"/>
    </xf>
    <xf numFmtId="165" fontId="47" fillId="0" borderId="0" xfId="7" applyNumberFormat="1" applyFont="1" applyFill="1" applyBorder="1" applyAlignment="1">
      <alignment horizontal="center" vertical="center"/>
    </xf>
    <xf numFmtId="0" fontId="19" fillId="0" borderId="4" xfId="7" applyFont="1" applyBorder="1" applyAlignment="1">
      <alignment vertical="top"/>
    </xf>
    <xf numFmtId="0" fontId="42" fillId="0" borderId="0" xfId="7" applyFont="1" applyFill="1" applyBorder="1" applyAlignment="1">
      <alignment vertical="center" wrapText="1"/>
    </xf>
    <xf numFmtId="2" fontId="42" fillId="0" borderId="0" xfId="7" applyNumberFormat="1" applyFont="1" applyFill="1" applyBorder="1" applyAlignment="1">
      <alignment horizontal="left" vertical="center" wrapText="1"/>
    </xf>
    <xf numFmtId="0" fontId="19" fillId="0" borderId="0" xfId="7" applyFont="1" applyBorder="1" applyAlignment="1">
      <alignment vertical="top"/>
    </xf>
    <xf numFmtId="0" fontId="19" fillId="0" borderId="0" xfId="7" applyFont="1" applyFill="1" applyBorder="1" applyAlignment="1">
      <alignment horizontal="right" vertical="center"/>
    </xf>
    <xf numFmtId="0" fontId="49" fillId="0" borderId="0" xfId="7" applyFont="1" applyBorder="1" applyAlignment="1">
      <alignment horizontal="center" vertical="center"/>
    </xf>
    <xf numFmtId="0" fontId="50" fillId="0" borderId="0" xfId="7" applyFont="1" applyBorder="1" applyAlignment="1">
      <alignment vertical="center"/>
    </xf>
    <xf numFmtId="0" fontId="50" fillId="0" borderId="0" xfId="7" applyFont="1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0" fontId="33" fillId="0" borderId="0" xfId="7" applyFont="1" applyFill="1" applyBorder="1" applyAlignment="1">
      <alignment vertical="center"/>
    </xf>
    <xf numFmtId="0" fontId="22" fillId="0" borderId="0" xfId="7" applyFont="1" applyFill="1" applyBorder="1" applyAlignment="1"/>
    <xf numFmtId="2" fontId="49" fillId="0" borderId="0" xfId="7" applyNumberFormat="1" applyFont="1" applyBorder="1" applyAlignment="1">
      <alignment horizontal="center" vertical="center"/>
    </xf>
    <xf numFmtId="0" fontId="34" fillId="0" borderId="0" xfId="7" applyFont="1" applyFill="1" applyBorder="1" applyAlignment="1">
      <alignment vertical="center"/>
    </xf>
    <xf numFmtId="0" fontId="34" fillId="0" borderId="0" xfId="7" applyFont="1" applyFill="1" applyBorder="1" applyAlignment="1">
      <alignment horizontal="center" vertical="center"/>
    </xf>
    <xf numFmtId="2" fontId="50" fillId="0" borderId="0" xfId="7" applyNumberFormat="1" applyFont="1" applyBorder="1" applyAlignment="1">
      <alignment horizontal="center" vertical="center"/>
    </xf>
    <xf numFmtId="0" fontId="24" fillId="0" borderId="0" xfId="7" applyFont="1" applyFill="1" applyBorder="1" applyAlignment="1">
      <alignment vertical="center"/>
    </xf>
    <xf numFmtId="2" fontId="24" fillId="0" borderId="0" xfId="7" applyNumberFormat="1" applyFont="1" applyFill="1" applyBorder="1" applyAlignment="1">
      <alignment horizontal="center" vertical="center"/>
    </xf>
    <xf numFmtId="0" fontId="22" fillId="0" borderId="0" xfId="7" applyBorder="1"/>
    <xf numFmtId="165" fontId="24" fillId="0" borderId="0" xfId="7" applyNumberFormat="1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vertical="center"/>
    </xf>
    <xf numFmtId="2" fontId="42" fillId="0" borderId="0" xfId="7" applyNumberFormat="1" applyFont="1" applyFill="1" applyBorder="1" applyAlignment="1">
      <alignment horizontal="center" vertical="center"/>
    </xf>
    <xf numFmtId="0" fontId="53" fillId="0" borderId="0" xfId="7" applyFont="1" applyFill="1" applyBorder="1" applyAlignment="1"/>
    <xf numFmtId="2" fontId="33" fillId="0" borderId="0" xfId="7" applyNumberFormat="1" applyFont="1" applyFill="1" applyBorder="1" applyAlignment="1">
      <alignment horizontal="center" vertical="center"/>
    </xf>
    <xf numFmtId="173" fontId="6" fillId="0" borderId="0" xfId="6" applyNumberFormat="1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vertical="center"/>
    </xf>
    <xf numFmtId="0" fontId="54" fillId="0" borderId="0" xfId="7" applyFont="1" applyFill="1" applyBorder="1" applyAlignment="1"/>
    <xf numFmtId="0" fontId="24" fillId="0" borderId="0" xfId="7" applyFont="1" applyBorder="1" applyAlignment="1">
      <alignment vertical="center" wrapText="1"/>
    </xf>
    <xf numFmtId="0" fontId="28" fillId="0" borderId="0" xfId="7" applyFont="1" applyBorder="1" applyAlignment="1">
      <alignment vertical="center" wrapText="1"/>
    </xf>
    <xf numFmtId="2" fontId="28" fillId="0" borderId="0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2" fontId="5" fillId="0" borderId="1" xfId="7" applyNumberFormat="1" applyFont="1" applyBorder="1" applyAlignment="1">
      <alignment horizontal="center"/>
    </xf>
    <xf numFmtId="0" fontId="19" fillId="0" borderId="0" xfId="7" applyFont="1" applyBorder="1" applyAlignment="1">
      <alignment vertical="center"/>
    </xf>
    <xf numFmtId="0" fontId="5" fillId="0" borderId="0" xfId="7" applyFont="1" applyAlignment="1">
      <alignment vertical="center" wrapText="1"/>
    </xf>
    <xf numFmtId="0" fontId="16" fillId="0" borderId="0" xfId="7" applyFont="1" applyFill="1" applyAlignment="1">
      <alignment horizontal="center" vertical="center" wrapText="1"/>
    </xf>
    <xf numFmtId="0" fontId="28" fillId="0" borderId="0" xfId="7" applyFont="1" applyFill="1" applyAlignment="1">
      <alignment vertical="center" wrapText="1"/>
    </xf>
    <xf numFmtId="0" fontId="24" fillId="0" borderId="0" xfId="7" applyFont="1" applyFill="1" applyAlignment="1">
      <alignment horizontal="left" vertical="center" wrapText="1" indent="1"/>
    </xf>
    <xf numFmtId="0" fontId="24" fillId="0" borderId="1" xfId="7" applyFont="1" applyFill="1" applyBorder="1" applyAlignment="1">
      <alignment vertical="center" wrapText="1"/>
    </xf>
    <xf numFmtId="165" fontId="24" fillId="0" borderId="1" xfId="7" applyNumberFormat="1" applyFont="1" applyFill="1" applyBorder="1" applyAlignment="1">
      <alignment horizontal="center" vertical="center"/>
    </xf>
    <xf numFmtId="0" fontId="56" fillId="0" borderId="0" xfId="7" applyFont="1"/>
    <xf numFmtId="0" fontId="54" fillId="0" borderId="0" xfId="7" applyFont="1"/>
    <xf numFmtId="2" fontId="47" fillId="0" borderId="0" xfId="7" applyNumberFormat="1" applyFont="1" applyFill="1" applyAlignment="1">
      <alignment horizontal="center" vertical="center"/>
    </xf>
    <xf numFmtId="0" fontId="57" fillId="0" borderId="0" xfId="7" applyFont="1"/>
    <xf numFmtId="3" fontId="24" fillId="0" borderId="0" xfId="7" applyNumberFormat="1" applyFont="1" applyFill="1" applyAlignment="1">
      <alignment horizontal="center" vertical="center"/>
    </xf>
    <xf numFmtId="0" fontId="15" fillId="0" borderId="0" xfId="7" applyFont="1" applyFill="1" applyAlignment="1">
      <alignment vertical="center"/>
    </xf>
    <xf numFmtId="0" fontId="25" fillId="0" borderId="0" xfId="7" applyFont="1"/>
    <xf numFmtId="0" fontId="16" fillId="2" borderId="0" xfId="7" applyFont="1" applyFill="1" applyAlignment="1">
      <alignment vertical="center"/>
    </xf>
    <xf numFmtId="0" fontId="17" fillId="0" borderId="0" xfId="7" applyFont="1" applyAlignment="1">
      <alignment vertical="center"/>
    </xf>
    <xf numFmtId="165" fontId="17" fillId="0" borderId="0" xfId="7" applyNumberFormat="1" applyFont="1" applyFill="1" applyAlignment="1">
      <alignment horizontal="center" vertical="center"/>
    </xf>
    <xf numFmtId="0" fontId="58" fillId="0" borderId="0" xfId="7" applyFont="1"/>
    <xf numFmtId="0" fontId="29" fillId="0" borderId="0" xfId="7" applyFont="1" applyAlignment="1">
      <alignment vertical="center"/>
    </xf>
    <xf numFmtId="165" fontId="29" fillId="0" borderId="0" xfId="7" applyNumberFormat="1" applyFont="1" applyFill="1" applyAlignment="1">
      <alignment horizontal="center" vertical="center"/>
    </xf>
    <xf numFmtId="0" fontId="28" fillId="0" borderId="0" xfId="7" applyFont="1" applyAlignment="1">
      <alignment vertical="center"/>
    </xf>
    <xf numFmtId="165" fontId="28" fillId="0" borderId="0" xfId="7" applyNumberFormat="1" applyFont="1" applyFill="1" applyAlignment="1">
      <alignment horizontal="center" vertical="center" wrapText="1"/>
    </xf>
    <xf numFmtId="0" fontId="5" fillId="0" borderId="0" xfId="7" applyFont="1" applyFill="1" applyAlignment="1">
      <alignment vertical="center"/>
    </xf>
    <xf numFmtId="165" fontId="5" fillId="0" borderId="0" xfId="7" applyNumberFormat="1" applyFont="1" applyFill="1" applyAlignment="1">
      <alignment horizontal="center" vertical="center"/>
    </xf>
    <xf numFmtId="165" fontId="25" fillId="0" borderId="0" xfId="7" applyNumberFormat="1" applyFont="1"/>
    <xf numFmtId="0" fontId="28" fillId="0" borderId="4" xfId="7" applyFont="1" applyBorder="1" applyAlignment="1">
      <alignment vertical="center"/>
    </xf>
    <xf numFmtId="165" fontId="28" fillId="0" borderId="4" xfId="7" applyNumberFormat="1" applyFont="1" applyFill="1" applyBorder="1" applyAlignment="1">
      <alignment horizontal="center" vertical="center"/>
    </xf>
    <xf numFmtId="0" fontId="24" fillId="0" borderId="0" xfId="7" applyFont="1" applyAlignment="1">
      <alignment vertical="center"/>
    </xf>
    <xf numFmtId="165" fontId="28" fillId="0" borderId="0" xfId="7" applyNumberFormat="1" applyFont="1" applyFill="1" applyBorder="1" applyAlignment="1">
      <alignment horizontal="center" vertical="center"/>
    </xf>
    <xf numFmtId="0" fontId="5" fillId="0" borderId="0" xfId="7" applyFont="1" applyAlignment="1">
      <alignment vertical="center"/>
    </xf>
    <xf numFmtId="165" fontId="44" fillId="0" borderId="0" xfId="7" applyNumberFormat="1" applyFont="1" applyFill="1" applyAlignment="1">
      <alignment horizontal="center" vertical="center"/>
    </xf>
    <xf numFmtId="0" fontId="5" fillId="0" borderId="1" xfId="7" applyFont="1" applyBorder="1" applyAlignment="1">
      <alignment vertical="center"/>
    </xf>
    <xf numFmtId="165" fontId="28" fillId="0" borderId="1" xfId="7" applyNumberFormat="1" applyFont="1" applyFill="1" applyBorder="1" applyAlignment="1">
      <alignment horizontal="center" vertical="center"/>
    </xf>
    <xf numFmtId="165" fontId="44" fillId="0" borderId="1" xfId="7" applyNumberFormat="1" applyFont="1" applyFill="1" applyBorder="1" applyAlignment="1">
      <alignment horizontal="center" vertical="center"/>
    </xf>
    <xf numFmtId="0" fontId="42" fillId="0" borderId="0" xfId="7" applyFont="1" applyAlignment="1">
      <alignment vertical="center"/>
    </xf>
    <xf numFmtId="0" fontId="42" fillId="0" borderId="1" xfId="7" applyFont="1" applyBorder="1" applyAlignment="1">
      <alignment vertical="center"/>
    </xf>
    <xf numFmtId="165" fontId="29" fillId="0" borderId="1" xfId="7" applyNumberFormat="1" applyFont="1" applyFill="1" applyBorder="1" applyAlignment="1">
      <alignment horizontal="center" vertical="center"/>
    </xf>
    <xf numFmtId="0" fontId="19" fillId="0" borderId="0" xfId="7" applyFont="1" applyAlignment="1">
      <alignment horizontal="right"/>
    </xf>
    <xf numFmtId="0" fontId="5" fillId="0" borderId="0" xfId="7" applyFont="1" applyAlignment="1">
      <alignment horizontal="left" vertical="center" wrapText="1"/>
    </xf>
    <xf numFmtId="165" fontId="15" fillId="0" borderId="0" xfId="7" applyNumberFormat="1" applyFont="1" applyFill="1" applyBorder="1" applyAlignment="1">
      <alignment vertical="center"/>
    </xf>
    <xf numFmtId="0" fontId="25" fillId="0" borderId="0" xfId="7" applyFont="1" applyFill="1" applyBorder="1"/>
    <xf numFmtId="0" fontId="5" fillId="0" borderId="0" xfId="7" applyFont="1" applyFill="1" applyBorder="1" applyAlignment="1">
      <alignment horizontal="left" vertical="center" wrapText="1"/>
    </xf>
    <xf numFmtId="0" fontId="28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horizontal="center" vertical="center"/>
    </xf>
    <xf numFmtId="0" fontId="59" fillId="0" borderId="0" xfId="7" applyFont="1" applyFill="1" applyBorder="1" applyAlignment="1">
      <alignment vertical="center"/>
    </xf>
    <xf numFmtId="165" fontId="29" fillId="0" borderId="0" xfId="7" applyNumberFormat="1" applyFont="1" applyFill="1" applyBorder="1" applyAlignment="1">
      <alignment horizontal="center" vertical="center"/>
    </xf>
    <xf numFmtId="174" fontId="60" fillId="0" borderId="0" xfId="7" applyNumberFormat="1" applyFont="1" applyFill="1" applyBorder="1" applyAlignment="1">
      <alignment horizontal="center" vertical="center"/>
    </xf>
    <xf numFmtId="0" fontId="61" fillId="0" borderId="0" xfId="7" applyFont="1" applyFill="1" applyBorder="1"/>
    <xf numFmtId="175" fontId="28" fillId="0" borderId="0" xfId="8" applyFont="1" applyFill="1" applyBorder="1" applyAlignment="1">
      <alignment vertical="center"/>
    </xf>
    <xf numFmtId="175" fontId="29" fillId="0" borderId="0" xfId="8" applyFont="1" applyFill="1" applyBorder="1" applyAlignment="1">
      <alignment vertical="center"/>
    </xf>
    <xf numFmtId="175" fontId="5" fillId="0" borderId="0" xfId="8" applyFont="1" applyFill="1" applyBorder="1" applyAlignment="1">
      <alignment vertical="center" wrapText="1"/>
    </xf>
    <xf numFmtId="175" fontId="5" fillId="0" borderId="0" xfId="8" applyFont="1" applyFill="1" applyBorder="1" applyAlignment="1">
      <alignment vertical="center"/>
    </xf>
    <xf numFmtId="175" fontId="24" fillId="0" borderId="0" xfId="8" applyFont="1" applyFill="1" applyBorder="1" applyAlignment="1">
      <alignment vertical="center"/>
    </xf>
    <xf numFmtId="2" fontId="24" fillId="0" borderId="0" xfId="7" applyNumberFormat="1" applyFont="1" applyAlignment="1">
      <alignment horizontal="center" vertical="center"/>
    </xf>
    <xf numFmtId="0" fontId="25" fillId="0" borderId="0" xfId="7" applyFont="1" applyFill="1"/>
    <xf numFmtId="0" fontId="24" fillId="0" borderId="0" xfId="7" applyFont="1" applyFill="1" applyBorder="1"/>
    <xf numFmtId="2" fontId="5" fillId="0" borderId="1" xfId="7" applyNumberFormat="1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9" fillId="0" borderId="0" xfId="7" applyFont="1" applyBorder="1" applyAlignment="1">
      <alignment horizontal="center" vertical="center"/>
    </xf>
    <xf numFmtId="2" fontId="17" fillId="0" borderId="0" xfId="7" applyNumberFormat="1" applyFont="1" applyAlignment="1">
      <alignment horizontal="center" vertical="center"/>
    </xf>
    <xf numFmtId="0" fontId="24" fillId="0" borderId="0" xfId="7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center" vertical="center" wrapText="1"/>
    </xf>
    <xf numFmtId="0" fontId="62" fillId="0" borderId="0" xfId="7" applyFont="1" applyFill="1" applyBorder="1" applyAlignment="1">
      <alignment vertical="center" wrapText="1"/>
    </xf>
    <xf numFmtId="0" fontId="47" fillId="0" borderId="0" xfId="7" applyFont="1" applyFill="1" applyBorder="1" applyAlignment="1">
      <alignment vertical="center"/>
    </xf>
    <xf numFmtId="1" fontId="24" fillId="0" borderId="0" xfId="7" applyNumberFormat="1" applyFont="1" applyFill="1" applyBorder="1" applyAlignment="1">
      <alignment horizontal="center" vertical="center" wrapText="1"/>
    </xf>
    <xf numFmtId="0" fontId="59" fillId="0" borderId="0" xfId="7" applyFont="1" applyFill="1" applyBorder="1" applyAlignment="1">
      <alignment horizontal="center" vertical="center" wrapText="1"/>
    </xf>
    <xf numFmtId="1" fontId="28" fillId="0" borderId="0" xfId="7" applyNumberFormat="1" applyFont="1" applyFill="1" applyBorder="1" applyAlignment="1">
      <alignment horizontal="center" vertical="center" wrapText="1"/>
    </xf>
    <xf numFmtId="1" fontId="15" fillId="0" borderId="0" xfId="7" applyNumberFormat="1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justify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28" fillId="0" borderId="0" xfId="7" applyFont="1" applyFill="1" applyBorder="1"/>
    <xf numFmtId="3" fontId="28" fillId="0" borderId="0" xfId="7" applyNumberFormat="1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left"/>
    </xf>
    <xf numFmtId="3" fontId="42" fillId="0" borderId="0" xfId="7" applyNumberFormat="1" applyFont="1" applyFill="1" applyBorder="1" applyAlignment="1">
      <alignment horizontal="center" vertical="center"/>
    </xf>
    <xf numFmtId="3" fontId="24" fillId="0" borderId="0" xfId="7" applyNumberFormat="1" applyFont="1" applyFill="1" applyBorder="1" applyAlignment="1">
      <alignment horizontal="center" vertical="center"/>
    </xf>
    <xf numFmtId="0" fontId="5" fillId="0" borderId="0" xfId="7" applyFont="1" applyFill="1" applyBorder="1"/>
    <xf numFmtId="3" fontId="5" fillId="0" borderId="0" xfId="7" applyNumberFormat="1" applyFont="1" applyFill="1" applyBorder="1" applyAlignment="1">
      <alignment horizontal="center" vertical="center"/>
    </xf>
    <xf numFmtId="0" fontId="47" fillId="0" borderId="0" xfId="7" applyFont="1" applyFill="1" applyBorder="1"/>
    <xf numFmtId="4" fontId="47" fillId="0" borderId="0" xfId="7" applyNumberFormat="1" applyFont="1" applyFill="1" applyBorder="1" applyAlignment="1">
      <alignment horizontal="center" vertical="center"/>
    </xf>
    <xf numFmtId="3" fontId="25" fillId="0" borderId="0" xfId="7" applyNumberFormat="1" applyFont="1" applyFill="1" applyBorder="1"/>
    <xf numFmtId="0" fontId="16" fillId="0" borderId="0" xfId="7" applyFont="1" applyFill="1" applyBorder="1" applyAlignment="1">
      <alignment vertical="center"/>
    </xf>
    <xf numFmtId="3" fontId="25" fillId="0" borderId="0" xfId="7" applyNumberFormat="1" applyFont="1"/>
    <xf numFmtId="0" fontId="15" fillId="0" borderId="0" xfId="7" applyFont="1" applyFill="1" applyBorder="1" applyAlignment="1"/>
    <xf numFmtId="166" fontId="15" fillId="0" borderId="0" xfId="9" applyNumberFormat="1" applyFont="1" applyFill="1" applyBorder="1" applyAlignment="1">
      <alignment horizontal="center"/>
    </xf>
    <xf numFmtId="0" fontId="4" fillId="2" borderId="0" xfId="7" applyFont="1" applyFill="1" applyBorder="1"/>
    <xf numFmtId="164" fontId="5" fillId="0" borderId="0" xfId="7" applyNumberFormat="1" applyFont="1" applyFill="1" applyBorder="1" applyAlignment="1">
      <alignment horizontal="right"/>
    </xf>
    <xf numFmtId="4" fontId="5" fillId="0" borderId="0" xfId="7" applyNumberFormat="1" applyFont="1" applyFill="1" applyBorder="1" applyAlignment="1">
      <alignment horizontal="right"/>
    </xf>
    <xf numFmtId="0" fontId="64" fillId="0" borderId="0" xfId="7" applyFont="1" applyFill="1" applyBorder="1" applyAlignment="1">
      <alignment horizontal="left" indent="1"/>
    </xf>
    <xf numFmtId="164" fontId="28" fillId="0" borderId="0" xfId="10" applyNumberFormat="1" applyFont="1" applyFill="1" applyBorder="1" applyAlignment="1">
      <alignment horizontal="right"/>
    </xf>
    <xf numFmtId="4" fontId="28" fillId="0" borderId="0" xfId="10" applyNumberFormat="1" applyFont="1" applyFill="1" applyBorder="1" applyAlignment="1">
      <alignment horizontal="right"/>
    </xf>
    <xf numFmtId="0" fontId="66" fillId="0" borderId="0" xfId="7" applyFont="1" applyFill="1" applyBorder="1" applyAlignment="1">
      <alignment horizontal="left" indent="2"/>
    </xf>
    <xf numFmtId="164" fontId="66" fillId="0" borderId="0" xfId="9" applyNumberFormat="1" applyFont="1" applyFill="1" applyBorder="1" applyAlignment="1">
      <alignment horizontal="right" wrapText="1"/>
    </xf>
    <xf numFmtId="4" fontId="66" fillId="0" borderId="0" xfId="9" applyNumberFormat="1" applyFont="1" applyFill="1" applyBorder="1" applyAlignment="1">
      <alignment horizontal="right" wrapText="1"/>
    </xf>
    <xf numFmtId="0" fontId="66" fillId="0" borderId="0" xfId="7" applyFont="1" applyFill="1" applyBorder="1" applyAlignment="1">
      <alignment horizontal="left" wrapText="1" indent="3"/>
    </xf>
    <xf numFmtId="0" fontId="66" fillId="0" borderId="0" xfId="7" applyFont="1" applyFill="1" applyBorder="1" applyAlignment="1">
      <alignment horizontal="left" wrapText="1" indent="2"/>
    </xf>
    <xf numFmtId="0" fontId="66" fillId="0" borderId="0" xfId="7" applyFont="1" applyFill="1" applyBorder="1" applyAlignment="1">
      <alignment horizontal="left" indent="3"/>
    </xf>
    <xf numFmtId="164" fontId="24" fillId="0" borderId="0" xfId="10" applyNumberFormat="1" applyFont="1" applyFill="1" applyBorder="1" applyAlignment="1">
      <alignment horizontal="right"/>
    </xf>
    <xf numFmtId="4" fontId="24" fillId="0" borderId="0" xfId="10" applyNumberFormat="1" applyFont="1" applyFill="1" applyBorder="1" applyAlignment="1">
      <alignment horizontal="right"/>
    </xf>
    <xf numFmtId="164" fontId="64" fillId="0" borderId="0" xfId="9" applyNumberFormat="1" applyFont="1" applyFill="1" applyBorder="1" applyAlignment="1">
      <alignment horizontal="right" wrapText="1"/>
    </xf>
    <xf numFmtId="4" fontId="64" fillId="0" borderId="0" xfId="9" applyNumberFormat="1" applyFont="1" applyFill="1" applyBorder="1" applyAlignment="1">
      <alignment horizontal="right" wrapText="1"/>
    </xf>
    <xf numFmtId="0" fontId="66" fillId="0" borderId="0" xfId="7" applyFont="1" applyFill="1" applyBorder="1" applyAlignment="1">
      <alignment horizontal="left" indent="5"/>
    </xf>
    <xf numFmtId="0" fontId="5" fillId="0" borderId="1" xfId="7" applyFont="1" applyFill="1" applyBorder="1"/>
    <xf numFmtId="164" fontId="5" fillId="0" borderId="1" xfId="7" applyNumberFormat="1" applyFont="1" applyFill="1" applyBorder="1" applyAlignment="1">
      <alignment horizontal="right"/>
    </xf>
    <xf numFmtId="4" fontId="5" fillId="0" borderId="1" xfId="7" applyNumberFormat="1" applyFont="1" applyFill="1" applyBorder="1" applyAlignment="1">
      <alignment horizontal="right"/>
    </xf>
    <xf numFmtId="164" fontId="24" fillId="0" borderId="0" xfId="7" applyNumberFormat="1" applyFont="1" applyFill="1" applyBorder="1"/>
    <xf numFmtId="164" fontId="19" fillId="0" borderId="0" xfId="7" applyNumberFormat="1" applyFont="1" applyFill="1" applyBorder="1"/>
    <xf numFmtId="0" fontId="66" fillId="0" borderId="0" xfId="7" applyFont="1" applyFill="1" applyBorder="1"/>
    <xf numFmtId="0" fontId="15" fillId="0" borderId="0" xfId="11" applyFont="1" applyFill="1" applyAlignment="1">
      <alignment vertical="center"/>
    </xf>
    <xf numFmtId="0" fontId="68" fillId="2" borderId="0" xfId="7" applyFont="1" applyFill="1" applyBorder="1" applyAlignment="1">
      <alignment vertical="center"/>
    </xf>
    <xf numFmtId="0" fontId="15" fillId="0" borderId="0" xfId="11" applyFont="1" applyFill="1" applyBorder="1" applyAlignment="1">
      <alignment vertical="center"/>
    </xf>
    <xf numFmtId="3" fontId="15" fillId="0" borderId="0" xfId="7" applyNumberFormat="1" applyFont="1"/>
    <xf numFmtId="0" fontId="25" fillId="0" borderId="0" xfId="11" applyFont="1" applyFill="1" applyBorder="1" applyAlignment="1">
      <alignment vertical="center"/>
    </xf>
    <xf numFmtId="0" fontId="25" fillId="0" borderId="0" xfId="11" applyFont="1" applyFill="1" applyBorder="1" applyAlignment="1">
      <alignment horizontal="left" vertical="center"/>
    </xf>
    <xf numFmtId="0" fontId="25" fillId="0" borderId="0" xfId="11" applyFont="1" applyFill="1" applyBorder="1" applyAlignment="1">
      <alignment horizontal="left" vertical="center" indent="1"/>
    </xf>
    <xf numFmtId="0" fontId="25" fillId="0" borderId="0" xfId="11" applyFont="1"/>
    <xf numFmtId="0" fontId="25" fillId="0" borderId="0" xfId="11" applyFont="1" applyAlignment="1">
      <alignment horizontal="left" indent="1"/>
    </xf>
    <xf numFmtId="0" fontId="25" fillId="0" borderId="0" xfId="7" applyFont="1" applyFill="1" applyAlignment="1">
      <alignment horizontal="left" indent="1"/>
    </xf>
    <xf numFmtId="0" fontId="15" fillId="0" borderId="4" xfId="7" applyFont="1" applyFill="1" applyBorder="1" applyAlignment="1">
      <alignment horizontal="left" vertical="center"/>
    </xf>
    <xf numFmtId="3" fontId="15" fillId="0" borderId="4" xfId="7" applyNumberFormat="1" applyFont="1" applyFill="1" applyBorder="1" applyAlignment="1">
      <alignment vertical="center"/>
    </xf>
    <xf numFmtId="0" fontId="47" fillId="0" borderId="1" xfId="7" applyFont="1" applyFill="1" applyBorder="1" applyAlignment="1">
      <alignment vertical="center"/>
    </xf>
    <xf numFmtId="2" fontId="69" fillId="0" borderId="1" xfId="7" applyNumberFormat="1" applyFont="1" applyFill="1" applyBorder="1" applyAlignment="1">
      <alignment vertical="center"/>
    </xf>
    <xf numFmtId="164" fontId="47" fillId="0" borderId="0" xfId="7" applyNumberFormat="1" applyFont="1" applyFill="1" applyBorder="1" applyAlignment="1">
      <alignment horizontal="right" vertical="center"/>
    </xf>
    <xf numFmtId="3" fontId="24" fillId="0" borderId="0" xfId="7" applyNumberFormat="1" applyFont="1"/>
    <xf numFmtId="0" fontId="25" fillId="0" borderId="4" xfId="7" applyFont="1" applyFill="1" applyBorder="1" applyAlignment="1">
      <alignment horizontal="left" vertical="center"/>
    </xf>
    <xf numFmtId="3" fontId="25" fillId="0" borderId="4" xfId="7" applyNumberFormat="1" applyFont="1" applyFill="1" applyBorder="1" applyAlignment="1">
      <alignment vertical="center"/>
    </xf>
    <xf numFmtId="0" fontId="70" fillId="0" borderId="0" xfId="7" applyFont="1" applyAlignment="1">
      <alignment vertical="center"/>
    </xf>
    <xf numFmtId="0" fontId="70" fillId="0" borderId="0" xfId="7" applyFont="1" applyFill="1" applyBorder="1" applyAlignment="1">
      <alignment vertical="center"/>
    </xf>
    <xf numFmtId="0" fontId="70" fillId="0" borderId="0" xfId="7" applyFont="1" applyFill="1" applyBorder="1" applyAlignment="1">
      <alignment horizontal="right" vertical="center"/>
    </xf>
    <xf numFmtId="0" fontId="71" fillId="0" borderId="0" xfId="7" applyFont="1" applyFill="1" applyBorder="1" applyAlignment="1">
      <alignment vertical="center"/>
    </xf>
    <xf numFmtId="0" fontId="71" fillId="0" borderId="0" xfId="7" applyFont="1" applyFill="1" applyBorder="1" applyAlignment="1">
      <alignment vertical="center" wrapText="1"/>
    </xf>
    <xf numFmtId="0" fontId="22" fillId="0" borderId="0" xfId="7" applyFill="1" applyBorder="1" applyAlignment="1">
      <alignment vertical="center"/>
    </xf>
    <xf numFmtId="0" fontId="71" fillId="0" borderId="0" xfId="7" applyFont="1" applyFill="1" applyBorder="1" applyAlignment="1">
      <alignment horizontal="center" vertical="center"/>
    </xf>
    <xf numFmtId="3" fontId="71" fillId="0" borderId="0" xfId="7" applyNumberFormat="1" applyFont="1" applyFill="1" applyBorder="1" applyAlignment="1">
      <alignment vertical="center"/>
    </xf>
    <xf numFmtId="3" fontId="70" fillId="0" borderId="0" xfId="7" applyNumberFormat="1" applyFont="1" applyFill="1" applyBorder="1" applyAlignment="1">
      <alignment vertical="center"/>
    </xf>
    <xf numFmtId="0" fontId="70" fillId="0" borderId="0" xfId="7" applyFont="1" applyFill="1" applyBorder="1" applyAlignment="1">
      <alignment horizontal="left" vertical="center"/>
    </xf>
    <xf numFmtId="0" fontId="70" fillId="0" borderId="0" xfId="7" applyFont="1" applyFill="1" applyBorder="1" applyAlignment="1">
      <alignment horizontal="left" vertical="center" indent="1"/>
    </xf>
    <xf numFmtId="3" fontId="70" fillId="0" borderId="0" xfId="7" applyNumberFormat="1" applyFont="1" applyFill="1" applyBorder="1" applyAlignment="1">
      <alignment horizontal="right" vertical="center"/>
    </xf>
    <xf numFmtId="0" fontId="71" fillId="0" borderId="0" xfId="7" applyFont="1" applyFill="1" applyBorder="1" applyAlignment="1">
      <alignment horizontal="left" vertical="center"/>
    </xf>
    <xf numFmtId="0" fontId="72" fillId="0" borderId="0" xfId="7" applyFont="1" applyFill="1" applyBorder="1" applyAlignment="1">
      <alignment vertical="center"/>
    </xf>
    <xf numFmtId="2" fontId="71" fillId="0" borderId="0" xfId="7" applyNumberFormat="1" applyFont="1" applyFill="1" applyBorder="1" applyAlignment="1">
      <alignment vertical="center"/>
    </xf>
    <xf numFmtId="164" fontId="71" fillId="0" borderId="0" xfId="7" applyNumberFormat="1" applyFont="1" applyFill="1" applyBorder="1" applyAlignment="1">
      <alignment horizontal="right" vertical="center"/>
    </xf>
    <xf numFmtId="166" fontId="71" fillId="0" borderId="0" xfId="7" applyNumberFormat="1" applyFont="1" applyFill="1" applyBorder="1" applyAlignment="1">
      <alignment horizontal="right" vertical="center"/>
    </xf>
    <xf numFmtId="0" fontId="47" fillId="0" borderId="0" xfId="7" applyFont="1" applyBorder="1" applyAlignment="1">
      <alignment vertical="center" wrapText="1"/>
    </xf>
    <xf numFmtId="165" fontId="22" fillId="0" borderId="0" xfId="7" applyNumberFormat="1" applyFill="1" applyBorder="1"/>
    <xf numFmtId="0" fontId="75" fillId="4" borderId="0" xfId="7" applyFont="1" applyFill="1" applyBorder="1" applyAlignment="1">
      <alignment vertical="center"/>
    </xf>
    <xf numFmtId="0" fontId="76" fillId="4" borderId="0" xfId="7" applyFont="1" applyFill="1" applyBorder="1" applyAlignment="1">
      <alignment horizontal="center" vertical="center"/>
    </xf>
    <xf numFmtId="4" fontId="75" fillId="4" borderId="0" xfId="7" applyNumberFormat="1" applyFont="1" applyFill="1" applyBorder="1" applyAlignment="1">
      <alignment horizontal="center" vertical="center"/>
    </xf>
    <xf numFmtId="0" fontId="77" fillId="2" borderId="0" xfId="4" applyFont="1" applyFill="1"/>
    <xf numFmtId="0" fontId="26" fillId="0" borderId="0" xfId="4"/>
    <xf numFmtId="0" fontId="43" fillId="0" borderId="0" xfId="4" applyFont="1"/>
    <xf numFmtId="0" fontId="43" fillId="0" borderId="0" xfId="4" applyFont="1" applyAlignment="1">
      <alignment horizontal="center" vertical="center"/>
    </xf>
    <xf numFmtId="2" fontId="43" fillId="0" borderId="0" xfId="4" applyNumberFormat="1" applyFont="1"/>
    <xf numFmtId="2" fontId="43" fillId="0" borderId="43" xfId="4" applyNumberFormat="1" applyFont="1" applyFill="1" applyBorder="1"/>
    <xf numFmtId="2" fontId="43" fillId="0" borderId="0" xfId="4" applyNumberFormat="1" applyFont="1" applyBorder="1"/>
    <xf numFmtId="2" fontId="43" fillId="0" borderId="44" xfId="4" applyNumberFormat="1" applyFont="1" applyBorder="1"/>
    <xf numFmtId="2" fontId="43" fillId="0" borderId="0" xfId="4" applyNumberFormat="1" applyFont="1" applyFill="1"/>
    <xf numFmtId="4" fontId="43" fillId="0" borderId="0" xfId="4" applyNumberFormat="1" applyFont="1" applyFill="1"/>
    <xf numFmtId="0" fontId="43" fillId="0" borderId="0" xfId="4" applyFont="1" applyFill="1"/>
    <xf numFmtId="0" fontId="6" fillId="0" borderId="0" xfId="4" applyFont="1"/>
    <xf numFmtId="2" fontId="6" fillId="0" borderId="0" xfId="4" applyNumberFormat="1" applyFont="1"/>
    <xf numFmtId="0" fontId="79" fillId="0" borderId="0" xfId="7" applyFont="1" applyFill="1" applyBorder="1" applyAlignment="1">
      <alignment vertical="center"/>
    </xf>
    <xf numFmtId="0" fontId="6" fillId="0" borderId="0" xfId="4" applyFont="1" applyFill="1" applyBorder="1"/>
    <xf numFmtId="0" fontId="7" fillId="0" borderId="0" xfId="7" applyFont="1" applyFill="1" applyBorder="1" applyAlignment="1">
      <alignment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vertical="center" wrapText="1"/>
    </xf>
    <xf numFmtId="0" fontId="17" fillId="0" borderId="0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2" fontId="17" fillId="0" borderId="0" xfId="7" applyNumberFormat="1" applyFont="1" applyFill="1" applyBorder="1" applyAlignment="1">
      <alignment horizontal="center" vertical="center" wrapText="1"/>
    </xf>
    <xf numFmtId="2" fontId="17" fillId="0" borderId="0" xfId="7" applyNumberFormat="1" applyFont="1" applyFill="1" applyBorder="1" applyAlignment="1">
      <alignment vertical="center" wrapText="1"/>
    </xf>
    <xf numFmtId="0" fontId="29" fillId="0" borderId="0" xfId="7" applyFont="1" applyFill="1" applyBorder="1" applyAlignment="1">
      <alignment vertical="center" wrapText="1"/>
    </xf>
    <xf numFmtId="0" fontId="29" fillId="0" borderId="0" xfId="7" applyFont="1" applyFill="1" applyBorder="1" applyAlignment="1">
      <alignment horizontal="center" vertical="center" wrapText="1"/>
    </xf>
    <xf numFmtId="2" fontId="29" fillId="0" borderId="0" xfId="7" applyNumberFormat="1" applyFont="1" applyFill="1" applyBorder="1" applyAlignment="1">
      <alignment horizontal="center" vertical="center" wrapText="1"/>
    </xf>
    <xf numFmtId="2" fontId="29" fillId="0" borderId="0" xfId="7" applyNumberFormat="1" applyFont="1" applyFill="1" applyBorder="1" applyAlignment="1">
      <alignment vertical="center" wrapText="1"/>
    </xf>
    <xf numFmtId="0" fontId="29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 wrapText="1"/>
    </xf>
    <xf numFmtId="176" fontId="29" fillId="0" borderId="0" xfId="7" applyNumberFormat="1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vertical="center"/>
    </xf>
    <xf numFmtId="2" fontId="17" fillId="0" borderId="0" xfId="7" applyNumberFormat="1" applyFont="1" applyFill="1" applyBorder="1" applyAlignment="1">
      <alignment horizontal="right" vertical="center" wrapText="1"/>
    </xf>
    <xf numFmtId="0" fontId="7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 wrapText="1"/>
    </xf>
    <xf numFmtId="0" fontId="8" fillId="0" borderId="0" xfId="7" applyFont="1" applyFill="1" applyBorder="1" applyAlignment="1">
      <alignment horizontal="right" vertical="center" wrapText="1"/>
    </xf>
    <xf numFmtId="0" fontId="80" fillId="0" borderId="0" xfId="12" applyFont="1" applyBorder="1" applyAlignment="1">
      <alignment horizontal="left" vertical="center"/>
    </xf>
    <xf numFmtId="0" fontId="43" fillId="0" borderId="0" xfId="12" applyFont="1"/>
    <xf numFmtId="0" fontId="15" fillId="0" borderId="0" xfId="12" applyFont="1"/>
    <xf numFmtId="0" fontId="68" fillId="2" borderId="0" xfId="13" applyFont="1" applyFill="1"/>
    <xf numFmtId="0" fontId="68" fillId="2" borderId="0" xfId="12" applyFont="1" applyFill="1"/>
    <xf numFmtId="0" fontId="43" fillId="0" borderId="0" xfId="12" applyFont="1" applyFill="1"/>
    <xf numFmtId="165" fontId="43" fillId="0" borderId="0" xfId="13" applyNumberFormat="1" applyFont="1" applyFill="1"/>
    <xf numFmtId="165" fontId="43" fillId="0" borderId="0" xfId="12" applyNumberFormat="1" applyFont="1" applyFill="1"/>
    <xf numFmtId="165" fontId="43" fillId="0" borderId="0" xfId="13" applyNumberFormat="1" applyFont="1"/>
    <xf numFmtId="165" fontId="43" fillId="0" borderId="0" xfId="12" applyNumberFormat="1" applyFont="1"/>
    <xf numFmtId="0" fontId="80" fillId="0" borderId="0" xfId="12" applyFont="1" applyFill="1" applyBorder="1" applyAlignment="1">
      <alignment horizontal="left" vertical="center"/>
    </xf>
    <xf numFmtId="0" fontId="43" fillId="0" borderId="0" xfId="12" applyFont="1" applyFill="1" applyBorder="1"/>
    <xf numFmtId="0" fontId="80" fillId="0" borderId="0" xfId="12" applyFont="1" applyAlignment="1">
      <alignment horizontal="left" vertical="center"/>
    </xf>
    <xf numFmtId="165" fontId="43" fillId="0" borderId="0" xfId="12" applyNumberFormat="1" applyFont="1" applyFill="1" applyAlignment="1">
      <alignment horizontal="right" vertical="center"/>
    </xf>
    <xf numFmtId="165" fontId="43" fillId="0" borderId="0" xfId="12" applyNumberFormat="1" applyFont="1" applyAlignment="1">
      <alignment horizontal="right" vertical="center"/>
    </xf>
    <xf numFmtId="165" fontId="25" fillId="0" borderId="0" xfId="1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81" fillId="0" borderId="0" xfId="14" applyFont="1" applyBorder="1"/>
    <xf numFmtId="0" fontId="68" fillId="2" borderId="0" xfId="13" applyFont="1" applyFill="1" applyAlignment="1">
      <alignment horizontal="right"/>
    </xf>
    <xf numFmtId="0" fontId="43" fillId="0" borderId="0" xfId="14" applyFont="1" applyFill="1" applyBorder="1"/>
    <xf numFmtId="3" fontId="80" fillId="0" borderId="0" xfId="14" applyNumberFormat="1" applyFont="1" applyBorder="1"/>
    <xf numFmtId="3" fontId="43" fillId="0" borderId="0" xfId="14" applyNumberFormat="1" applyFont="1" applyBorder="1"/>
    <xf numFmtId="3" fontId="25" fillId="0" borderId="0" xfId="14" applyNumberFormat="1" applyFont="1" applyBorder="1"/>
    <xf numFmtId="0" fontId="43" fillId="0" borderId="0" xfId="14" applyFont="1" applyBorder="1"/>
    <xf numFmtId="0" fontId="80" fillId="0" borderId="0" xfId="14" applyFont="1" applyBorder="1"/>
    <xf numFmtId="10" fontId="84" fillId="0" borderId="0" xfId="15" applyNumberFormat="1" applyFont="1" applyBorder="1"/>
    <xf numFmtId="3" fontId="84" fillId="0" borderId="0" xfId="14" applyNumberFormat="1" applyFont="1" applyBorder="1"/>
    <xf numFmtId="0" fontId="85" fillId="0" borderId="0" xfId="14" applyFont="1" applyBorder="1"/>
    <xf numFmtId="0" fontId="85" fillId="0" borderId="0" xfId="14" applyFont="1" applyFill="1" applyBorder="1"/>
    <xf numFmtId="0" fontId="86" fillId="0" borderId="0" xfId="14" applyFont="1" applyBorder="1"/>
    <xf numFmtId="0" fontId="86" fillId="5" borderId="0" xfId="14" applyFont="1" applyFill="1" applyBorder="1" applyAlignment="1">
      <alignment horizontal="center" vertical="center"/>
    </xf>
    <xf numFmtId="0" fontId="87" fillId="0" borderId="0" xfId="16" applyFont="1" applyAlignment="1">
      <alignment vertical="center"/>
    </xf>
    <xf numFmtId="0" fontId="22" fillId="0" borderId="0" xfId="16" applyAlignment="1">
      <alignment vertical="center"/>
    </xf>
    <xf numFmtId="0" fontId="88" fillId="2" borderId="46" xfId="16" applyFont="1" applyFill="1" applyBorder="1" applyAlignment="1">
      <alignment horizontal="center" vertical="center" wrapText="1"/>
    </xf>
    <xf numFmtId="0" fontId="89" fillId="0" borderId="0" xfId="16" applyFont="1" applyFill="1" applyBorder="1" applyAlignment="1">
      <alignment horizontal="center" vertical="center"/>
    </xf>
    <xf numFmtId="0" fontId="88" fillId="2" borderId="47" xfId="16" applyFont="1" applyFill="1" applyBorder="1" applyAlignment="1">
      <alignment horizontal="center" vertical="center" wrapText="1"/>
    </xf>
    <xf numFmtId="0" fontId="88" fillId="2" borderId="0" xfId="16" applyFont="1" applyFill="1" applyBorder="1" applyAlignment="1">
      <alignment horizontal="center" vertical="center" wrapText="1"/>
    </xf>
    <xf numFmtId="0" fontId="24" fillId="0" borderId="49" xfId="16" applyFont="1" applyBorder="1" applyAlignment="1">
      <alignment horizontal="left" vertical="center" wrapText="1" indent="1"/>
    </xf>
    <xf numFmtId="0" fontId="24" fillId="0" borderId="50" xfId="16" applyFont="1" applyBorder="1" applyAlignment="1">
      <alignment horizontal="center" vertical="center" wrapText="1"/>
    </xf>
    <xf numFmtId="165" fontId="24" fillId="0" borderId="51" xfId="16" applyNumberFormat="1" applyFont="1" applyBorder="1" applyAlignment="1">
      <alignment horizontal="right" vertical="center" wrapText="1"/>
    </xf>
    <xf numFmtId="177" fontId="24" fillId="0" borderId="0" xfId="16" applyNumberFormat="1" applyFont="1" applyBorder="1" applyAlignment="1">
      <alignment horizontal="left" vertical="center" wrapText="1"/>
    </xf>
    <xf numFmtId="165" fontId="6" fillId="0" borderId="0" xfId="16" applyNumberFormat="1" applyFont="1" applyBorder="1" applyAlignment="1">
      <alignment horizontal="right" vertical="center" wrapText="1"/>
    </xf>
    <xf numFmtId="165" fontId="24" fillId="0" borderId="0" xfId="16" applyNumberFormat="1" applyFont="1" applyBorder="1" applyAlignment="1">
      <alignment horizontal="right" vertical="center" wrapText="1"/>
    </xf>
    <xf numFmtId="165" fontId="24" fillId="0" borderId="0" xfId="16" applyNumberFormat="1" applyFont="1" applyBorder="1" applyAlignment="1">
      <alignment horizontal="center" vertical="center" wrapText="1"/>
    </xf>
    <xf numFmtId="0" fontId="66" fillId="0" borderId="0" xfId="16" applyFont="1" applyFill="1" applyBorder="1" applyAlignment="1">
      <alignment horizontal="center" vertical="center"/>
    </xf>
    <xf numFmtId="49" fontId="24" fillId="0" borderId="50" xfId="16" applyNumberFormat="1" applyFont="1" applyBorder="1" applyAlignment="1">
      <alignment horizontal="center" vertical="center" wrapText="1"/>
    </xf>
    <xf numFmtId="177" fontId="90" fillId="0" borderId="0" xfId="16" applyNumberFormat="1" applyFont="1" applyBorder="1" applyAlignment="1">
      <alignment horizontal="left" vertical="center" wrapText="1"/>
    </xf>
    <xf numFmtId="177" fontId="91" fillId="0" borderId="0" xfId="16" applyNumberFormat="1" applyFont="1" applyBorder="1" applyAlignment="1">
      <alignment horizontal="left" vertical="center" wrapText="1"/>
    </xf>
    <xf numFmtId="0" fontId="24" fillId="0" borderId="52" xfId="16" applyFont="1" applyBorder="1" applyAlignment="1">
      <alignment horizontal="left" vertical="center" wrapText="1" indent="1"/>
    </xf>
    <xf numFmtId="49" fontId="24" fillId="0" borderId="53" xfId="16" applyNumberFormat="1" applyFont="1" applyBorder="1" applyAlignment="1">
      <alignment horizontal="center" vertical="center" wrapText="1"/>
    </xf>
    <xf numFmtId="165" fontId="24" fillId="0" borderId="54" xfId="16" applyNumberFormat="1" applyFont="1" applyBorder="1" applyAlignment="1">
      <alignment horizontal="right" vertical="center" wrapText="1"/>
    </xf>
    <xf numFmtId="177" fontId="24" fillId="0" borderId="42" xfId="16" applyNumberFormat="1" applyFont="1" applyBorder="1" applyAlignment="1">
      <alignment horizontal="left" vertical="center" wrapText="1"/>
    </xf>
    <xf numFmtId="165" fontId="6" fillId="0" borderId="42" xfId="16" applyNumberFormat="1" applyFont="1" applyBorder="1" applyAlignment="1">
      <alignment horizontal="right" vertical="center" wrapText="1"/>
    </xf>
    <xf numFmtId="165" fontId="24" fillId="0" borderId="42" xfId="16" applyNumberFormat="1" applyFont="1" applyBorder="1" applyAlignment="1">
      <alignment horizontal="right" vertical="center" wrapText="1"/>
    </xf>
    <xf numFmtId="165" fontId="24" fillId="0" borderId="42" xfId="16" applyNumberFormat="1" applyFont="1" applyBorder="1" applyAlignment="1">
      <alignment horizontal="center" vertical="center" wrapText="1"/>
    </xf>
    <xf numFmtId="0" fontId="92" fillId="0" borderId="0" xfId="16" applyFont="1" applyBorder="1" applyAlignment="1">
      <alignment vertical="center"/>
    </xf>
    <xf numFmtId="0" fontId="92" fillId="0" borderId="0" xfId="16" applyFont="1" applyBorder="1" applyAlignment="1">
      <alignment horizontal="center" vertical="center"/>
    </xf>
    <xf numFmtId="178" fontId="22" fillId="0" borderId="0" xfId="16" applyNumberFormat="1" applyAlignment="1">
      <alignment vertical="center"/>
    </xf>
    <xf numFmtId="0" fontId="22" fillId="0" borderId="0" xfId="16" applyFill="1" applyBorder="1" applyAlignment="1">
      <alignment vertical="center"/>
    </xf>
    <xf numFmtId="0" fontId="15" fillId="0" borderId="0" xfId="0" applyFont="1"/>
    <xf numFmtId="0" fontId="4" fillId="2" borderId="0" xfId="0" applyFont="1" applyFill="1" applyAlignment="1">
      <alignment horizontal="right" vertical="center"/>
    </xf>
    <xf numFmtId="3" fontId="6" fillId="0" borderId="0" xfId="0" applyNumberFormat="1" applyFont="1" applyFill="1"/>
    <xf numFmtId="4" fontId="6" fillId="0" borderId="0" xfId="0" applyNumberFormat="1" applyFont="1"/>
    <xf numFmtId="4" fontId="6" fillId="6" borderId="0" xfId="0" applyNumberFormat="1" applyFont="1" applyFill="1"/>
    <xf numFmtId="3" fontId="0" fillId="0" borderId="0" xfId="0" applyNumberFormat="1"/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Fill="1" applyBorder="1"/>
    <xf numFmtId="4" fontId="6" fillId="0" borderId="1" xfId="0" applyNumberFormat="1" applyFont="1" applyFill="1" applyBorder="1"/>
    <xf numFmtId="4" fontId="6" fillId="6" borderId="1" xfId="0" applyNumberFormat="1" applyFont="1" applyFill="1" applyBorder="1"/>
    <xf numFmtId="0" fontId="6" fillId="0" borderId="0" xfId="0" applyFont="1" applyBorder="1"/>
    <xf numFmtId="164" fontId="6" fillId="0" borderId="0" xfId="0" applyNumberFormat="1" applyFont="1" applyBorder="1"/>
    <xf numFmtId="164" fontId="6" fillId="6" borderId="0" xfId="0" applyNumberFormat="1" applyFont="1" applyFill="1" applyBorder="1"/>
    <xf numFmtId="164" fontId="6" fillId="0" borderId="1" xfId="0" applyNumberFormat="1" applyFont="1" applyBorder="1"/>
    <xf numFmtId="164" fontId="6" fillId="6" borderId="1" xfId="0" applyNumberFormat="1" applyFont="1" applyFill="1" applyBorder="1"/>
    <xf numFmtId="0" fontId="6" fillId="0" borderId="18" xfId="0" applyFont="1" applyBorder="1"/>
    <xf numFmtId="164" fontId="6" fillId="0" borderId="18" xfId="0" applyNumberFormat="1" applyFont="1" applyBorder="1"/>
    <xf numFmtId="164" fontId="6" fillId="6" borderId="18" xfId="0" applyNumberFormat="1" applyFont="1" applyFill="1" applyBorder="1"/>
    <xf numFmtId="0" fontId="39" fillId="0" borderId="0" xfId="0" applyFont="1" applyAlignment="1">
      <alignment horizontal="right"/>
    </xf>
    <xf numFmtId="0" fontId="93" fillId="0" borderId="0" xfId="0" applyFont="1"/>
    <xf numFmtId="179" fontId="15" fillId="0" borderId="0" xfId="3" applyNumberFormat="1" applyFont="1" applyFill="1" applyBorder="1"/>
    <xf numFmtId="0" fontId="94" fillId="0" borderId="0" xfId="17" applyNumberFormat="1" applyFont="1" applyFill="1" applyBorder="1"/>
    <xf numFmtId="0" fontId="22" fillId="0" borderId="0" xfId="16"/>
    <xf numFmtId="0" fontId="41" fillId="7" borderId="0" xfId="17" applyNumberFormat="1" applyFont="1" applyFill="1" applyBorder="1"/>
    <xf numFmtId="49" fontId="43" fillId="0" borderId="0" xfId="18" applyNumberFormat="1" applyFont="1" applyBorder="1" applyAlignment="1">
      <alignment horizontal="left"/>
    </xf>
    <xf numFmtId="2" fontId="95" fillId="0" borderId="0" xfId="18" applyNumberFormat="1" applyFont="1" applyBorder="1" applyAlignment="1"/>
    <xf numFmtId="165" fontId="25" fillId="0" borderId="0" xfId="18" applyNumberFormat="1" applyFont="1" applyBorder="1" applyAlignment="1"/>
    <xf numFmtId="165" fontId="95" fillId="0" borderId="0" xfId="18" applyNumberFormat="1" applyFont="1" applyBorder="1" applyAlignment="1"/>
    <xf numFmtId="0" fontId="95" fillId="0" borderId="0" xfId="18" applyFont="1" applyBorder="1"/>
    <xf numFmtId="0" fontId="95" fillId="0" borderId="1" xfId="18" applyFont="1" applyBorder="1"/>
    <xf numFmtId="2" fontId="95" fillId="0" borderId="1" xfId="18" applyNumberFormat="1" applyFont="1" applyBorder="1" applyAlignment="1"/>
    <xf numFmtId="165" fontId="25" fillId="0" borderId="1" xfId="18" applyNumberFormat="1" applyFont="1" applyBorder="1" applyAlignment="1"/>
    <xf numFmtId="0" fontId="16" fillId="2" borderId="55" xfId="0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9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5" fillId="0" borderId="0" xfId="1" applyFont="1" applyAlignment="1">
      <alignment vertical="center"/>
    </xf>
    <xf numFmtId="0" fontId="97" fillId="0" borderId="0" xfId="0" applyFont="1"/>
    <xf numFmtId="0" fontId="39" fillId="0" borderId="0" xfId="0" applyFont="1"/>
    <xf numFmtId="0" fontId="52" fillId="0" borderId="0" xfId="7" applyFont="1" applyBorder="1" applyAlignment="1">
      <alignment horizontal="right" vertical="center"/>
    </xf>
    <xf numFmtId="0" fontId="15" fillId="0" borderId="0" xfId="7" applyFont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47" fillId="0" borderId="4" xfId="7" applyFont="1" applyFill="1" applyBorder="1" applyAlignment="1">
      <alignment horizontal="left" vertical="center" wrapText="1"/>
    </xf>
    <xf numFmtId="0" fontId="48" fillId="0" borderId="0" xfId="7" applyFont="1" applyBorder="1" applyAlignment="1">
      <alignment vertical="center"/>
    </xf>
    <xf numFmtId="0" fontId="47" fillId="0" borderId="0" xfId="7" applyFont="1" applyFill="1" applyBorder="1" applyAlignment="1">
      <alignment vertical="center" wrapText="1"/>
    </xf>
    <xf numFmtId="0" fontId="55" fillId="0" borderId="0" xfId="7" applyFont="1" applyAlignment="1">
      <alignment horizontal="left" wrapText="1"/>
    </xf>
    <xf numFmtId="1" fontId="6" fillId="0" borderId="16" xfId="2" applyNumberFormat="1" applyFont="1" applyFill="1" applyBorder="1" applyAlignment="1">
      <alignment horizontal="center" vertical="center" wrapText="1"/>
    </xf>
    <xf numFmtId="1" fontId="6" fillId="0" borderId="18" xfId="2" applyNumberFormat="1" applyFont="1" applyFill="1" applyBorder="1" applyAlignment="1">
      <alignment horizontal="center" vertical="center" wrapText="1"/>
    </xf>
    <xf numFmtId="1" fontId="6" fillId="0" borderId="17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3" fontId="31" fillId="0" borderId="4" xfId="0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right" vertical="center"/>
    </xf>
    <xf numFmtId="0" fontId="19" fillId="0" borderId="0" xfId="7" applyFont="1" applyFill="1" applyBorder="1" applyAlignment="1">
      <alignment horizontal="right" vertical="center"/>
    </xf>
    <xf numFmtId="0" fontId="39" fillId="0" borderId="0" xfId="16" applyFont="1" applyBorder="1" applyAlignment="1">
      <alignment horizontal="right" vertical="center"/>
    </xf>
    <xf numFmtId="0" fontId="15" fillId="0" borderId="0" xfId="16" applyFont="1" applyAlignment="1">
      <alignment horizontal="left" vertical="center"/>
    </xf>
    <xf numFmtId="0" fontId="88" fillId="2" borderId="45" xfId="16" applyFont="1" applyFill="1" applyBorder="1" applyAlignment="1">
      <alignment horizontal="center" vertical="center" wrapText="1"/>
    </xf>
    <xf numFmtId="0" fontId="88" fillId="2" borderId="0" xfId="16" applyFont="1" applyFill="1" applyBorder="1" applyAlignment="1">
      <alignment horizontal="center" vertical="center" wrapText="1"/>
    </xf>
    <xf numFmtId="0" fontId="88" fillId="2" borderId="48" xfId="16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0" fontId="19" fillId="0" borderId="0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right"/>
    </xf>
    <xf numFmtId="0" fontId="9" fillId="0" borderId="0" xfId="0" applyFont="1" applyFill="1" applyAlignment="1">
      <alignment horizontal="left" vertical="center"/>
    </xf>
    <xf numFmtId="169" fontId="35" fillId="2" borderId="24" xfId="0" applyNumberFormat="1" applyFont="1" applyFill="1" applyBorder="1" applyAlignment="1">
      <alignment horizontal="center" vertical="center" wrapText="1"/>
    </xf>
    <xf numFmtId="169" fontId="35" fillId="2" borderId="28" xfId="0" applyNumberFormat="1" applyFont="1" applyFill="1" applyBorder="1" applyAlignment="1">
      <alignment horizontal="center" vertical="center" wrapText="1"/>
    </xf>
    <xf numFmtId="169" fontId="35" fillId="2" borderId="25" xfId="0" applyNumberFormat="1" applyFont="1" applyFill="1" applyBorder="1" applyAlignment="1">
      <alignment horizontal="center" vertical="center" wrapText="1"/>
    </xf>
    <xf numFmtId="169" fontId="35" fillId="2" borderId="26" xfId="0" applyNumberFormat="1" applyFont="1" applyFill="1" applyBorder="1" applyAlignment="1">
      <alignment horizontal="center" vertical="center" wrapText="1"/>
    </xf>
    <xf numFmtId="169" fontId="35" fillId="2" borderId="29" xfId="0" applyNumberFormat="1" applyFont="1" applyFill="1" applyBorder="1" applyAlignment="1">
      <alignment horizontal="center" vertical="center" wrapText="1"/>
    </xf>
    <xf numFmtId="169" fontId="35" fillId="2" borderId="30" xfId="0" applyNumberFormat="1" applyFont="1" applyFill="1" applyBorder="1" applyAlignment="1">
      <alignment horizontal="center" vertical="center" wrapText="1"/>
    </xf>
    <xf numFmtId="169" fontId="35" fillId="2" borderId="27" xfId="0" applyNumberFormat="1" applyFont="1" applyFill="1" applyBorder="1" applyAlignment="1">
      <alignment horizontal="center" vertical="center" wrapText="1"/>
    </xf>
    <xf numFmtId="169" fontId="35" fillId="2" borderId="31" xfId="0" applyNumberFormat="1" applyFont="1" applyFill="1" applyBorder="1" applyAlignment="1">
      <alignment horizontal="center" vertical="center" wrapText="1"/>
    </xf>
    <xf numFmtId="169" fontId="35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1" fillId="0" borderId="4" xfId="0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9" fillId="0" borderId="4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19" fillId="0" borderId="4" xfId="2" applyFont="1" applyBorder="1" applyAlignment="1">
      <alignment horizontal="left" vertical="center" wrapText="1"/>
    </xf>
    <xf numFmtId="3" fontId="31" fillId="0" borderId="0" xfId="2" applyNumberFormat="1" applyFont="1" applyBorder="1" applyAlignment="1">
      <alignment horizontal="right" vertical="center"/>
    </xf>
    <xf numFmtId="0" fontId="33" fillId="0" borderId="4" xfId="0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center"/>
    </xf>
    <xf numFmtId="3" fontId="31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49" fontId="16" fillId="2" borderId="56" xfId="0" applyNumberFormat="1" applyFont="1" applyFill="1" applyBorder="1" applyAlignment="1">
      <alignment horizontal="center" vertical="center"/>
    </xf>
    <xf numFmtId="49" fontId="16" fillId="2" borderId="55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5" fillId="0" borderId="0" xfId="7" applyFont="1" applyFill="1" applyBorder="1" applyAlignment="1">
      <alignment vertical="center"/>
    </xf>
    <xf numFmtId="0" fontId="19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vertical="center"/>
    </xf>
    <xf numFmtId="0" fontId="19" fillId="0" borderId="0" xfId="7" applyFont="1" applyBorder="1" applyAlignment="1">
      <alignment horizontal="center" vertical="center"/>
    </xf>
    <xf numFmtId="166" fontId="63" fillId="0" borderId="0" xfId="9" applyNumberFormat="1" applyFont="1" applyFill="1" applyBorder="1" applyAlignment="1">
      <alignment horizontal="center"/>
    </xf>
    <xf numFmtId="0" fontId="15" fillId="0" borderId="0" xfId="3" applyFont="1" applyAlignment="1">
      <alignment vertical="center"/>
    </xf>
    <xf numFmtId="0" fontId="19" fillId="0" borderId="4" xfId="0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left" vertical="center" wrapText="1"/>
    </xf>
    <xf numFmtId="0" fontId="74" fillId="4" borderId="0" xfId="7" applyFont="1" applyFill="1" applyBorder="1" applyAlignment="1">
      <alignment vertical="center"/>
    </xf>
    <xf numFmtId="0" fontId="68" fillId="2" borderId="0" xfId="4" applyFont="1" applyFill="1" applyAlignment="1">
      <alignment horizontal="center" vertical="center"/>
    </xf>
    <xf numFmtId="0" fontId="27" fillId="0" borderId="0" xfId="4" applyFont="1" applyAlignment="1">
      <alignment horizontal="left" vertical="center" wrapText="1"/>
    </xf>
  </cellXfs>
  <cellStyles count="19">
    <cellStyle name="Čiarka 2" xfId="9"/>
    <cellStyle name="Hypertextové prepojenie" xfId="1" builtinId="8"/>
    <cellStyle name="Normal 2" xfId="16"/>
    <cellStyle name="Normal_TAB2 2" xfId="10"/>
    <cellStyle name="Normálna" xfId="0" builtinId="0"/>
    <cellStyle name="Normálna 2" xfId="7"/>
    <cellStyle name="Normálna 3" xfId="14"/>
    <cellStyle name="Normálna 7" xfId="6"/>
    <cellStyle name="Normálne 11 2" xfId="4"/>
    <cellStyle name="Normálne 16" xfId="2"/>
    <cellStyle name="normálne 2" xfId="8"/>
    <cellStyle name="normálne 3 2" xfId="18"/>
    <cellStyle name="normálne 5" xfId="17"/>
    <cellStyle name="Normálne 50" xfId="12"/>
    <cellStyle name="Normálne 50 2" xfId="13"/>
    <cellStyle name="Normálne 9" xfId="3"/>
    <cellStyle name="Normálne 9 2" xfId="11"/>
    <cellStyle name="Percentá 2" xfId="15"/>
    <cellStyle name="Percentá 3" xfId="5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63" Type="http://schemas.openxmlformats.org/officeDocument/2006/relationships/externalLink" Target="externalLinks/externalLink27.xml"/><Relationship Id="rId68" Type="http://schemas.openxmlformats.org/officeDocument/2006/relationships/externalLink" Target="externalLinks/externalLink32.xml"/><Relationship Id="rId84" Type="http://schemas.openxmlformats.org/officeDocument/2006/relationships/externalLink" Target="externalLinks/externalLink48.xml"/><Relationship Id="rId89" Type="http://schemas.openxmlformats.org/officeDocument/2006/relationships/externalLink" Target="externalLinks/externalLink5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5.xml"/><Relationship Id="rId92" Type="http://schemas.openxmlformats.org/officeDocument/2006/relationships/externalLink" Target="externalLinks/externalLink5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8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38.xml"/><Relationship Id="rId79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51.xml"/><Relationship Id="rId10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5.xml"/><Relationship Id="rId82" Type="http://schemas.openxmlformats.org/officeDocument/2006/relationships/externalLink" Target="externalLinks/externalLink46.xml"/><Relationship Id="rId90" Type="http://schemas.openxmlformats.org/officeDocument/2006/relationships/externalLink" Target="externalLinks/externalLink54.xml"/><Relationship Id="rId95" Type="http://schemas.openxmlformats.org/officeDocument/2006/relationships/externalLink" Target="externalLinks/externalLink5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28.xml"/><Relationship Id="rId69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41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72" Type="http://schemas.openxmlformats.org/officeDocument/2006/relationships/externalLink" Target="externalLinks/externalLink36.xml"/><Relationship Id="rId80" Type="http://schemas.openxmlformats.org/officeDocument/2006/relationships/externalLink" Target="externalLinks/externalLink44.xml"/><Relationship Id="rId85" Type="http://schemas.openxmlformats.org/officeDocument/2006/relationships/externalLink" Target="externalLinks/externalLink49.xml"/><Relationship Id="rId93" Type="http://schemas.openxmlformats.org/officeDocument/2006/relationships/externalLink" Target="externalLinks/externalLink57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59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31.xml"/><Relationship Id="rId103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5.xml"/><Relationship Id="rId54" Type="http://schemas.openxmlformats.org/officeDocument/2006/relationships/externalLink" Target="externalLinks/externalLink18.xml"/><Relationship Id="rId62" Type="http://schemas.openxmlformats.org/officeDocument/2006/relationships/externalLink" Target="externalLinks/externalLink26.xml"/><Relationship Id="rId70" Type="http://schemas.openxmlformats.org/officeDocument/2006/relationships/externalLink" Target="externalLinks/externalLink34.xml"/><Relationship Id="rId75" Type="http://schemas.openxmlformats.org/officeDocument/2006/relationships/externalLink" Target="externalLinks/externalLink39.xml"/><Relationship Id="rId83" Type="http://schemas.openxmlformats.org/officeDocument/2006/relationships/externalLink" Target="externalLinks/externalLink47.xml"/><Relationship Id="rId88" Type="http://schemas.openxmlformats.org/officeDocument/2006/relationships/externalLink" Target="externalLinks/externalLink52.xml"/><Relationship Id="rId91" Type="http://schemas.openxmlformats.org/officeDocument/2006/relationships/externalLink" Target="externalLinks/externalLink55.xml"/><Relationship Id="rId96" Type="http://schemas.openxmlformats.org/officeDocument/2006/relationships/externalLink" Target="externalLinks/externalLink6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60" Type="http://schemas.openxmlformats.org/officeDocument/2006/relationships/externalLink" Target="externalLinks/externalLink24.xml"/><Relationship Id="rId65" Type="http://schemas.openxmlformats.org/officeDocument/2006/relationships/externalLink" Target="externalLinks/externalLink29.xml"/><Relationship Id="rId73" Type="http://schemas.openxmlformats.org/officeDocument/2006/relationships/externalLink" Target="externalLinks/externalLink37.xml"/><Relationship Id="rId78" Type="http://schemas.openxmlformats.org/officeDocument/2006/relationships/externalLink" Target="externalLinks/externalLink42.xml"/><Relationship Id="rId81" Type="http://schemas.openxmlformats.org/officeDocument/2006/relationships/externalLink" Target="externalLinks/externalLink45.xml"/><Relationship Id="rId86" Type="http://schemas.openxmlformats.org/officeDocument/2006/relationships/externalLink" Target="externalLinks/externalLink50.xml"/><Relationship Id="rId94" Type="http://schemas.openxmlformats.org/officeDocument/2006/relationships/externalLink" Target="externalLinks/externalLink58.xml"/><Relationship Id="rId99" Type="http://schemas.openxmlformats.org/officeDocument/2006/relationships/sharedStrings" Target="sharedStrings.xml"/><Relationship Id="rId10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3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4.xml"/><Relationship Id="rId55" Type="http://schemas.openxmlformats.org/officeDocument/2006/relationships/externalLink" Target="externalLinks/externalLink19.xml"/><Relationship Id="rId76" Type="http://schemas.openxmlformats.org/officeDocument/2006/relationships/externalLink" Target="externalLinks/externalLink40.xml"/><Relationship Id="rId9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9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06036745406826E-2"/>
          <c:y val="0.11574074074074074"/>
          <c:w val="0.84698293963254578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'T22'!$B$2:$F$2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'T22'!$B$7:$F$7</c:f>
              <c:numCache>
                <c:formatCode>0.00</c:formatCode>
                <c:ptCount val="5"/>
                <c:pt idx="0">
                  <c:v>9.5750878443099957E-2</c:v>
                </c:pt>
                <c:pt idx="1">
                  <c:v>-6.8431968384622746E-3</c:v>
                </c:pt>
                <c:pt idx="2">
                  <c:v>-6.477823419041932E-3</c:v>
                </c:pt>
                <c:pt idx="3">
                  <c:v>-6.0879490338575631E-3</c:v>
                </c:pt>
                <c:pt idx="4">
                  <c:v>-5.7460631160166156E-3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3-4716-A7F6-B4AD0FA55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826096"/>
        <c:axId val="457826488"/>
      </c:barChart>
      <c:catAx>
        <c:axId val="4578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6488"/>
        <c:crosses val="autoZero"/>
        <c:auto val="1"/>
        <c:lblAlgn val="ctr"/>
        <c:lblOffset val="100"/>
        <c:noMultiLvlLbl val="0"/>
      </c:catAx>
      <c:valAx>
        <c:axId val="45782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60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1181102362204"/>
          <c:y val="5.0925925925925923E-2"/>
          <c:w val="0.8703479877515311"/>
          <c:h val="0.82291156313794112"/>
        </c:manualLayout>
      </c:layout>
      <c:lineChart>
        <c:grouping val="standard"/>
        <c:varyColors val="0"/>
        <c:ser>
          <c:idx val="0"/>
          <c:order val="0"/>
          <c:tx>
            <c:strRef>
              <c:f>'G06, G07'!$A$11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DCB47B"/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G07'!$B$11:$M$11</c:f>
              <c:numCache>
                <c:formatCode>#,##0</c:formatCode>
                <c:ptCount val="12"/>
                <c:pt idx="0">
                  <c:v>1.1701584700000001</c:v>
                </c:pt>
                <c:pt idx="1">
                  <c:v>20.928713080000001</c:v>
                </c:pt>
                <c:pt idx="2">
                  <c:v>54.515952609999999</c:v>
                </c:pt>
                <c:pt idx="3">
                  <c:v>76.729088140000002</c:v>
                </c:pt>
                <c:pt idx="4">
                  <c:v>106.4749959</c:v>
                </c:pt>
                <c:pt idx="5">
                  <c:v>134.38000289999999</c:v>
                </c:pt>
                <c:pt idx="6">
                  <c:v>210.04512048000001</c:v>
                </c:pt>
                <c:pt idx="7">
                  <c:v>246.43737209</c:v>
                </c:pt>
                <c:pt idx="8">
                  <c:v>271.93640866999999</c:v>
                </c:pt>
                <c:pt idx="9">
                  <c:v>300.24030420999998</c:v>
                </c:pt>
                <c:pt idx="10">
                  <c:v>341.65432644999999</c:v>
                </c:pt>
                <c:pt idx="11">
                  <c:v>461.50573679000001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D-47F3-AF49-6B135230446B}"/>
            </c:ext>
          </c:extLst>
        </c:ser>
        <c:ser>
          <c:idx val="1"/>
          <c:order val="1"/>
          <c:tx>
            <c:strRef>
              <c:f>'G06, G07'!$A$12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B1E8F9"/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G07'!$B$12:$M$12</c:f>
              <c:numCache>
                <c:formatCode>#,##0</c:formatCode>
                <c:ptCount val="12"/>
                <c:pt idx="0">
                  <c:v>1.5987234000000001</c:v>
                </c:pt>
                <c:pt idx="1">
                  <c:v>23.254988900000001</c:v>
                </c:pt>
                <c:pt idx="2">
                  <c:v>47.400097119999998</c:v>
                </c:pt>
                <c:pt idx="3">
                  <c:v>77.226354110000003</c:v>
                </c:pt>
                <c:pt idx="4">
                  <c:v>104.46341056999999</c:v>
                </c:pt>
                <c:pt idx="5">
                  <c:v>128.05242049999998</c:v>
                </c:pt>
                <c:pt idx="6">
                  <c:v>162.41071916999999</c:v>
                </c:pt>
                <c:pt idx="7">
                  <c:v>191.77158064</c:v>
                </c:pt>
                <c:pt idx="8">
                  <c:v>219.90246979</c:v>
                </c:pt>
                <c:pt idx="9">
                  <c:v>254.06881283999999</c:v>
                </c:pt>
                <c:pt idx="10">
                  <c:v>291.65665376000004</c:v>
                </c:pt>
                <c:pt idx="11">
                  <c:v>417.31131545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D-47F3-AF49-6B135230446B}"/>
            </c:ext>
          </c:extLst>
        </c:ser>
        <c:ser>
          <c:idx val="2"/>
          <c:order val="2"/>
          <c:tx>
            <c:strRef>
              <c:f>'G06, G07'!$A$13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G07'!$B$13:$M$13</c:f>
              <c:numCache>
                <c:formatCode>#,##0</c:formatCode>
                <c:ptCount val="12"/>
                <c:pt idx="0">
                  <c:v>5.6268424100000001</c:v>
                </c:pt>
                <c:pt idx="1">
                  <c:v>25.08477383</c:v>
                </c:pt>
                <c:pt idx="2">
                  <c:v>46.049356079999995</c:v>
                </c:pt>
                <c:pt idx="3">
                  <c:v>70.337418999999997</c:v>
                </c:pt>
                <c:pt idx="4">
                  <c:v>89.331014809999999</c:v>
                </c:pt>
                <c:pt idx="5">
                  <c:v>106.72642789000001</c:v>
                </c:pt>
                <c:pt idx="6">
                  <c:v>130.09317031</c:v>
                </c:pt>
                <c:pt idx="7">
                  <c:v>157.13859964</c:v>
                </c:pt>
                <c:pt idx="8">
                  <c:v>187.24764655999999</c:v>
                </c:pt>
                <c:pt idx="9">
                  <c:v>219.14781434000002</c:v>
                </c:pt>
                <c:pt idx="10">
                  <c:v>259.80019754</c:v>
                </c:pt>
                <c:pt idx="11">
                  <c:v>379.59419434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9D-47F3-AF49-6B135230446B}"/>
            </c:ext>
          </c:extLst>
        </c:ser>
        <c:ser>
          <c:idx val="3"/>
          <c:order val="3"/>
          <c:tx>
            <c:strRef>
              <c:f>'G06, G07'!$A$14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58595B"/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G07'!$B$14:$M$14</c:f>
              <c:numCache>
                <c:formatCode>#,##0</c:formatCode>
                <c:ptCount val="12"/>
                <c:pt idx="0">
                  <c:v>4.2983796000000005</c:v>
                </c:pt>
                <c:pt idx="1">
                  <c:v>22.618602540000001</c:v>
                </c:pt>
                <c:pt idx="2">
                  <c:v>47.32620318</c:v>
                </c:pt>
                <c:pt idx="3">
                  <c:v>65.382472899999996</c:v>
                </c:pt>
                <c:pt idx="4">
                  <c:v>86.060769899999997</c:v>
                </c:pt>
                <c:pt idx="5">
                  <c:v>109.98738001</c:v>
                </c:pt>
                <c:pt idx="6">
                  <c:v>133.78002426999998</c:v>
                </c:pt>
                <c:pt idx="7">
                  <c:v>165.16779303999999</c:v>
                </c:pt>
                <c:pt idx="8">
                  <c:v>188.89748556000001</c:v>
                </c:pt>
                <c:pt idx="9">
                  <c:v>227.81080638</c:v>
                </c:pt>
                <c:pt idx="10">
                  <c:v>273.81680327999999</c:v>
                </c:pt>
                <c:pt idx="11">
                  <c:v>384.17006163000002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9D-47F3-AF49-6B135230446B}"/>
            </c:ext>
          </c:extLst>
        </c:ser>
        <c:ser>
          <c:idx val="4"/>
          <c:order val="4"/>
          <c:tx>
            <c:strRef>
              <c:f>'G06, G07'!$A$15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13B5EA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D-47F3-AF49-6B13523044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9D-47F3-AF49-6B13523044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9D-47F3-AF49-6B135230446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9D-47F3-AF49-6B135230446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9D-47F3-AF49-6B135230446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9D-47F3-AF49-6B13523044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9D-47F3-AF49-6B13523044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9D-47F3-AF49-6B135230446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9D-47F3-AF49-6B135230446B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13B5EA"/>
                        </a:solidFill>
                      </a:defRPr>
                    </a:pPr>
                    <a:r>
                      <a:rPr lang="en-US" sz="900" b="1">
                        <a:solidFill>
                          <a:srgbClr val="13B5EA"/>
                        </a:solidFill>
                        <a:latin typeface="Constantia" panose="02030602050306030303" pitchFamily="18" charset="0"/>
                      </a:rPr>
                      <a:t>760*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9D-47F3-AF49-6B13523044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G07'!$B$15:$M$15</c:f>
              <c:numCache>
                <c:formatCode>#,##0</c:formatCode>
                <c:ptCount val="12"/>
                <c:pt idx="0">
                  <c:v>10.462076685104323</c:v>
                </c:pt>
                <c:pt idx="1">
                  <c:v>29.351863117370552</c:v>
                </c:pt>
                <c:pt idx="2">
                  <c:v>79.609392153074253</c:v>
                </c:pt>
                <c:pt idx="3">
                  <c:v>104.47</c:v>
                </c:pt>
                <c:pt idx="4">
                  <c:v>150.49799999999999</c:v>
                </c:pt>
                <c:pt idx="5">
                  <c:v>195.255</c:v>
                </c:pt>
                <c:pt idx="6">
                  <c:v>255.15799999999999</c:v>
                </c:pt>
                <c:pt idx="7">
                  <c:v>327.91500000000002</c:v>
                </c:pt>
                <c:pt idx="8">
                  <c:v>402.35500000000002</c:v>
                </c:pt>
                <c:pt idx="9">
                  <c:v>481.31599999999997</c:v>
                </c:pt>
                <c:pt idx="10">
                  <c:v>570.65599999999995</c:v>
                </c:pt>
                <c:pt idx="11">
                  <c:v>759.88499999999999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9D-47F3-AF49-6B135230446B}"/>
            </c:ext>
          </c:extLst>
        </c:ser>
        <c:ser>
          <c:idx val="5"/>
          <c:order val="5"/>
          <c:tx>
            <c:strRef>
              <c:f>'G06, G07'!$A$16</c:f>
              <c:strCache>
                <c:ptCount val="1"/>
                <c:pt idx="0">
                  <c:v>2016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G07'!$B$16:$M$16</c:f>
              <c:numCache>
                <c:formatCode>#,##0</c:formatCode>
                <c:ptCount val="12"/>
                <c:pt idx="0">
                  <c:v>8.8800000000000008</c:v>
                </c:pt>
                <c:pt idx="1">
                  <c:v>26.643999999999998</c:v>
                </c:pt>
                <c:pt idx="2">
                  <c:v>50.256999999999998</c:v>
                </c:pt>
                <c:pt idx="3">
                  <c:v>65.433000000000007</c:v>
                </c:pt>
                <c:pt idx="4">
                  <c:v>106.79882247</c:v>
                </c:pt>
                <c:pt idx="5">
                  <c:v>134.29850211999999</c:v>
                </c:pt>
                <c:pt idx="6">
                  <c:v>143.09126332</c:v>
                </c:pt>
                <c:pt idx="7">
                  <c:v>160.49426486999999</c:v>
                </c:pt>
                <c:pt idx="8">
                  <c:v>173.28877575999999</c:v>
                </c:pt>
                <c:pt idx="9">
                  <c:v>193.95099999999999</c:v>
                </c:pt>
                <c:pt idx="10">
                  <c:v>214.66300000000001</c:v>
                </c:pt>
                <c:pt idx="11">
                  <c:v>269.96800000000002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79D-47F3-AF49-6B135230446B}"/>
            </c:ext>
          </c:extLst>
        </c:ser>
        <c:ser>
          <c:idx val="6"/>
          <c:order val="6"/>
          <c:tx>
            <c:v>2017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'G06, G07'!$B$10:$M$10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G07'!$B$17:$M$17</c:f>
              <c:numCache>
                <c:formatCode>#,##0</c:formatCode>
                <c:ptCount val="12"/>
                <c:pt idx="0">
                  <c:v>1.3140000000000001</c:v>
                </c:pt>
                <c:pt idx="1">
                  <c:v>15.409000000000001</c:v>
                </c:pt>
                <c:pt idx="2">
                  <c:v>29.678000000000001</c:v>
                </c:pt>
                <c:pt idx="3">
                  <c:v>40.863</c:v>
                </c:pt>
                <c:pt idx="4">
                  <c:v>51.075000000000003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79D-47F3-AF49-6B135230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529136"/>
        <c:axId val="531529528"/>
      </c:lineChart>
      <c:catAx>
        <c:axId val="5315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31529528"/>
        <c:crosses val="autoZero"/>
        <c:auto val="1"/>
        <c:lblAlgn val="ctr"/>
        <c:lblOffset val="100"/>
        <c:tickLblSkip val="1"/>
        <c:noMultiLvlLbl val="0"/>
      </c:catAx>
      <c:valAx>
        <c:axId val="53152952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31529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08068853356519"/>
          <c:y val="5.0542067658209393E-2"/>
          <c:w val="0.28294499997316291"/>
          <c:h val="0.2804647856517935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98E-2"/>
          <c:y val="5.0925925925925923E-2"/>
          <c:w val="0.91451618547681535"/>
          <c:h val="0.86482283464566934"/>
        </c:manualLayout>
      </c:layout>
      <c:barChart>
        <c:barDir val="col"/>
        <c:grouping val="clustered"/>
        <c:varyColors val="0"/>
        <c:ser>
          <c:idx val="0"/>
          <c:order val="0"/>
          <c:tx>
            <c:v>Prognóza vlády</c:v>
          </c:tx>
          <c:spPr>
            <a:solidFill>
              <a:srgbClr val="13B5EA"/>
            </a:solidFill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invertIfNegative val="0"/>
          <c:cat>
            <c:numRef>
              <c:f>'G08'!$B$2:$F$2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'G08'!$B$3:$F$3</c:f>
              <c:numCache>
                <c:formatCode>0.0</c:formatCode>
                <c:ptCount val="5"/>
                <c:pt idx="0">
                  <c:v>51.910449796437575</c:v>
                </c:pt>
                <c:pt idx="1">
                  <c:v>51.787538312665369</c:v>
                </c:pt>
                <c:pt idx="2">
                  <c:v>49.969690995304113</c:v>
                </c:pt>
                <c:pt idx="3">
                  <c:v>48.024804031025525</c:v>
                </c:pt>
                <c:pt idx="4">
                  <c:v>46.008484797471205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D-4402-9968-72FF191348EC}"/>
            </c:ext>
          </c:extLst>
        </c:ser>
        <c:ser>
          <c:idx val="1"/>
          <c:order val="1"/>
          <c:tx>
            <c:v>RRZ riziká</c:v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cat>
            <c:numRef>
              <c:f>'G08'!$B$2:$F$2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'G08'!$B$4:$F$4</c:f>
              <c:numCache>
                <c:formatCode>0.0</c:formatCode>
                <c:ptCount val="5"/>
                <c:pt idx="0">
                  <c:v>51.94451423827342</c:v>
                </c:pt>
                <c:pt idx="1">
                  <c:v>51.812530378157184</c:v>
                </c:pt>
                <c:pt idx="2">
                  <c:v>50.445275147388223</c:v>
                </c:pt>
                <c:pt idx="3">
                  <c:v>48.869598002175962</c:v>
                </c:pt>
                <c:pt idx="4">
                  <c:v>47.533535178318722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D-4402-9968-72FF1913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360184"/>
        <c:axId val="673360968"/>
      </c:barChart>
      <c:lineChart>
        <c:grouping val="standard"/>
        <c:varyColors val="0"/>
        <c:ser>
          <c:idx val="2"/>
          <c:order val="2"/>
          <c:tx>
            <c:v>RRZ riziká + oddlžovanie</c:v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numRef>
              <c:f>'G08'!$B$2:$F$2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'G08'!$B$5:$F$5</c:f>
              <c:numCache>
                <c:formatCode>0.0</c:formatCode>
                <c:ptCount val="5"/>
                <c:pt idx="0">
                  <c:v>51.94451423827342</c:v>
                </c:pt>
                <c:pt idx="1">
                  <c:v>52.318510665209395</c:v>
                </c:pt>
                <c:pt idx="2">
                  <c:v>50.928957493164049</c:v>
                </c:pt>
                <c:pt idx="3">
                  <c:v>49.324224909069002</c:v>
                </c:pt>
                <c:pt idx="4">
                  <c:v>47.962632053534783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6D-4402-9968-72FF1913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360184"/>
        <c:axId val="673360968"/>
      </c:lineChart>
      <c:catAx>
        <c:axId val="67336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60968"/>
        <c:crosses val="autoZero"/>
        <c:auto val="1"/>
        <c:lblAlgn val="ctr"/>
        <c:lblOffset val="100"/>
        <c:noMultiLvlLbl val="0"/>
      </c:catAx>
      <c:valAx>
        <c:axId val="673360968"/>
        <c:scaling>
          <c:orientation val="minMax"/>
          <c:max val="54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601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67410323709544"/>
          <c:y val="5.0345581802274705E-2"/>
          <c:w val="0.55932589676290467"/>
          <c:h val="0.17534995625546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36701662292212E-2"/>
          <c:y val="5.0925925925925923E-2"/>
          <c:w val="0.90547440944881885"/>
          <c:h val="0.9079855643044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'G09,G10'!$D$3:$I$3</c:f>
              <c:numCache>
                <c:formatCode>0.0</c:formatCode>
                <c:ptCount val="6"/>
                <c:pt idx="0">
                  <c:v>-1.2465630000000001</c:v>
                </c:pt>
                <c:pt idx="1">
                  <c:v>-0.34559000000000001</c:v>
                </c:pt>
                <c:pt idx="2">
                  <c:v>0.16022500000000001</c:v>
                </c:pt>
                <c:pt idx="3">
                  <c:v>0.83143400000000001</c:v>
                </c:pt>
                <c:pt idx="4">
                  <c:v>0.55428900000000003</c:v>
                </c:pt>
                <c:pt idx="5">
                  <c:v>0.27714499999999997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0-4D6C-9447-6CCB0EB14498}"/>
            </c:ext>
          </c:extLst>
        </c:ser>
        <c:ser>
          <c:idx val="5"/>
          <c:order val="1"/>
          <c:tx>
            <c:strRef>
              <c:f>'G09,G10'!$A$7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'G09,G10'!$D$7:$I$7</c:f>
              <c:numCache>
                <c:formatCode>0.0</c:formatCode>
                <c:ptCount val="6"/>
                <c:pt idx="0">
                  <c:v>3.4000000000000002E-2</c:v>
                </c:pt>
                <c:pt idx="1">
                  <c:v>-0.183</c:v>
                </c:pt>
                <c:pt idx="2">
                  <c:v>1.0999999999999999E-2</c:v>
                </c:pt>
                <c:pt idx="3">
                  <c:v>-7.5999999999999998E-2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70-4D6C-9447-6CCB0EB14498}"/>
            </c:ext>
          </c:extLst>
        </c:ser>
        <c:ser>
          <c:idx val="4"/>
          <c:order val="2"/>
          <c:tx>
            <c:strRef>
              <c:f>'G09,G10'!$A$6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'G09,G10'!$D$6:$I$6</c:f>
              <c:numCache>
                <c:formatCode>0.0</c:formatCode>
                <c:ptCount val="6"/>
                <c:pt idx="0">
                  <c:v>-2.0234817007204202</c:v>
                </c:pt>
                <c:pt idx="1">
                  <c:v>-1.3928048098215129</c:v>
                </c:pt>
                <c:pt idx="2">
                  <c:v>-1.065351910799917</c:v>
                </c:pt>
                <c:pt idx="3">
                  <c:v>-3.2792349735744068E-2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0-4D6C-9447-6CCB0EB14498}"/>
            </c:ext>
          </c:extLst>
        </c:ser>
        <c:ser>
          <c:idx val="1"/>
          <c:order val="3"/>
          <c:tx>
            <c:strRef>
              <c:f>'G09,G10'!$A$4</c:f>
              <c:strCache>
                <c:ptCount val="1"/>
                <c:pt idx="0">
                  <c:v>MF SR(EK)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'G09,G10'!$D$4:$I$4</c:f>
              <c:numCache>
                <c:formatCode>0.0</c:formatCode>
                <c:ptCount val="6"/>
                <c:pt idx="0">
                  <c:v>-1.0753410000000001</c:v>
                </c:pt>
                <c:pt idx="1">
                  <c:v>-0.63608799999999999</c:v>
                </c:pt>
                <c:pt idx="2">
                  <c:v>-0.57840599999999998</c:v>
                </c:pt>
                <c:pt idx="3">
                  <c:v>-0.24182000000000001</c:v>
                </c:pt>
                <c:pt idx="4">
                  <c:v>0.61026499999999995</c:v>
                </c:pt>
                <c:pt idx="5">
                  <c:v>0.92914399999999997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70-4D6C-9447-6CCB0EB14498}"/>
            </c:ext>
          </c:extLst>
        </c:ser>
        <c:ser>
          <c:idx val="2"/>
          <c:order val="4"/>
          <c:tx>
            <c:strRef>
              <c:f>'G09,G10'!$A$8</c:f>
              <c:strCache>
                <c:ptCount val="1"/>
                <c:pt idx="0">
                  <c:v>MF SR(VpM)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'G09,G10'!$D$8:$I$8</c:f>
              <c:numCache>
                <c:formatCode>0.0</c:formatCode>
                <c:ptCount val="6"/>
                <c:pt idx="0">
                  <c:v>-0.74974434416658475</c:v>
                </c:pt>
                <c:pt idx="1">
                  <c:v>-0.24538980247807335</c:v>
                </c:pt>
                <c:pt idx="2">
                  <c:v>0.19824079131452454</c:v>
                </c:pt>
                <c:pt idx="3">
                  <c:v>0.68292147510253898</c:v>
                </c:pt>
                <c:pt idx="4">
                  <c:v>1.3277666184190509</c:v>
                </c:pt>
                <c:pt idx="5">
                  <c:v>1.3021185824278829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70-4D6C-9447-6CCB0EB14498}"/>
            </c:ext>
          </c:extLst>
        </c:ser>
        <c:ser>
          <c:idx val="3"/>
          <c:order val="5"/>
          <c:tx>
            <c:strRef>
              <c:f>'G09,G10'!$A$5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'G09,G10'!$D$5:$I$5</c:f>
              <c:numCache>
                <c:formatCode>0.0</c:formatCode>
                <c:ptCount val="6"/>
                <c:pt idx="0">
                  <c:v>-0.17676930446834185</c:v>
                </c:pt>
                <c:pt idx="1">
                  <c:v>0.20789272235087919</c:v>
                </c:pt>
                <c:pt idx="2">
                  <c:v>0.17450259569044285</c:v>
                </c:pt>
                <c:pt idx="3">
                  <c:v>0.5438459073646511</c:v>
                </c:pt>
                <c:pt idx="4">
                  <c:v>0.8432934630212181</c:v>
                </c:pt>
                <c:pt idx="5">
                  <c:v>0.45304457678450133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70-4D6C-9447-6CCB0EB14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27272"/>
        <c:axId val="457827664"/>
      </c:barChart>
      <c:catAx>
        <c:axId val="45782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664"/>
        <c:crosses val="autoZero"/>
        <c:auto val="1"/>
        <c:lblAlgn val="ctr"/>
        <c:lblOffset val="100"/>
        <c:noMultiLvlLbl val="0"/>
      </c:catAx>
      <c:valAx>
        <c:axId val="45782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688798322320263"/>
          <c:y val="0.64730709801137309"/>
          <c:w val="0.47311201677679737"/>
          <c:h val="0.29532810636361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36701662292212E-2"/>
          <c:y val="5.0925925925925923E-2"/>
          <c:w val="0.90825218722659662"/>
          <c:h val="0.884837416156313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'G09,G10'!$A$13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'G09,G10'!$D$13:$I$13</c:f>
              <c:numCache>
                <c:formatCode>0.0</c:formatCode>
                <c:ptCount val="6"/>
                <c:pt idx="0">
                  <c:v>-2.2999999999999998</c:v>
                </c:pt>
                <c:pt idx="1">
                  <c:v>-1.5</c:v>
                </c:pt>
                <c:pt idx="2">
                  <c:v>-1.4</c:v>
                </c:pt>
                <c:pt idx="3">
                  <c:v>-0.9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7-406A-A4DC-B3A53F19A779}"/>
            </c:ext>
          </c:extLst>
        </c:ser>
        <c:ser>
          <c:idx val="5"/>
          <c:order val="1"/>
          <c:tx>
            <c:strRef>
              <c:f>'G09,G10'!$A$17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'G09,G10'!$D$17:$I$17</c:f>
              <c:numCache>
                <c:formatCode>0.0</c:formatCode>
                <c:ptCount val="6"/>
                <c:pt idx="0">
                  <c:v>-2.7240000000000002</c:v>
                </c:pt>
                <c:pt idx="1">
                  <c:v>-1.857</c:v>
                </c:pt>
                <c:pt idx="2">
                  <c:v>-1.7569999999999999</c:v>
                </c:pt>
                <c:pt idx="3">
                  <c:v>-1.105</c:v>
                </c:pt>
                <c:pt idx="4">
                  <c:v>-0.55000000000000004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7-406A-A4DC-B3A53F19A779}"/>
            </c:ext>
          </c:extLst>
        </c:ser>
        <c:ser>
          <c:idx val="1"/>
          <c:order val="2"/>
          <c:tx>
            <c:strRef>
              <c:f>'G09,G10'!$A$14</c:f>
              <c:strCache>
                <c:ptCount val="1"/>
                <c:pt idx="0">
                  <c:v>MF SR(PS)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'G09,G10'!$D$14:$I$14</c:f>
              <c:numCache>
                <c:formatCode>0.0</c:formatCode>
                <c:ptCount val="6"/>
                <c:pt idx="0">
                  <c:v>-2.3215508695872575</c:v>
                </c:pt>
                <c:pt idx="1">
                  <c:v>-1.3881204053720908</c:v>
                </c:pt>
                <c:pt idx="2">
                  <c:v>-1.0124596682186437</c:v>
                </c:pt>
                <c:pt idx="3">
                  <c:v>-0.40487011073020646</c:v>
                </c:pt>
                <c:pt idx="4">
                  <c:v>-0.24007295457461639</c:v>
                </c:pt>
                <c:pt idx="5">
                  <c:v>-0.36551718565750513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D7-406A-A4DC-B3A53F19A779}"/>
            </c:ext>
          </c:extLst>
        </c:ser>
        <c:ser>
          <c:idx val="3"/>
          <c:order val="3"/>
          <c:tx>
            <c:strRef>
              <c:f>'G09,G10'!$A$15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'G09,G10'!$D$15:$I$15</c:f>
              <c:numCache>
                <c:formatCode>0.0</c:formatCode>
                <c:ptCount val="6"/>
                <c:pt idx="0">
                  <c:v>-2.6975776070325335</c:v>
                </c:pt>
                <c:pt idx="1">
                  <c:v>-1.8517575690064403</c:v>
                </c:pt>
                <c:pt idx="2">
                  <c:v>-1.4460451712118523</c:v>
                </c:pt>
                <c:pt idx="3">
                  <c:v>-1.104118166433232</c:v>
                </c:pt>
                <c:pt idx="4">
                  <c:v>-0.57332569830914393</c:v>
                </c:pt>
                <c:pt idx="5">
                  <c:v>-0.26412591966017068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D7-406A-A4DC-B3A53F19A779}"/>
            </c:ext>
          </c:extLst>
        </c:ser>
        <c:ser>
          <c:idx val="4"/>
          <c:order val="4"/>
          <c:tx>
            <c:strRef>
              <c:f>'G09,G10'!$A$16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'G09,G10'!$D$16:$I$16</c:f>
              <c:numCache>
                <c:formatCode>0.0</c:formatCode>
                <c:ptCount val="6"/>
                <c:pt idx="0">
                  <c:v>-2.2090000000000001</c:v>
                </c:pt>
                <c:pt idx="1">
                  <c:v>-1.746</c:v>
                </c:pt>
                <c:pt idx="2">
                  <c:v>-1.2030000000000001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D7-406A-A4DC-B3A53F19A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28448"/>
        <c:axId val="457828840"/>
      </c:barChart>
      <c:catAx>
        <c:axId val="4578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8840"/>
        <c:crosses val="autoZero"/>
        <c:auto val="1"/>
        <c:lblAlgn val="ctr"/>
        <c:lblOffset val="100"/>
        <c:noMultiLvlLbl val="0"/>
      </c:catAx>
      <c:valAx>
        <c:axId val="45782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151546846117919"/>
          <c:y val="0.75714666478645809"/>
          <c:w val="0.36501744974185918"/>
          <c:h val="0.2426340636445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36701662292212E-2"/>
          <c:y val="5.0925925925925923E-2"/>
          <c:w val="0.90547440944881885"/>
          <c:h val="0.9079855643044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'G09,G10'!$B$3:$I$3</c:f>
              <c:numCache>
                <c:formatCode>0.0</c:formatCode>
                <c:ptCount val="8"/>
                <c:pt idx="0">
                  <c:v>-2.8058999999999998</c:v>
                </c:pt>
                <c:pt idx="1">
                  <c:v>-2.2749329999999999</c:v>
                </c:pt>
                <c:pt idx="2">
                  <c:v>-1.2465630000000001</c:v>
                </c:pt>
                <c:pt idx="3">
                  <c:v>-0.34559000000000001</c:v>
                </c:pt>
                <c:pt idx="4">
                  <c:v>0.16022500000000001</c:v>
                </c:pt>
                <c:pt idx="5">
                  <c:v>0.83143400000000001</c:v>
                </c:pt>
                <c:pt idx="6">
                  <c:v>0.55428900000000003</c:v>
                </c:pt>
                <c:pt idx="7">
                  <c:v>0.27714499999999997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E-43E6-99DA-19D37802ADEC}"/>
            </c:ext>
          </c:extLst>
        </c:ser>
        <c:ser>
          <c:idx val="5"/>
          <c:order val="1"/>
          <c:tx>
            <c:strRef>
              <c:f>'G09,G10'!$A$7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'G09,G10'!$B$7:$I$7</c:f>
              <c:numCache>
                <c:formatCode>0.0</c:formatCode>
                <c:ptCount val="8"/>
                <c:pt idx="0">
                  <c:v>0.84499999999999997</c:v>
                </c:pt>
                <c:pt idx="1">
                  <c:v>0.85899999999999999</c:v>
                </c:pt>
                <c:pt idx="2">
                  <c:v>3.4000000000000002E-2</c:v>
                </c:pt>
                <c:pt idx="3">
                  <c:v>-0.183</c:v>
                </c:pt>
                <c:pt idx="4">
                  <c:v>1.0999999999999999E-2</c:v>
                </c:pt>
                <c:pt idx="5">
                  <c:v>-7.5999999999999998E-2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E-43E6-99DA-19D37802ADEC}"/>
            </c:ext>
          </c:extLst>
        </c:ser>
        <c:ser>
          <c:idx val="4"/>
          <c:order val="2"/>
          <c:tx>
            <c:strRef>
              <c:f>'G09,G10'!$A$6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'G09,G10'!$D$6:$I$6</c:f>
              <c:numCache>
                <c:formatCode>0.0</c:formatCode>
                <c:ptCount val="6"/>
                <c:pt idx="0">
                  <c:v>-2.0234817007204202</c:v>
                </c:pt>
                <c:pt idx="1">
                  <c:v>-1.3928048098215129</c:v>
                </c:pt>
                <c:pt idx="2">
                  <c:v>-1.065351910799917</c:v>
                </c:pt>
                <c:pt idx="3">
                  <c:v>-3.2792349735744068E-2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E-43E6-99DA-19D37802ADEC}"/>
            </c:ext>
          </c:extLst>
        </c:ser>
        <c:ser>
          <c:idx val="1"/>
          <c:order val="3"/>
          <c:tx>
            <c:strRef>
              <c:f>'G09,G10'!$A$4</c:f>
              <c:strCache>
                <c:ptCount val="1"/>
                <c:pt idx="0">
                  <c:v>MF SR(EK)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'G09,G10'!$B$4:$I$4</c:f>
              <c:numCache>
                <c:formatCode>0.0</c:formatCode>
                <c:ptCount val="8"/>
                <c:pt idx="0">
                  <c:v>-2.5389020000000002</c:v>
                </c:pt>
                <c:pt idx="1">
                  <c:v>-1.9798359999999999</c:v>
                </c:pt>
                <c:pt idx="2">
                  <c:v>-1.0753410000000001</c:v>
                </c:pt>
                <c:pt idx="3">
                  <c:v>-0.63608799999999999</c:v>
                </c:pt>
                <c:pt idx="4">
                  <c:v>-0.57840599999999998</c:v>
                </c:pt>
                <c:pt idx="5">
                  <c:v>-0.24182000000000001</c:v>
                </c:pt>
                <c:pt idx="6">
                  <c:v>0.61026499999999995</c:v>
                </c:pt>
                <c:pt idx="7">
                  <c:v>0.92914399999999997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E-43E6-99DA-19D37802ADEC}"/>
            </c:ext>
          </c:extLst>
        </c:ser>
        <c:ser>
          <c:idx val="2"/>
          <c:order val="4"/>
          <c:tx>
            <c:strRef>
              <c:f>'G09,G10'!$A$8</c:f>
              <c:strCache>
                <c:ptCount val="1"/>
                <c:pt idx="0">
                  <c:v>MF SR(VpM)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'G09,G10'!$D$8:$I$8</c:f>
              <c:numCache>
                <c:formatCode>0.0</c:formatCode>
                <c:ptCount val="6"/>
                <c:pt idx="0">
                  <c:v>-0.74974434416658475</c:v>
                </c:pt>
                <c:pt idx="1">
                  <c:v>-0.24538980247807335</c:v>
                </c:pt>
                <c:pt idx="2">
                  <c:v>0.19824079131452454</c:v>
                </c:pt>
                <c:pt idx="3">
                  <c:v>0.68292147510253898</c:v>
                </c:pt>
                <c:pt idx="4">
                  <c:v>1.3277666184190509</c:v>
                </c:pt>
                <c:pt idx="5">
                  <c:v>1.3021185824278829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E-43E6-99DA-19D37802ADEC}"/>
            </c:ext>
          </c:extLst>
        </c:ser>
        <c:ser>
          <c:idx val="3"/>
          <c:order val="5"/>
          <c:tx>
            <c:strRef>
              <c:f>'G09,G10'!$A$5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'G09,G10'!$B$5:$I$5</c:f>
              <c:numCache>
                <c:formatCode>0.0</c:formatCode>
                <c:ptCount val="8"/>
                <c:pt idx="0">
                  <c:v>-1.593192095109879</c:v>
                </c:pt>
                <c:pt idx="1">
                  <c:v>-1.0326734176964656</c:v>
                </c:pt>
                <c:pt idx="2">
                  <c:v>-0.17676930446834185</c:v>
                </c:pt>
                <c:pt idx="3">
                  <c:v>0.20789272235087919</c:v>
                </c:pt>
                <c:pt idx="4">
                  <c:v>0.17450259569044285</c:v>
                </c:pt>
                <c:pt idx="5">
                  <c:v>0.5438459073646511</c:v>
                </c:pt>
                <c:pt idx="6">
                  <c:v>0.8432934630212181</c:v>
                </c:pt>
                <c:pt idx="7">
                  <c:v>0.45304457678450133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E-43E6-99DA-19D37802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27272"/>
        <c:axId val="457827664"/>
      </c:barChart>
      <c:catAx>
        <c:axId val="45782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664"/>
        <c:crosses val="autoZero"/>
        <c:auto val="1"/>
        <c:lblAlgn val="ctr"/>
        <c:lblOffset val="100"/>
        <c:noMultiLvlLbl val="0"/>
      </c:catAx>
      <c:valAx>
        <c:axId val="45782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688798322320263"/>
          <c:y val="0.64730709801137309"/>
          <c:w val="0.47311201677679737"/>
          <c:h val="0.29532810636361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36701662292212E-2"/>
          <c:y val="5.0925925925925923E-2"/>
          <c:w val="0.90547440944881885"/>
          <c:h val="0.9079855643044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'G09,G10'!$D$13:$I$13</c:f>
              <c:numCache>
                <c:formatCode>0.0</c:formatCode>
                <c:ptCount val="6"/>
                <c:pt idx="0">
                  <c:v>-2.2999999999999998</c:v>
                </c:pt>
                <c:pt idx="1">
                  <c:v>-1.5</c:v>
                </c:pt>
                <c:pt idx="2">
                  <c:v>-1.4</c:v>
                </c:pt>
                <c:pt idx="3">
                  <c:v>-0.9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9-4FCE-B062-A6D438264C4A}"/>
            </c:ext>
          </c:extLst>
        </c:ser>
        <c:ser>
          <c:idx val="5"/>
          <c:order val="1"/>
          <c:tx>
            <c:strRef>
              <c:f>'G09,G10'!$A$7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'G09,G10'!$D$17:$I$17</c:f>
              <c:numCache>
                <c:formatCode>0.0</c:formatCode>
                <c:ptCount val="6"/>
                <c:pt idx="0">
                  <c:v>-2.7240000000000002</c:v>
                </c:pt>
                <c:pt idx="1">
                  <c:v>-1.857</c:v>
                </c:pt>
                <c:pt idx="2">
                  <c:v>-1.7569999999999999</c:v>
                </c:pt>
                <c:pt idx="3">
                  <c:v>-1.105</c:v>
                </c:pt>
                <c:pt idx="4">
                  <c:v>-0.55000000000000004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9-4FCE-B062-A6D438264C4A}"/>
            </c:ext>
          </c:extLst>
        </c:ser>
        <c:ser>
          <c:idx val="4"/>
          <c:order val="2"/>
          <c:tx>
            <c:strRef>
              <c:f>'G09,G10'!$A$6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'G09,G10'!$D$16:$I$16</c:f>
              <c:numCache>
                <c:formatCode>0.0</c:formatCode>
                <c:ptCount val="6"/>
                <c:pt idx="0">
                  <c:v>-2.2090000000000001</c:v>
                </c:pt>
                <c:pt idx="1">
                  <c:v>-1.746</c:v>
                </c:pt>
                <c:pt idx="2">
                  <c:v>-1.2030000000000001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9-4FCE-B062-A6D438264C4A}"/>
            </c:ext>
          </c:extLst>
        </c:ser>
        <c:ser>
          <c:idx val="1"/>
          <c:order val="3"/>
          <c:tx>
            <c:strRef>
              <c:f>'G09,G10'!$A$14</c:f>
              <c:strCache>
                <c:ptCount val="1"/>
                <c:pt idx="0">
                  <c:v>MF SR(PS)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'G09,G10'!$D$14:$I$14</c:f>
              <c:numCache>
                <c:formatCode>0.0</c:formatCode>
                <c:ptCount val="6"/>
                <c:pt idx="0">
                  <c:v>-2.3215508695872575</c:v>
                </c:pt>
                <c:pt idx="1">
                  <c:v>-1.3881204053720908</c:v>
                </c:pt>
                <c:pt idx="2">
                  <c:v>-1.0124596682186437</c:v>
                </c:pt>
                <c:pt idx="3">
                  <c:v>-0.40487011073020646</c:v>
                </c:pt>
                <c:pt idx="4">
                  <c:v>-0.24007295457461639</c:v>
                </c:pt>
                <c:pt idx="5">
                  <c:v>-0.36551718565750513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79-4FCE-B062-A6D438264C4A}"/>
            </c:ext>
          </c:extLst>
        </c:ser>
        <c:ser>
          <c:idx val="3"/>
          <c:order val="4"/>
          <c:tx>
            <c:strRef>
              <c:f>'G09,G10'!$A$5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'G09,G10'!$D$12:$I$12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'G09,G10'!$D$15:$I$15</c:f>
              <c:numCache>
                <c:formatCode>0.0</c:formatCode>
                <c:ptCount val="6"/>
                <c:pt idx="0">
                  <c:v>-2.6975776070325335</c:v>
                </c:pt>
                <c:pt idx="1">
                  <c:v>-1.8517575690064403</c:v>
                </c:pt>
                <c:pt idx="2">
                  <c:v>-1.4460451712118523</c:v>
                </c:pt>
                <c:pt idx="3">
                  <c:v>-1.104118166433232</c:v>
                </c:pt>
                <c:pt idx="4">
                  <c:v>-0.57332569830914393</c:v>
                </c:pt>
                <c:pt idx="5">
                  <c:v>-0.26412591966017068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79-4FCE-B062-A6D43826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27272"/>
        <c:axId val="457827664"/>
      </c:barChart>
      <c:catAx>
        <c:axId val="45782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664"/>
        <c:crosses val="autoZero"/>
        <c:auto val="1"/>
        <c:lblAlgn val="ctr"/>
        <c:lblOffset val="100"/>
        <c:noMultiLvlLbl val="0"/>
      </c:catAx>
      <c:valAx>
        <c:axId val="45782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688798322320263"/>
          <c:y val="0.64730709801137309"/>
          <c:w val="0.47311201677679737"/>
          <c:h val="0.29532810636361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02716679194436E-2"/>
          <c:y val="4.6783633564594737E-2"/>
          <c:w val="0.91581794059780086"/>
          <c:h val="0.8091435380147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'G09,G10'!$B$3:$I$3</c:f>
              <c:numCache>
                <c:formatCode>0.0</c:formatCode>
                <c:ptCount val="8"/>
                <c:pt idx="0">
                  <c:v>-2.8058999999999998</c:v>
                </c:pt>
                <c:pt idx="1">
                  <c:v>-2.2749329999999999</c:v>
                </c:pt>
                <c:pt idx="2">
                  <c:v>-1.2465630000000001</c:v>
                </c:pt>
                <c:pt idx="3">
                  <c:v>-0.34559000000000001</c:v>
                </c:pt>
                <c:pt idx="4">
                  <c:v>0.16022500000000001</c:v>
                </c:pt>
                <c:pt idx="5">
                  <c:v>0.83143400000000001</c:v>
                </c:pt>
                <c:pt idx="6">
                  <c:v>0.55428900000000003</c:v>
                </c:pt>
                <c:pt idx="7">
                  <c:v>0.27714499999999997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F-4CB9-89B8-D1757B62F195}"/>
            </c:ext>
          </c:extLst>
        </c:ser>
        <c:ser>
          <c:idx val="4"/>
          <c:order val="1"/>
          <c:tx>
            <c:strRef>
              <c:f>'G09,G10'!$A$7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'G09,G10'!$B$7:$I$7</c:f>
              <c:numCache>
                <c:formatCode>0.0</c:formatCode>
                <c:ptCount val="8"/>
                <c:pt idx="0">
                  <c:v>0.84499999999999997</c:v>
                </c:pt>
                <c:pt idx="1">
                  <c:v>0.85899999999999999</c:v>
                </c:pt>
                <c:pt idx="2">
                  <c:v>3.4000000000000002E-2</c:v>
                </c:pt>
                <c:pt idx="3">
                  <c:v>-0.183</c:v>
                </c:pt>
                <c:pt idx="4">
                  <c:v>1.0999999999999999E-2</c:v>
                </c:pt>
                <c:pt idx="5">
                  <c:v>-7.5999999999999998E-2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F-4CB9-89B8-D1757B62F195}"/>
            </c:ext>
          </c:extLst>
        </c:ser>
        <c:ser>
          <c:idx val="3"/>
          <c:order val="2"/>
          <c:tx>
            <c:strRef>
              <c:f>'G09,G10'!$A$6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'G09,G10'!$B$6:$I$6</c:f>
              <c:numCache>
                <c:formatCode>0.0</c:formatCode>
                <c:ptCount val="8"/>
                <c:pt idx="0">
                  <c:v>-2.6623311511374319</c:v>
                </c:pt>
                <c:pt idx="1">
                  <c:v>-2.8787245840617421</c:v>
                </c:pt>
                <c:pt idx="2">
                  <c:v>-2.0234817007204202</c:v>
                </c:pt>
                <c:pt idx="3">
                  <c:v>-1.3928048098215129</c:v>
                </c:pt>
                <c:pt idx="4">
                  <c:v>-1.065351910799917</c:v>
                </c:pt>
                <c:pt idx="5">
                  <c:v>-3.2792349735744068E-2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F-4CB9-89B8-D1757B62F195}"/>
            </c:ext>
          </c:extLst>
        </c:ser>
        <c:ser>
          <c:idx val="1"/>
          <c:order val="3"/>
          <c:tx>
            <c:strRef>
              <c:f>'G09,G10'!$A$4</c:f>
              <c:strCache>
                <c:ptCount val="1"/>
                <c:pt idx="0">
                  <c:v>MF SR(EK)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'G09,G10'!$B$4:$I$4</c:f>
              <c:numCache>
                <c:formatCode>0.0</c:formatCode>
                <c:ptCount val="8"/>
                <c:pt idx="0">
                  <c:v>-2.5389020000000002</c:v>
                </c:pt>
                <c:pt idx="1">
                  <c:v>-1.9798359999999999</c:v>
                </c:pt>
                <c:pt idx="2">
                  <c:v>-1.0753410000000001</c:v>
                </c:pt>
                <c:pt idx="3">
                  <c:v>-0.63608799999999999</c:v>
                </c:pt>
                <c:pt idx="4">
                  <c:v>-0.57840599999999998</c:v>
                </c:pt>
                <c:pt idx="5">
                  <c:v>-0.24182000000000001</c:v>
                </c:pt>
                <c:pt idx="6">
                  <c:v>0.61026499999999995</c:v>
                </c:pt>
                <c:pt idx="7">
                  <c:v>0.92914399999999997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F-4CB9-89B8-D1757B62F195}"/>
            </c:ext>
          </c:extLst>
        </c:ser>
        <c:ser>
          <c:idx val="5"/>
          <c:order val="4"/>
          <c:tx>
            <c:strRef>
              <c:f>'G09,G10'!$A$8</c:f>
              <c:strCache>
                <c:ptCount val="1"/>
                <c:pt idx="0">
                  <c:v>MF SR(VpM)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'G09,G10'!$B$8:$I$8</c:f>
              <c:numCache>
                <c:formatCode>0.0</c:formatCode>
                <c:ptCount val="8"/>
                <c:pt idx="0">
                  <c:v>-1.8098061581903988</c:v>
                </c:pt>
                <c:pt idx="1">
                  <c:v>-1.5977619585644702</c:v>
                </c:pt>
                <c:pt idx="2">
                  <c:v>-0.74974434416658475</c:v>
                </c:pt>
                <c:pt idx="3">
                  <c:v>-0.24538980247807335</c:v>
                </c:pt>
                <c:pt idx="4">
                  <c:v>0.19824079131452454</c:v>
                </c:pt>
                <c:pt idx="5">
                  <c:v>0.68292147510253898</c:v>
                </c:pt>
                <c:pt idx="6">
                  <c:v>1.3277666184190509</c:v>
                </c:pt>
                <c:pt idx="7">
                  <c:v>1.3021185824278829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2F-4CB9-89B8-D1757B62F195}"/>
            </c:ext>
          </c:extLst>
        </c:ser>
        <c:ser>
          <c:idx val="2"/>
          <c:order val="5"/>
          <c:tx>
            <c:strRef>
              <c:f>'G09,G10'!$A$5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'G09,G10'!$B$2:$I$2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'G09,G10'!$B$5:$I$5</c:f>
              <c:numCache>
                <c:formatCode>0.0</c:formatCode>
                <c:ptCount val="8"/>
                <c:pt idx="0">
                  <c:v>-1.593192095109879</c:v>
                </c:pt>
                <c:pt idx="1">
                  <c:v>-1.0326734176964656</c:v>
                </c:pt>
                <c:pt idx="2">
                  <c:v>-0.17676930446834185</c:v>
                </c:pt>
                <c:pt idx="3">
                  <c:v>0.20789272235087919</c:v>
                </c:pt>
                <c:pt idx="4">
                  <c:v>0.17450259569044285</c:v>
                </c:pt>
                <c:pt idx="5">
                  <c:v>0.5438459073646511</c:v>
                </c:pt>
                <c:pt idx="6">
                  <c:v>0.8432934630212181</c:v>
                </c:pt>
                <c:pt idx="7">
                  <c:v>0.45304457678450133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2F-4CB9-89B8-D1757B62F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029176"/>
        <c:axId val="494034424"/>
      </c:barChart>
      <c:catAx>
        <c:axId val="4940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94034424"/>
        <c:crosses val="autoZero"/>
        <c:auto val="1"/>
        <c:lblAlgn val="ctr"/>
        <c:lblOffset val="100"/>
        <c:noMultiLvlLbl val="0"/>
      </c:catAx>
      <c:valAx>
        <c:axId val="49403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9402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653095593097815"/>
          <c:y val="0.570972312595045"/>
          <c:w val="0.36110605892573294"/>
          <c:h val="0.4035093418242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94921313188961E-2"/>
          <c:y val="0.11126267489945052"/>
          <c:w val="0.91581794059780086"/>
          <c:h val="0.8091435380147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'G09,G10'!$A$3</c:f>
              <c:strCache>
                <c:ptCount val="1"/>
                <c:pt idx="0">
                  <c:v>EK (jar 2017)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'G09,G10'!$D$13:$I$13</c:f>
              <c:numCache>
                <c:formatCode>0.0</c:formatCode>
                <c:ptCount val="6"/>
                <c:pt idx="0">
                  <c:v>-2.2999999999999998</c:v>
                </c:pt>
                <c:pt idx="1">
                  <c:v>-1.5</c:v>
                </c:pt>
                <c:pt idx="2">
                  <c:v>-1.4</c:v>
                </c:pt>
                <c:pt idx="3">
                  <c:v>-0.9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E-41D9-BFBD-2C28E403557E}"/>
            </c:ext>
          </c:extLst>
        </c:ser>
        <c:ser>
          <c:idx val="4"/>
          <c:order val="1"/>
          <c:tx>
            <c:strRef>
              <c:f>'G09,G10'!$A$7</c:f>
              <c:strCache>
                <c:ptCount val="1"/>
                <c:pt idx="0">
                  <c:v>MMF (apr 2017)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'G09,G10'!$D$17:$I$17</c:f>
              <c:numCache>
                <c:formatCode>0.0</c:formatCode>
                <c:ptCount val="6"/>
                <c:pt idx="0">
                  <c:v>-2.7240000000000002</c:v>
                </c:pt>
                <c:pt idx="1">
                  <c:v>-1.857</c:v>
                </c:pt>
                <c:pt idx="2">
                  <c:v>-1.7569999999999999</c:v>
                </c:pt>
                <c:pt idx="3">
                  <c:v>-1.105</c:v>
                </c:pt>
                <c:pt idx="4">
                  <c:v>-0.55000000000000004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E-41D9-BFBD-2C28E403557E}"/>
            </c:ext>
          </c:extLst>
        </c:ser>
        <c:ser>
          <c:idx val="3"/>
          <c:order val="2"/>
          <c:tx>
            <c:strRef>
              <c:f>'G09,G10'!$A$6</c:f>
              <c:strCache>
                <c:ptCount val="1"/>
                <c:pt idx="0">
                  <c:v>OECD (marec 2017)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'G09,G10'!$D$16:$I$16</c:f>
              <c:numCache>
                <c:formatCode>0.0</c:formatCode>
                <c:ptCount val="6"/>
                <c:pt idx="0">
                  <c:v>-2.2090000000000001</c:v>
                </c:pt>
                <c:pt idx="1">
                  <c:v>-1.746</c:v>
                </c:pt>
                <c:pt idx="2">
                  <c:v>-1.2030000000000001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E-41D9-BFBD-2C28E403557E}"/>
            </c:ext>
          </c:extLst>
        </c:ser>
        <c:ser>
          <c:idx val="1"/>
          <c:order val="3"/>
          <c:tx>
            <c:strRef>
              <c:f>'G09,G10'!$A$14</c:f>
              <c:strCache>
                <c:ptCount val="1"/>
                <c:pt idx="0">
                  <c:v>MF SR(PS)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'G09,G10'!$D$14:$I$14</c:f>
              <c:numCache>
                <c:formatCode>0.0</c:formatCode>
                <c:ptCount val="6"/>
                <c:pt idx="0">
                  <c:v>-2.3215508695872575</c:v>
                </c:pt>
                <c:pt idx="1">
                  <c:v>-1.3881204053720908</c:v>
                </c:pt>
                <c:pt idx="2">
                  <c:v>-1.0124596682186437</c:v>
                </c:pt>
                <c:pt idx="3">
                  <c:v>-0.40487011073020646</c:v>
                </c:pt>
                <c:pt idx="4">
                  <c:v>-0.24007295457461639</c:v>
                </c:pt>
                <c:pt idx="5">
                  <c:v>-0.36551718565750513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CE-41D9-BFBD-2C28E403557E}"/>
            </c:ext>
          </c:extLst>
        </c:ser>
        <c:ser>
          <c:idx val="2"/>
          <c:order val="4"/>
          <c:tx>
            <c:strRef>
              <c:f>'G09,G10'!$A$5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numRef>
              <c:f>'G09,G10'!$D$2:$I$2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'G09,G10'!$D$15:$I$15</c:f>
              <c:numCache>
                <c:formatCode>0.0</c:formatCode>
                <c:ptCount val="6"/>
                <c:pt idx="0">
                  <c:v>-2.6975776070325335</c:v>
                </c:pt>
                <c:pt idx="1">
                  <c:v>-1.8517575690064403</c:v>
                </c:pt>
                <c:pt idx="2">
                  <c:v>-1.4460451712118523</c:v>
                </c:pt>
                <c:pt idx="3">
                  <c:v>-1.104118166433232</c:v>
                </c:pt>
                <c:pt idx="4">
                  <c:v>-0.57332569830914393</c:v>
                </c:pt>
                <c:pt idx="5">
                  <c:v>-0.26412591966017068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CE-41D9-BFBD-2C28E4035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029176"/>
        <c:axId val="494034424"/>
      </c:barChart>
      <c:catAx>
        <c:axId val="4940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94034424"/>
        <c:crosses val="autoZero"/>
        <c:auto val="1"/>
        <c:lblAlgn val="ctr"/>
        <c:lblOffset val="100"/>
        <c:noMultiLvlLbl val="0"/>
      </c:catAx>
      <c:valAx>
        <c:axId val="49403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9402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653095593097815"/>
          <c:y val="0.570972312595045"/>
          <c:w val="0.36110605892573294"/>
          <c:h val="0.40350934182426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94057473585048E-2"/>
          <c:y val="8.3446322258498171E-2"/>
          <c:w val="0.88859927765439584"/>
          <c:h val="0.80623199539082002"/>
        </c:manualLayout>
      </c:layout>
      <c:barChart>
        <c:barDir val="col"/>
        <c:grouping val="clustered"/>
        <c:varyColors val="0"/>
        <c:ser>
          <c:idx val="11"/>
          <c:order val="0"/>
          <c:tx>
            <c:strRef>
              <c:f>'G11'!$A$7</c:f>
              <c:strCache>
                <c:ptCount val="1"/>
                <c:pt idx="0">
                  <c:v>Súkromná spotreba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6-486F-8487-C81B8887A57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6-486F-8487-C81B8887A57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6-486F-8487-C81B8887A57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6-486F-8487-C81B8887A577}"/>
              </c:ext>
            </c:extLst>
          </c:dPt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'G11'!$I$7:$P$7</c:f>
              <c:numCache>
                <c:formatCode>#\ ##0.0</c:formatCode>
                <c:ptCount val="8"/>
                <c:pt idx="0">
                  <c:v>-0.43365508446135265</c:v>
                </c:pt>
                <c:pt idx="1">
                  <c:v>0.73326308783841043</c:v>
                </c:pt>
                <c:pt idx="2">
                  <c:v>1.1428343104721224</c:v>
                </c:pt>
                <c:pt idx="3">
                  <c:v>1.4976902646923882</c:v>
                </c:pt>
                <c:pt idx="4">
                  <c:v>1.2717298808700392</c:v>
                </c:pt>
                <c:pt idx="5">
                  <c:v>1.4094745955021626</c:v>
                </c:pt>
                <c:pt idx="6">
                  <c:v>1.4577272332384479</c:v>
                </c:pt>
                <c:pt idx="7">
                  <c:v>1.46475573456747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D6-486F-8487-C81B8887A577}"/>
            </c:ext>
          </c:extLst>
        </c:ser>
        <c:ser>
          <c:idx val="0"/>
          <c:order val="1"/>
          <c:tx>
            <c:strRef>
              <c:f>'G11'!$A$9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D6-486F-8487-C81B8887A57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D6-486F-8487-C81B8887A577}"/>
              </c:ext>
            </c:extLst>
          </c:dPt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'G11'!$I$9:$P$9</c:f>
              <c:numCache>
                <c:formatCode>#\ ##0.0</c:formatCode>
                <c:ptCount val="8"/>
                <c:pt idx="0">
                  <c:v>0.38530782769298522</c:v>
                </c:pt>
                <c:pt idx="1">
                  <c:v>1.3209536032601386</c:v>
                </c:pt>
                <c:pt idx="2">
                  <c:v>2.3881343746112225</c:v>
                </c:pt>
                <c:pt idx="3">
                  <c:v>-0.98352474864367745</c:v>
                </c:pt>
                <c:pt idx="4">
                  <c:v>0.12991466613661362</c:v>
                </c:pt>
                <c:pt idx="5">
                  <c:v>0.40691366425515435</c:v>
                </c:pt>
                <c:pt idx="6">
                  <c:v>0.4081932214159788</c:v>
                </c:pt>
                <c:pt idx="7">
                  <c:v>0.72443904538393677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D6-486F-8487-C81B8887A577}"/>
            </c:ext>
          </c:extLst>
        </c:ser>
        <c:ser>
          <c:idx val="3"/>
          <c:order val="3"/>
          <c:tx>
            <c:strRef>
              <c:f>'G11'!$A$10</c:f>
              <c:strCache>
                <c:ptCount val="1"/>
                <c:pt idx="0">
                  <c:v>Zahraničný dopyt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'G11'!$I$10:$P$10</c:f>
              <c:numCache>
                <c:formatCode>#\ ##0.0</c:formatCode>
                <c:ptCount val="8"/>
                <c:pt idx="0">
                  <c:v>1.2665761485937284</c:v>
                </c:pt>
                <c:pt idx="1">
                  <c:v>-0.3580524598233838</c:v>
                </c:pt>
                <c:pt idx="2">
                  <c:v>-0.5472548305683117</c:v>
                </c:pt>
                <c:pt idx="3">
                  <c:v>1.9599203241609644</c:v>
                </c:pt>
                <c:pt idx="4">
                  <c:v>1.7111774465867484</c:v>
                </c:pt>
                <c:pt idx="5">
                  <c:v>1.8564000259707398</c:v>
                </c:pt>
                <c:pt idx="6">
                  <c:v>2.1061289322137053</c:v>
                </c:pt>
                <c:pt idx="7">
                  <c:v>1.3645910249021753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D6-486F-8487-C81B8887A577}"/>
            </c:ext>
          </c:extLst>
        </c:ser>
        <c:ser>
          <c:idx val="2"/>
          <c:order val="7"/>
          <c:tx>
            <c:strRef>
              <c:f>'G11'!$A$8</c:f>
              <c:strCache>
                <c:ptCount val="1"/>
                <c:pt idx="0">
                  <c:v>Vládna spotreba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'G11'!$I$8:$P$8</c:f>
              <c:numCache>
                <c:formatCode>#\ ##0.0</c:formatCode>
                <c:ptCount val="8"/>
                <c:pt idx="0">
                  <c:v>0.38975682812410617</c:v>
                </c:pt>
                <c:pt idx="1">
                  <c:v>0.96206150416914948</c:v>
                </c:pt>
                <c:pt idx="2">
                  <c:v>1.0085796145021559</c:v>
                </c:pt>
                <c:pt idx="3">
                  <c:v>0.30445221895655011</c:v>
                </c:pt>
                <c:pt idx="4">
                  <c:v>0.30550008676683732</c:v>
                </c:pt>
                <c:pt idx="5">
                  <c:v>0.3661356599574771</c:v>
                </c:pt>
                <c:pt idx="6">
                  <c:v>0.33511629519891339</c:v>
                </c:pt>
                <c:pt idx="7">
                  <c:v>0.25145766138626285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D6-486F-8487-C81B8887A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6"/>
        <c:overlap val="13"/>
        <c:axId val="372175024"/>
        <c:axId val="372168752"/>
      </c:barChart>
      <c:lineChart>
        <c:grouping val="standard"/>
        <c:varyColors val="0"/>
        <c:ser>
          <c:idx val="1"/>
          <c:order val="2"/>
          <c:tx>
            <c:strRef>
              <c:f>'G11'!$A$11</c:f>
              <c:strCache>
                <c:ptCount val="1"/>
                <c:pt idx="0">
                  <c:v>Rast HDP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C7EB09F-FCC8-456B-AA1E-8EF818D8FA9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4D6-486F-8487-C81B8887A5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64D0431-1220-4335-B717-55AB53464B7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4D6-486F-8487-C81B8887A5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5E3A59-6EAB-46CC-A246-35D4AB62BF8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4D6-486F-8487-C81B8887A5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82CCCCF-C379-4D7E-87B3-AC192AD5B5C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4D6-486F-8487-C81B8887A5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57E5658-6FCC-435B-A477-7BA724D4A3F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4D6-486F-8487-C81B8887A5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61F1FB2-B651-4848-A8D9-4E08EC69AFD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4D6-486F-8487-C81B8887A5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039D12D-7D7A-4382-AF3A-2E04C5032CE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4D6-486F-8487-C81B8887A577}"/>
                </c:ext>
              </c:extLst>
            </c:dLbl>
            <c:dLbl>
              <c:idx val="7"/>
              <c:layout>
                <c:manualLayout>
                  <c:x val="-1.4245014245014245E-2"/>
                  <c:y val="-6.0975609756097601E-2"/>
                </c:manualLayout>
              </c:layout>
              <c:tx>
                <c:rich>
                  <a:bodyPr/>
                  <a:lstStyle/>
                  <a:p>
                    <a:fld id="{4BF87574-66FA-49F0-AB77-E92E5D8CA1C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D4D6-486F-8487-C81B8887A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'G11'!$I$11:$P$11</c:f>
              <c:numCache>
                <c:formatCode>#\ ##0.0</c:formatCode>
                <c:ptCount val="8"/>
                <c:pt idx="0">
                  <c:v>1.4906464378199331</c:v>
                </c:pt>
                <c:pt idx="1">
                  <c:v>2.5708525927794028</c:v>
                </c:pt>
                <c:pt idx="2">
                  <c:v>3.8310847799015448</c:v>
                </c:pt>
                <c:pt idx="3">
                  <c:v>3.2851497159136045</c:v>
                </c:pt>
                <c:pt idx="4">
                  <c:v>3.3239061454537921</c:v>
                </c:pt>
                <c:pt idx="5">
                  <c:v>4.0176235420772866</c:v>
                </c:pt>
                <c:pt idx="6">
                  <c:v>4.3569270546844452</c:v>
                </c:pt>
                <c:pt idx="7">
                  <c:v>3.8101260350668964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'G11'!$I$20:$P$20</c15:f>
                <c15:dlblRangeCache>
                  <c:ptCount val="8"/>
                  <c:pt idx="7">
                    <c:v>VpMP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D4D6-486F-8487-C81B8887A577}"/>
            </c:ext>
          </c:extLst>
        </c:ser>
        <c:ser>
          <c:idx val="4"/>
          <c:order val="4"/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D6-486F-8487-C81B8887A5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D6-486F-8487-C81B8887A5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D6-486F-8487-C81B8887A5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7821D3-12DD-4584-A996-5D76EDD8864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D4D6-486F-8487-C81B8887A5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B882552-C724-465D-BA85-D4D3FF9FF27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4D6-486F-8487-C81B8887A577}"/>
                </c:ext>
              </c:extLst>
            </c:dLbl>
            <c:dLbl>
              <c:idx val="5"/>
              <c:layout>
                <c:manualLayout>
                  <c:x val="-9.4017094017094016E-2"/>
                  <c:y val="-6.0975609756097601E-2"/>
                </c:manualLayout>
              </c:layout>
              <c:tx>
                <c:rich>
                  <a:bodyPr/>
                  <a:lstStyle/>
                  <a:p>
                    <a:fld id="{02E8FD4E-C6E4-4DEF-AB16-0EC71F1C3EB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D4D6-486F-8487-C81B8887A5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D6-486F-8487-C81B8887A5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D6-486F-8487-C81B8887A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'G11'!$I$3:$P$3</c:f>
              <c:numCache>
                <c:formatCode>#,##0</c:formatCode>
                <c:ptCount val="8"/>
                <c:pt idx="3" formatCode="#,##0.00">
                  <c:v>3.2851497159136045</c:v>
                </c:pt>
                <c:pt idx="4" formatCode="#,##0.00">
                  <c:v>3.4020000000000001</c:v>
                </c:pt>
                <c:pt idx="5" formatCode="#,##0.00">
                  <c:v>3.827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'G11'!$I$17:$P$17</c15:f>
                <c15:dlblRangeCache>
                  <c:ptCount val="8"/>
                  <c:pt idx="5">
                    <c:v>OECD</c:v>
                  </c:pt>
                  <c:pt idx="7">
                    <c:v>OECD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D4D6-486F-8487-C81B8887A577}"/>
            </c:ext>
          </c:extLst>
        </c:ser>
        <c:ser>
          <c:idx val="5"/>
          <c:order val="5"/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4D6-486F-8487-C81B8887A5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4D6-486F-8487-C81B8887A5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4D6-486F-8487-C81B8887A5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CF784B-7B60-4D7C-9D54-288A0040B8D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D4D6-486F-8487-C81B8887A5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54B2678-8AAB-489F-A654-552BF51CDD3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4D6-486F-8487-C81B8887A5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F152D0-58B5-48B1-829B-D9671655CF4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4D6-486F-8487-C81B8887A5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18DACED-0C2F-4344-8549-16E01C3F882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4D6-486F-8487-C81B8887A5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72093DF-84ED-4A0A-B0C7-F0F8D7A51D5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4D6-486F-8487-C81B8887A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'G11'!$I$4:$P$4</c:f>
              <c:numCache>
                <c:formatCode>#,##0</c:formatCode>
                <c:ptCount val="8"/>
                <c:pt idx="3" formatCode="#,##0.00">
                  <c:v>3.2851497159136045</c:v>
                </c:pt>
                <c:pt idx="4" formatCode="#,##0.00">
                  <c:v>3.29</c:v>
                </c:pt>
                <c:pt idx="5" formatCode="#,##0.00">
                  <c:v>3.7</c:v>
                </c:pt>
                <c:pt idx="6" formatCode="#,##0.00">
                  <c:v>3.9</c:v>
                </c:pt>
                <c:pt idx="7" formatCode="#,##0.00">
                  <c:v>3.5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'G11'!$I$18:$P$18</c15:f>
                <c15:dlblRangeCache>
                  <c:ptCount val="8"/>
                  <c:pt idx="7">
                    <c:v>MMF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D4D6-486F-8487-C81B8887A577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4D6-486F-8487-C81B8887A5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4D6-486F-8487-C81B8887A5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4D6-486F-8487-C81B8887A5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305A1E-25D0-4808-B69B-9458B596D4E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D4D6-486F-8487-C81B8887A5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3D0BCA3-4FBD-4801-9C5E-55F6BF472B3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4D6-486F-8487-C81B8887A577}"/>
                </c:ext>
              </c:extLst>
            </c:dLbl>
            <c:dLbl>
              <c:idx val="5"/>
              <c:layout>
                <c:manualLayout>
                  <c:x val="2.564102564102564E-2"/>
                  <c:y val="6.097560975609756E-2"/>
                </c:manualLayout>
              </c:layout>
              <c:tx>
                <c:rich>
                  <a:bodyPr/>
                  <a:lstStyle/>
                  <a:p>
                    <a:fld id="{A043F3FB-AAC2-418A-86CB-040D67EC1E9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D4D6-486F-8487-C81B8887A5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4D6-486F-8487-C81B8887A5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4D6-486F-8487-C81B8887A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'G11'!$I$2:$P$2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'G11'!$I$5:$P$5</c:f>
              <c:numCache>
                <c:formatCode>#,##0</c:formatCode>
                <c:ptCount val="8"/>
                <c:pt idx="3" formatCode="#,##0.00">
                  <c:v>3.2851497159136045</c:v>
                </c:pt>
                <c:pt idx="4" formatCode="#,##0.00">
                  <c:v>3</c:v>
                </c:pt>
                <c:pt idx="5" formatCode="#,##0.00">
                  <c:v>3.6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'G11'!$I$19:$P$19</c15:f>
                <c15:dlblRangeCache>
                  <c:ptCount val="8"/>
                  <c:pt idx="5">
                    <c:v>EK</c:v>
                  </c:pt>
                  <c:pt idx="7">
                    <c:v>EK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3-D4D6-486F-8487-C81B8887A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175024"/>
        <c:axId val="372168752"/>
      </c:lineChart>
      <c:catAx>
        <c:axId val="37217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72168752"/>
        <c:crosses val="autoZero"/>
        <c:auto val="1"/>
        <c:lblAlgn val="ctr"/>
        <c:lblOffset val="100"/>
        <c:noMultiLvlLbl val="0"/>
      </c:catAx>
      <c:valAx>
        <c:axId val="372168752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9.1168091168091173E-2"/>
              <c:y val="7.00377696690352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7217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199340467057002"/>
          <c:y val="0.71239741373791687"/>
          <c:w val="0.76678152410435862"/>
          <c:h val="0.17276614813392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5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64957264957267E-2"/>
          <c:y val="9.6949999999999995E-2"/>
          <c:w val="0.9086715811965812"/>
          <c:h val="0.78611234567901234"/>
        </c:manualLayout>
      </c:layout>
      <c:lineChart>
        <c:grouping val="standard"/>
        <c:varyColors val="0"/>
        <c:ser>
          <c:idx val="13"/>
          <c:order val="0"/>
          <c:tx>
            <c:strRef>
              <c:f>'G12'!$A$3</c:f>
              <c:strCache>
                <c:ptCount val="1"/>
                <c:pt idx="0">
                  <c:v>Francúzsko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'G12'!$B$2:$M$2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'G12'!$B$3:$M$3</c:f>
              <c:numCache>
                <c:formatCode>0.00</c:formatCode>
                <c:ptCount val="12"/>
                <c:pt idx="0">
                  <c:v>-2.9409999999999998</c:v>
                </c:pt>
                <c:pt idx="1">
                  <c:v>1.966</c:v>
                </c:pt>
                <c:pt idx="2" formatCode="0.0">
                  <c:v>2.0790000000000002</c:v>
                </c:pt>
                <c:pt idx="3" formatCode="0.0">
                  <c:v>0.183</c:v>
                </c:pt>
                <c:pt idx="4" formatCode="0.0">
                  <c:v>0.57599999999999996</c:v>
                </c:pt>
                <c:pt idx="5" formatCode="0.0">
                  <c:v>0.63700000000000001</c:v>
                </c:pt>
                <c:pt idx="6" formatCode="0.0">
                  <c:v>1.274</c:v>
                </c:pt>
                <c:pt idx="7" formatCode="0.0">
                  <c:v>1.2130000000000001</c:v>
                </c:pt>
                <c:pt idx="8" formatCode="0.0">
                  <c:v>1.3959999999999999</c:v>
                </c:pt>
                <c:pt idx="9" formatCode="0.0">
                  <c:v>1.65</c:v>
                </c:pt>
                <c:pt idx="10" formatCode="0.0">
                  <c:v>1.7490000000000001</c:v>
                </c:pt>
                <c:pt idx="11" formatCode="0.0">
                  <c:v>1.796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A-4826-A213-8DFB0A440E80}"/>
            </c:ext>
          </c:extLst>
        </c:ser>
        <c:ser>
          <c:idx val="12"/>
          <c:order val="1"/>
          <c:tx>
            <c:strRef>
              <c:f>'G12'!$A$4</c:f>
              <c:strCache>
                <c:ptCount val="1"/>
                <c:pt idx="0">
                  <c:v>Taliansko</c:v>
                </c:pt>
              </c:strCache>
            </c:strRef>
          </c:tx>
          <c:spPr>
            <a:ln>
              <a:solidFill>
                <a:srgbClr val="FFC000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'G12'!$B$2:$M$2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'G12'!$B$4:$M$4</c:f>
              <c:numCache>
                <c:formatCode>0.00</c:formatCode>
                <c:ptCount val="12"/>
                <c:pt idx="0">
                  <c:v>-5.4820000000000002</c:v>
                </c:pt>
                <c:pt idx="1">
                  <c:v>1.6870000000000001</c:v>
                </c:pt>
                <c:pt idx="2" formatCode="0.0">
                  <c:v>0.57699999999999996</c:v>
                </c:pt>
                <c:pt idx="3" formatCode="0.0">
                  <c:v>-2.819</c:v>
                </c:pt>
                <c:pt idx="4" formatCode="0.0">
                  <c:v>-1.728</c:v>
                </c:pt>
                <c:pt idx="5" formatCode="0.0">
                  <c:v>0.114</c:v>
                </c:pt>
                <c:pt idx="6" formatCode="0.0">
                  <c:v>0.78300000000000003</c:v>
                </c:pt>
                <c:pt idx="7" formatCode="0.0">
                  <c:v>0.88</c:v>
                </c:pt>
                <c:pt idx="8" formatCode="0.0">
                  <c:v>0.84299999999999997</c:v>
                </c:pt>
                <c:pt idx="9" formatCode="0.0">
                  <c:v>0.81499999999999995</c:v>
                </c:pt>
                <c:pt idx="10" formatCode="0.0">
                  <c:v>0.8</c:v>
                </c:pt>
                <c:pt idx="11" formatCode="0.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A-4826-A213-8DFB0A440E80}"/>
            </c:ext>
          </c:extLst>
        </c:ser>
        <c:ser>
          <c:idx val="4"/>
          <c:order val="2"/>
          <c:tx>
            <c:strRef>
              <c:f>'G12'!$A$5</c:f>
              <c:strCache>
                <c:ptCount val="1"/>
                <c:pt idx="0">
                  <c:v>Nemecko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'G12'!$B$2:$M$2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'G12'!$B$5:$M$5</c:f>
              <c:numCache>
                <c:formatCode>0.00</c:formatCode>
                <c:ptCount val="12"/>
                <c:pt idx="0">
                  <c:v>-5.5679999999999996</c:v>
                </c:pt>
                <c:pt idx="1">
                  <c:v>3.95</c:v>
                </c:pt>
                <c:pt idx="2" formatCode="0.0">
                  <c:v>3.722</c:v>
                </c:pt>
                <c:pt idx="3" formatCode="0.0">
                  <c:v>0.68600000000000005</c:v>
                </c:pt>
                <c:pt idx="4" formatCode="0.0">
                  <c:v>0.59199999999999997</c:v>
                </c:pt>
                <c:pt idx="5" formatCode="0.0">
                  <c:v>1.5960000000000001</c:v>
                </c:pt>
                <c:pt idx="6" formatCode="0.0">
                  <c:v>1.4830000000000001</c:v>
                </c:pt>
                <c:pt idx="7" formatCode="0.0">
                  <c:v>1.774</c:v>
                </c:pt>
                <c:pt idx="8" formatCode="0.0">
                  <c:v>1.6339999999999999</c:v>
                </c:pt>
                <c:pt idx="9" formatCode="0.0">
                  <c:v>1.532</c:v>
                </c:pt>
                <c:pt idx="10" formatCode="0.0">
                  <c:v>1.415</c:v>
                </c:pt>
                <c:pt idx="11" formatCode="0.0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A-4826-A213-8DFB0A440E80}"/>
            </c:ext>
          </c:extLst>
        </c:ser>
        <c:ser>
          <c:idx val="0"/>
          <c:order val="3"/>
          <c:tx>
            <c:strRef>
              <c:f>'G12'!$A$6</c:f>
              <c:strCache>
                <c:ptCount val="1"/>
                <c:pt idx="0">
                  <c:v>Španielsko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'G12'!$B$6:$M$6</c:f>
              <c:numCache>
                <c:formatCode>0.00</c:formatCode>
                <c:ptCount val="12"/>
                <c:pt idx="0">
                  <c:v>-3.5750000000000002</c:v>
                </c:pt>
                <c:pt idx="1">
                  <c:v>1.7000000000000001E-2</c:v>
                </c:pt>
                <c:pt idx="2" formatCode="0.0">
                  <c:v>-1.002</c:v>
                </c:pt>
                <c:pt idx="3" formatCode="0.0">
                  <c:v>-2.9319999999999999</c:v>
                </c:pt>
                <c:pt idx="4" formatCode="0.0">
                  <c:v>-1.704</c:v>
                </c:pt>
                <c:pt idx="5" formatCode="0.0">
                  <c:v>1.379</c:v>
                </c:pt>
                <c:pt idx="6" formatCode="0.0">
                  <c:v>3.2029999999999998</c:v>
                </c:pt>
                <c:pt idx="7" formatCode="0.0">
                  <c:v>3.2349999999999999</c:v>
                </c:pt>
                <c:pt idx="8" formatCode="0.0">
                  <c:v>2.5910000000000002</c:v>
                </c:pt>
                <c:pt idx="9" formatCode="0.0">
                  <c:v>2.0699999999999998</c:v>
                </c:pt>
                <c:pt idx="10" formatCode="0.0">
                  <c:v>2.0449999999999999</c:v>
                </c:pt>
                <c:pt idx="11" formatCode="0.0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A-4826-A213-8DFB0A440E80}"/>
            </c:ext>
          </c:extLst>
        </c:ser>
        <c:ser>
          <c:idx val="2"/>
          <c:order val="4"/>
          <c:tx>
            <c:strRef>
              <c:f>'G12'!$A$7</c:f>
              <c:strCache>
                <c:ptCount val="1"/>
                <c:pt idx="0">
                  <c:v>eurozóna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'G12'!$B$2:$M$2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'G12'!$B$7:$M$7</c:f>
              <c:numCache>
                <c:formatCode>0.00</c:formatCode>
                <c:ptCount val="12"/>
                <c:pt idx="0">
                  <c:v>-4.5199999999999996</c:v>
                </c:pt>
                <c:pt idx="1">
                  <c:v>2.0910000000000002</c:v>
                </c:pt>
                <c:pt idx="2" formatCode="0.0">
                  <c:v>1.5469999999999999</c:v>
                </c:pt>
                <c:pt idx="3" formatCode="0.0">
                  <c:v>-0.90700000000000003</c:v>
                </c:pt>
                <c:pt idx="4" formatCode="0.0">
                  <c:v>-0.25600000000000001</c:v>
                </c:pt>
                <c:pt idx="5" formatCode="0.0">
                  <c:v>1.171</c:v>
                </c:pt>
                <c:pt idx="6" formatCode="0.0">
                  <c:v>2.0459999999999998</c:v>
                </c:pt>
                <c:pt idx="7" formatCode="0.0">
                  <c:v>1.728</c:v>
                </c:pt>
                <c:pt idx="8" formatCode="0.0">
                  <c:v>1.68</c:v>
                </c:pt>
                <c:pt idx="9" formatCode="0.0">
                  <c:v>1.6180000000000001</c:v>
                </c:pt>
                <c:pt idx="10" formatCode="0.0">
                  <c:v>1.579</c:v>
                </c:pt>
                <c:pt idx="11" formatCode="0.0">
                  <c:v>1.5229999999999999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BA-4826-A213-8DFB0A44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665312"/>
        <c:axId val="1"/>
      </c:lineChart>
      <c:catAx>
        <c:axId val="9236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15000"/>
                  <a:lumOff val="85000"/>
                </a:sys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8.6837606837606843E-2"/>
              <c:y val="6.6408024691358022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6350">
            <a:solidFill>
              <a:schemeClr val="tx1">
                <a:lumMod val="15000"/>
                <a:lumOff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92366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307863247863247"/>
          <c:y val="0.69545925925925922"/>
          <c:w val="0.77996260683760676"/>
          <c:h val="0.1856499999999999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chemeClr val="tx1">
              <a:lumMod val="65000"/>
              <a:lumOff val="35000"/>
            </a:schemeClr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07222501442637E-2"/>
          <c:y val="0.10739938757655293"/>
          <c:w val="0.90799277749855734"/>
          <c:h val="0.82526592070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'G01'!$I$2</c:f>
              <c:strCache>
                <c:ptCount val="1"/>
                <c:pt idx="0">
                  <c:v>RVS 2016-2018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9.4562647754137114E-3"/>
                  <c:y val="2.005012531328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3-4148-9EA4-EA7E12D5CE8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'G01'!$B$2:$G$2</c:f>
              <c:numCache>
                <c:formatCode>0.00</c:formatCode>
                <c:ptCount val="6"/>
                <c:pt idx="0">
                  <c:v>-2.4900000000000002</c:v>
                </c:pt>
                <c:pt idx="1">
                  <c:v>-1.9300012643870841</c:v>
                </c:pt>
                <c:pt idx="2">
                  <c:v>-0.42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3-4148-9EA4-EA7E12D5CE83}"/>
            </c:ext>
          </c:extLst>
        </c:ser>
        <c:ser>
          <c:idx val="1"/>
          <c:order val="1"/>
          <c:tx>
            <c:strRef>
              <c:f>'G01'!$I$3</c:f>
              <c:strCache>
                <c:ptCount val="1"/>
                <c:pt idx="0">
                  <c:v>RVS 2017-2019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5760441292356302E-2"/>
                  <c:y val="1.5037593984962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3-4148-9EA4-EA7E12D5CE8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'G01'!$B$3:$G$3</c:f>
              <c:numCache>
                <c:formatCode>0.00</c:formatCode>
                <c:ptCount val="6"/>
                <c:pt idx="0">
                  <c:v>-2.97</c:v>
                </c:pt>
                <c:pt idx="1">
                  <c:v>-1.93</c:v>
                </c:pt>
                <c:pt idx="2">
                  <c:v>-1.29</c:v>
                </c:pt>
                <c:pt idx="3">
                  <c:v>-0.44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3-4148-9EA4-EA7E12D5CE83}"/>
            </c:ext>
          </c:extLst>
        </c:ser>
        <c:ser>
          <c:idx val="2"/>
          <c:order val="2"/>
          <c:tx>
            <c:strRef>
              <c:f>'G01'!$I$4</c:f>
              <c:strCache>
                <c:ptCount val="1"/>
                <c:pt idx="0">
                  <c:v>PS 2017-2020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9.4562647754137114E-3"/>
                  <c:y val="1.002506265664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E3-4148-9EA4-EA7E12D5CE8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'G01'!$B$4:$G$4</c:f>
              <c:numCache>
                <c:formatCode>0.00</c:formatCode>
                <c:ptCount val="6"/>
                <c:pt idx="0">
                  <c:v>-2.7445806862164637</c:v>
                </c:pt>
                <c:pt idx="1">
                  <c:v>-1.6817818285144437</c:v>
                </c:pt>
                <c:pt idx="2">
                  <c:v>-1.29</c:v>
                </c:pt>
                <c:pt idx="3">
                  <c:v>-0.50000000000000522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E3-4148-9EA4-EA7E12D5C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01400"/>
        <c:axId val="457802184"/>
      </c:barChart>
      <c:catAx>
        <c:axId val="45780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02184"/>
        <c:crosses val="autoZero"/>
        <c:auto val="1"/>
        <c:lblAlgn val="ctr"/>
        <c:lblOffset val="100"/>
        <c:noMultiLvlLbl val="0"/>
      </c:catAx>
      <c:valAx>
        <c:axId val="457802184"/>
        <c:scaling>
          <c:orientation val="minMax"/>
          <c:min val="-3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0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365884229010379"/>
          <c:y val="0.64534998914609354"/>
          <c:w val="0.3260530022399683"/>
          <c:h val="0.17982515343476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01068376068375E-2"/>
          <c:y val="2.9611458333333333E-2"/>
          <c:w val="0.88018263342082237"/>
          <c:h val="0.68474852408154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rgbClr val="13B5E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DB-44D0-AED3-0AFCA81FC209}"/>
              </c:ext>
            </c:extLst>
          </c:dPt>
          <c:dLbls>
            <c:dLbl>
              <c:idx val="4"/>
              <c:layout>
                <c:manualLayout>
                  <c:x val="-2.7136752136752633E-3"/>
                  <c:y val="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DB-44D0-AED3-0AFCA81FC209}"/>
                </c:ext>
              </c:extLst>
            </c:dLbl>
            <c:dLbl>
              <c:idx val="11"/>
              <c:layout>
                <c:manualLayout>
                  <c:x val="0"/>
                  <c:y val="0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13B5EA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B-44D0-AED3-0AFCA81FC2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'G13,G14'!$P$20:$P$31</c:f>
              <c:strCache>
                <c:ptCount val="12"/>
                <c:pt idx="0">
                  <c:v>DPFO zč.</c:v>
                </c:pt>
                <c:pt idx="1">
                  <c:v>DPFO podn.</c:v>
                </c:pt>
                <c:pt idx="2">
                  <c:v>DPPO</c:v>
                </c:pt>
                <c:pt idx="3">
                  <c:v>Zrážka</c:v>
                </c:pt>
                <c:pt idx="4">
                  <c:v>DPH</c:v>
                </c:pt>
                <c:pt idx="5">
                  <c:v>Spotrebné</c:v>
                </c:pt>
                <c:pt idx="6">
                  <c:v>Medzin.obchod</c:v>
                </c:pt>
                <c:pt idx="7">
                  <c:v>Miestne</c:v>
                </c:pt>
                <c:pt idx="8">
                  <c:v>Ostatné</c:v>
                </c:pt>
                <c:pt idx="9">
                  <c:v>SP</c:v>
                </c:pt>
                <c:pt idx="10">
                  <c:v>ZP</c:v>
                </c:pt>
                <c:pt idx="11">
                  <c:v>SPOLU</c:v>
                </c:pt>
              </c:strCache>
            </c:strRef>
          </c:cat>
          <c:val>
            <c:numRef>
              <c:f>'G13,G14'!$D$20:$D$31</c:f>
              <c:numCache>
                <c:formatCode>#,##0</c:formatCode>
                <c:ptCount val="12"/>
                <c:pt idx="0">
                  <c:v>13.140125981802157</c:v>
                </c:pt>
                <c:pt idx="1">
                  <c:v>-40.655330722917398</c:v>
                </c:pt>
                <c:pt idx="2">
                  <c:v>-65.298945132070003</c:v>
                </c:pt>
                <c:pt idx="3">
                  <c:v>-7.544047717628132</c:v>
                </c:pt>
                <c:pt idx="4">
                  <c:v>-53.867693116905684</c:v>
                </c:pt>
                <c:pt idx="5">
                  <c:v>2.8637331292461568</c:v>
                </c:pt>
                <c:pt idx="6">
                  <c:v>-1.0427218046459998</c:v>
                </c:pt>
                <c:pt idx="7">
                  <c:v>-7.2342212887480173</c:v>
                </c:pt>
                <c:pt idx="8">
                  <c:v>-19.56662006158399</c:v>
                </c:pt>
                <c:pt idx="9">
                  <c:v>36.964145627979633</c:v>
                </c:pt>
                <c:pt idx="10">
                  <c:v>28.312170022396003</c:v>
                </c:pt>
                <c:pt idx="11">
                  <c:v>-113.9294050830722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B-44D0-AED3-0AFCA81F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092640"/>
        <c:axId val="386094280"/>
      </c:barChart>
      <c:catAx>
        <c:axId val="3860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6094280"/>
        <c:crosses val="autoZero"/>
        <c:auto val="1"/>
        <c:lblAlgn val="ctr"/>
        <c:lblOffset val="100"/>
        <c:noMultiLvlLbl val="0"/>
      </c:catAx>
      <c:valAx>
        <c:axId val="3860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i="1"/>
                  <a:t>mil.eur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5.671837606837607E-2"/>
              <c:y val="3.5894444444444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609264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28477690288728E-2"/>
          <c:y val="4.4817927170868348E-2"/>
          <c:w val="0.88018263342082237"/>
          <c:h val="0.68474852408154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rgbClr val="13B5E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D-4A70-942D-B65AC3330344}"/>
              </c:ext>
            </c:extLst>
          </c:dPt>
          <c:dLbls>
            <c:dLbl>
              <c:idx val="2"/>
              <c:layout>
                <c:manualLayout>
                  <c:x val="-2.7136752136752138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9D-4A70-942D-B65AC3330344}"/>
                </c:ext>
              </c:extLst>
            </c:dLbl>
            <c:dLbl>
              <c:idx val="4"/>
              <c:layout>
                <c:manualLayout>
                  <c:x val="0"/>
                  <c:y val="2.2048611111111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9D-4A70-942D-B65AC333034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13B5EA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9D-4A70-942D-B65AC3330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'G13,G14'!$P$3:$P$14</c:f>
              <c:strCache>
                <c:ptCount val="12"/>
                <c:pt idx="0">
                  <c:v>DPFO zč.</c:v>
                </c:pt>
                <c:pt idx="1">
                  <c:v>DPFO podn.</c:v>
                </c:pt>
                <c:pt idx="2">
                  <c:v>DPPO</c:v>
                </c:pt>
                <c:pt idx="3">
                  <c:v>Zrážka</c:v>
                </c:pt>
                <c:pt idx="4">
                  <c:v>DPH</c:v>
                </c:pt>
                <c:pt idx="5">
                  <c:v>Spotrebné</c:v>
                </c:pt>
                <c:pt idx="6">
                  <c:v>Medzin.obchod</c:v>
                </c:pt>
                <c:pt idx="7">
                  <c:v>Miestne</c:v>
                </c:pt>
                <c:pt idx="8">
                  <c:v>Ostatné</c:v>
                </c:pt>
                <c:pt idx="9">
                  <c:v>SP</c:v>
                </c:pt>
                <c:pt idx="10">
                  <c:v>ZP</c:v>
                </c:pt>
                <c:pt idx="11">
                  <c:v>SPOLU</c:v>
                </c:pt>
              </c:strCache>
            </c:strRef>
          </c:cat>
          <c:val>
            <c:numRef>
              <c:f>'G13,G14'!$D$3:$D$14</c:f>
              <c:numCache>
                <c:formatCode>#,##0</c:formatCode>
                <c:ptCount val="12"/>
                <c:pt idx="0">
                  <c:v>46.864125981802317</c:v>
                </c:pt>
                <c:pt idx="1">
                  <c:v>-32.184330722917394</c:v>
                </c:pt>
                <c:pt idx="2">
                  <c:v>-179.21694513206967</c:v>
                </c:pt>
                <c:pt idx="3">
                  <c:v>-18.015047717628136</c:v>
                </c:pt>
                <c:pt idx="4">
                  <c:v>21.385306883094927</c:v>
                </c:pt>
                <c:pt idx="5">
                  <c:v>18.273733129246011</c:v>
                </c:pt>
                <c:pt idx="6">
                  <c:v>-0.9607218046459991</c:v>
                </c:pt>
                <c:pt idx="7">
                  <c:v>8.0087787112520346</c:v>
                </c:pt>
                <c:pt idx="8">
                  <c:v>-16.407620061583884</c:v>
                </c:pt>
                <c:pt idx="9">
                  <c:v>54.183145627979684</c:v>
                </c:pt>
                <c:pt idx="10">
                  <c:v>87.469170022396156</c:v>
                </c:pt>
                <c:pt idx="11">
                  <c:v>-10.600405083070655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9D-4A70-942D-B65AC333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092640"/>
        <c:axId val="386094280"/>
      </c:barChart>
      <c:catAx>
        <c:axId val="3860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6094280"/>
        <c:crosses val="autoZero"/>
        <c:auto val="1"/>
        <c:lblAlgn val="ctr"/>
        <c:lblOffset val="100"/>
        <c:noMultiLvlLbl val="0"/>
      </c:catAx>
      <c:valAx>
        <c:axId val="3860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i="1"/>
                  <a:t>mil.eur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7.2735042735042735E-2"/>
              <c:y val="3.5894444444444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60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5.0925925925925923E-2"/>
          <c:w val="0.84030774278215226"/>
          <c:h val="0.82720545348498109"/>
        </c:manualLayout>
      </c:layout>
      <c:areaChart>
        <c:grouping val="standard"/>
        <c:varyColors val="0"/>
        <c:ser>
          <c:idx val="4"/>
          <c:order val="0"/>
          <c:tx>
            <c:v>PS 2017-2020</c:v>
          </c:tx>
          <c:spPr>
            <a:solidFill>
              <a:srgbClr val="13B5EA"/>
            </a:solidFill>
            <a:ln w="25400"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C-4139-A312-44FAE1ECA7E5}"/>
                </c:ext>
              </c:extLst>
            </c:dLbl>
            <c:dLbl>
              <c:idx val="1"/>
              <c:layout>
                <c:manualLayout>
                  <c:x val="-1.1111111111111162E-2"/>
                  <c:y val="-0.24537037037037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BC-4139-A312-44FAE1ECA7E5}"/>
                </c:ext>
              </c:extLst>
            </c:dLbl>
            <c:dLbl>
              <c:idx val="2"/>
              <c:layout>
                <c:manualLayout>
                  <c:x val="-2.7777777777778286E-3"/>
                  <c:y val="-0.31481481481481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C-4139-A312-44FAE1ECA7E5}"/>
                </c:ext>
              </c:extLst>
            </c:dLbl>
            <c:dLbl>
              <c:idx val="3"/>
              <c:layout>
                <c:manualLayout>
                  <c:x val="0"/>
                  <c:y val="-0.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BC-4139-A312-44FAE1ECA7E5}"/>
                </c:ext>
              </c:extLst>
            </c:dLbl>
            <c:dLbl>
              <c:idx val="4"/>
              <c:layout>
                <c:manualLayout>
                  <c:x val="1.6666666666666666E-2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C-4139-A312-44FAE1ECA7E5}"/>
                </c:ext>
              </c:extLst>
            </c:dLbl>
            <c:dLbl>
              <c:idx val="5"/>
              <c:layout>
                <c:manualLayout>
                  <c:x val="-1.3888888888888888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C-4139-A312-44FAE1ECA7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'G02'!$B$4:$G$4</c:f>
              <c:numCache>
                <c:formatCode>#\ ##0.0</c:formatCode>
                <c:ptCount val="6"/>
                <c:pt idx="0">
                  <c:v>52.48100770855072</c:v>
                </c:pt>
                <c:pt idx="1">
                  <c:v>51.910151177220364</c:v>
                </c:pt>
                <c:pt idx="2">
                  <c:v>51.753153975468059</c:v>
                </c:pt>
                <c:pt idx="3">
                  <c:v>49.936766263689002</c:v>
                </c:pt>
                <c:pt idx="4">
                  <c:v>47.993612036262398</c:v>
                </c:pt>
                <c:pt idx="5">
                  <c:v>45.978432473253896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BC-4139-A312-44FAE1ECA7E5}"/>
            </c:ext>
          </c:extLst>
        </c:ser>
        <c:ser>
          <c:idx val="0"/>
          <c:order val="2"/>
          <c:tx>
            <c:v>Hotovosť na úrovni RVS 2017-2019</c:v>
          </c:tx>
          <c:spPr>
            <a:solidFill>
              <a:srgbClr val="58595B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1.9444444444444445E-2"/>
                  <c:y val="-0.33333333333333331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BC-4139-A312-44FAE1ECA7E5}"/>
                </c:ext>
              </c:extLst>
            </c:dLbl>
            <c:dLbl>
              <c:idx val="1"/>
              <c:layout>
                <c:manualLayout>
                  <c:x val="-8.3333333333333332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BC-4139-A312-44FAE1ECA7E5}"/>
                </c:ext>
              </c:extLst>
            </c:dLbl>
            <c:dLbl>
              <c:idx val="2"/>
              <c:layout>
                <c:manualLayout>
                  <c:x val="5.0925337632079971E-17"/>
                  <c:y val="-0.203703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BC-4139-A312-44FAE1ECA7E5}"/>
                </c:ext>
              </c:extLst>
            </c:dLbl>
            <c:dLbl>
              <c:idx val="3"/>
              <c:layout>
                <c:manualLayout>
                  <c:x val="-8.3333333333333332E-3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BC-4139-A312-44FAE1ECA7E5}"/>
                </c:ext>
              </c:extLst>
            </c:dLbl>
            <c:dLbl>
              <c:idx val="4"/>
              <c:layout>
                <c:manualLayout>
                  <c:x val="5.5555555555555558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C-4139-A312-44FAE1ECA7E5}"/>
                </c:ext>
              </c:extLst>
            </c:dLbl>
            <c:dLbl>
              <c:idx val="5"/>
              <c:layout>
                <c:manualLayout>
                  <c:x val="-2.777777777777788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BC-4139-A312-44FAE1ECA7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'G02'!$B$5:$G$5</c:f>
              <c:numCache>
                <c:formatCode>0.0</c:formatCode>
                <c:ptCount val="6"/>
                <c:pt idx="0" formatCode="#\ ##0.0">
                  <c:v>52.48100770855072</c:v>
                </c:pt>
                <c:pt idx="1">
                  <c:v>52.31149999125698</c:v>
                </c:pt>
                <c:pt idx="2">
                  <c:v>51.14166283691808</c:v>
                </c:pt>
                <c:pt idx="3">
                  <c:v>49.597302411775452</c:v>
                </c:pt>
                <c:pt idx="4">
                  <c:v>47.414901549176228</c:v>
                </c:pt>
                <c:pt idx="5">
                  <c:v>45.419289866783025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BC-4139-A312-44FAE1EC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124952"/>
        <c:axId val="421125344"/>
      </c:areaChart>
      <c:lineChart>
        <c:grouping val="standard"/>
        <c:varyColors val="0"/>
        <c:ser>
          <c:idx val="2"/>
          <c:order val="1"/>
          <c:tx>
            <c:v>ciara vvcncnd vnvnvnff nbnnbbnnn</c:v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'G02'!$B$2:$G$2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'G02'!$B$4:$G$4</c:f>
              <c:numCache>
                <c:formatCode>#\ ##0.0</c:formatCode>
                <c:ptCount val="6"/>
                <c:pt idx="0">
                  <c:v>52.48100770855072</c:v>
                </c:pt>
                <c:pt idx="1">
                  <c:v>51.910151177220364</c:v>
                </c:pt>
                <c:pt idx="2">
                  <c:v>51.753153975468059</c:v>
                </c:pt>
                <c:pt idx="3">
                  <c:v>49.936766263689002</c:v>
                </c:pt>
                <c:pt idx="4">
                  <c:v>47.993612036262398</c:v>
                </c:pt>
                <c:pt idx="5">
                  <c:v>45.978432473253896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1BC-4139-A312-44FAE1ECA7E5}"/>
            </c:ext>
          </c:extLst>
        </c:ser>
        <c:ser>
          <c:idx val="1"/>
          <c:order val="3"/>
          <c:tx>
            <c:v>RVS 2017-2019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'G02'!$B$2:$G$2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'G02'!$B$3:$F$3</c:f>
              <c:numCache>
                <c:formatCode>#\ ##0.0</c:formatCode>
                <c:ptCount val="5"/>
                <c:pt idx="0">
                  <c:v>52.891725362204191</c:v>
                </c:pt>
                <c:pt idx="1">
                  <c:v>53.494940800548299</c:v>
                </c:pt>
                <c:pt idx="2">
                  <c:v>52.72445468792283</c:v>
                </c:pt>
                <c:pt idx="3">
                  <c:v>51.40232554356453</c:v>
                </c:pt>
                <c:pt idx="4">
                  <c:v>49.061389249467879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1BC-4139-A312-44FAE1EC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24952"/>
        <c:axId val="421125344"/>
      </c:lineChart>
      <c:catAx>
        <c:axId val="421124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21125344"/>
        <c:crosses val="autoZero"/>
        <c:auto val="1"/>
        <c:lblAlgn val="ctr"/>
        <c:lblOffset val="100"/>
        <c:noMultiLvlLbl val="0"/>
      </c:catAx>
      <c:valAx>
        <c:axId val="421125344"/>
        <c:scaling>
          <c:orientation val="minMax"/>
          <c:max val="5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211249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410498687664042E-2"/>
          <c:y val="5.9604841061533978E-2"/>
          <c:w val="0.87822572178477698"/>
          <c:h val="0.126158501020705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90224335165649E-2"/>
          <c:y val="0.1553994750656168"/>
          <c:w val="0.90742361214282174"/>
          <c:h val="0.81530708661417328"/>
        </c:manualLayout>
      </c:layout>
      <c:lineChart>
        <c:grouping val="standard"/>
        <c:varyColors val="0"/>
        <c:ser>
          <c:idx val="0"/>
          <c:order val="0"/>
          <c:tx>
            <c:strRef>
              <c:f>'G03, G04'!$A$2</c:f>
              <c:strCache>
                <c:ptCount val="1"/>
                <c:pt idx="0">
                  <c:v>PS 2017-2020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3B5EA"/>
              </a:solidFill>
              <a:ln w="9525">
                <a:solidFill>
                  <a:srgbClr val="13B5EA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01886792452859E-2"/>
                  <c:y val="5.4644808743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A-49F5-A500-A1905CEF1BA8}"/>
                </c:ext>
              </c:extLst>
            </c:dLbl>
            <c:dLbl>
              <c:idx val="1"/>
              <c:layout>
                <c:manualLayout>
                  <c:x val="-3.1446540880503145E-2"/>
                  <c:y val="5.4644808743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9F5-A500-A1905CEF1BA8}"/>
                </c:ext>
              </c:extLst>
            </c:dLbl>
            <c:dLbl>
              <c:idx val="2"/>
              <c:layout>
                <c:manualLayout>
                  <c:x val="-2.5157232704402517E-2"/>
                  <c:y val="6.557377049180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A-49F5-A500-A1905CEF1B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'G03, G04'!$B$1:$E$1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'G03, G04'!$B$2:$E$2</c:f>
              <c:numCache>
                <c:formatCode>0.00</c:formatCode>
                <c:ptCount val="4"/>
                <c:pt idx="0">
                  <c:v>-1.24</c:v>
                </c:pt>
                <c:pt idx="1">
                  <c:v>-0.50000000000000522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8A-49F5-A500-A1905CEF1BA8}"/>
            </c:ext>
          </c:extLst>
        </c:ser>
        <c:ser>
          <c:idx val="1"/>
          <c:order val="1"/>
          <c:tx>
            <c:strRef>
              <c:f>'G03, G04'!$A$3</c:f>
              <c:strCache>
                <c:ptCount val="1"/>
                <c:pt idx="0">
                  <c:v>NPC (MF SR)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8595B"/>
              </a:solidFill>
              <a:ln w="9525">
                <a:solidFill>
                  <a:srgbClr val="58595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905660377358486E-2"/>
                  <c:y val="-4.9180327868852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A-49F5-A500-A1905CEF1BA8}"/>
                </c:ext>
              </c:extLst>
            </c:dLbl>
            <c:dLbl>
              <c:idx val="1"/>
              <c:layout>
                <c:manualLayout>
                  <c:x val="-0.14779874213836477"/>
                  <c:y val="-4.91803278688524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4352003169417"/>
                      <c:h val="0.147459231530484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8A-49F5-A500-A1905CEF1BA8}"/>
                </c:ext>
              </c:extLst>
            </c:dLbl>
            <c:dLbl>
              <c:idx val="2"/>
              <c:layout>
                <c:manualLayout>
                  <c:x val="-5.9748303867676919E-2"/>
                  <c:y val="-8.743147885202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286287327291615E-2"/>
                      <c:h val="0.169317155027752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A8A-49F5-A500-A1905CEF1BA8}"/>
                </c:ext>
              </c:extLst>
            </c:dLbl>
            <c:dLbl>
              <c:idx val="3"/>
              <c:layout>
                <c:manualLayout>
                  <c:x val="-3.1446540880503146E-3"/>
                  <c:y val="-2.732240437158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A-49F5-A500-A1905CEF1B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8595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'G03, G04'!$B$1:$E$1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'G03, G04'!$B$3:$E$3</c:f>
              <c:numCache>
                <c:formatCode>0.00</c:formatCode>
                <c:ptCount val="4"/>
                <c:pt idx="0">
                  <c:v>-1.24</c:v>
                </c:pt>
                <c:pt idx="1">
                  <c:v>4.7888663812756249E-4</c:v>
                </c:pt>
                <c:pt idx="2">
                  <c:v>0.17</c:v>
                </c:pt>
                <c:pt idx="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8A-49F5-A500-A1905CEF1BA8}"/>
            </c:ext>
          </c:extLst>
        </c:ser>
        <c:ser>
          <c:idx val="2"/>
          <c:order val="2"/>
          <c:tx>
            <c:strRef>
              <c:f>'G03, G04'!$A$4</c:f>
              <c:strCache>
                <c:ptCount val="1"/>
                <c:pt idx="0">
                  <c:v>NPC (daňové opatrenia)</c:v>
                </c:pt>
              </c:strCache>
            </c:strRef>
          </c:tx>
          <c:spPr>
            <a:ln w="28575" cap="rnd">
              <a:solidFill>
                <a:srgbClr val="DCB47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CB47B"/>
              </a:solidFill>
              <a:ln w="9525">
                <a:solidFill>
                  <a:srgbClr val="DCB47B"/>
                </a:solidFill>
              </a:ln>
              <a:effectLst/>
            </c:spPr>
          </c:marker>
          <c:cat>
            <c:numRef>
              <c:f>'G03, G04'!$B$1:$E$1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'G03, G04'!$B$4:$E$4</c:f>
              <c:numCache>
                <c:formatCode>0.00</c:formatCode>
                <c:ptCount val="4"/>
                <c:pt idx="0">
                  <c:v>-1.24</c:v>
                </c:pt>
                <c:pt idx="1">
                  <c:v>3.6357612114059634E-2</c:v>
                </c:pt>
                <c:pt idx="2">
                  <c:v>0.20966528102716184</c:v>
                </c:pt>
                <c:pt idx="3">
                  <c:v>0.6474377653366018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8A-49F5-A500-A1905CEF1BA8}"/>
            </c:ext>
          </c:extLst>
        </c:ser>
        <c:ser>
          <c:idx val="3"/>
          <c:order val="3"/>
          <c:tx>
            <c:strRef>
              <c:f>'G03, G04'!$A$5</c:f>
              <c:strCache>
                <c:ptCount val="1"/>
                <c:pt idx="0">
                  <c:v>NPC (nedaňové opatrenia)</c:v>
                </c:pt>
              </c:strCache>
            </c:strRef>
          </c:tx>
          <c:spPr>
            <a:ln w="28575" cap="rnd">
              <a:solidFill>
                <a:srgbClr val="B2E4F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2E4F8"/>
              </a:solidFill>
              <a:ln w="9525">
                <a:solidFill>
                  <a:srgbClr val="B2E4F8"/>
                </a:solidFill>
              </a:ln>
              <a:effectLst/>
            </c:spPr>
          </c:marker>
          <c:cat>
            <c:numRef>
              <c:f>'G03, G04'!$B$1:$E$1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'G03, G04'!$B$5:$E$5</c:f>
              <c:numCache>
                <c:formatCode>0.00</c:formatCode>
                <c:ptCount val="4"/>
                <c:pt idx="0">
                  <c:v>-1.24</c:v>
                </c:pt>
                <c:pt idx="1">
                  <c:v>-6.1731088627955621E-2</c:v>
                </c:pt>
                <c:pt idx="2">
                  <c:v>9.2357743252192565E-2</c:v>
                </c:pt>
                <c:pt idx="3">
                  <c:v>0.43550973269050763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8A-49F5-A500-A1905CEF1BA8}"/>
            </c:ext>
          </c:extLst>
        </c:ser>
        <c:ser>
          <c:idx val="4"/>
          <c:order val="4"/>
          <c:tx>
            <c:strRef>
              <c:f>'G03, G04'!$A$6</c:f>
              <c:strCache>
                <c:ptCount val="1"/>
                <c:pt idx="0">
                  <c:v>NPC (výdavková opatrenia)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'G03, G04'!$B$1:$E$1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'G03, G04'!$B$6:$E$6</c:f>
              <c:numCache>
                <c:formatCode>0.00</c:formatCode>
                <c:ptCount val="4"/>
                <c:pt idx="0">
                  <c:v>-1.24</c:v>
                </c:pt>
                <c:pt idx="1">
                  <c:v>-0.47622048438182674</c:v>
                </c:pt>
                <c:pt idx="2">
                  <c:v>3.49173936680299E-2</c:v>
                </c:pt>
                <c:pt idx="3">
                  <c:v>0.13217697726756283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8A-49F5-A500-A1905CEF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10808"/>
        <c:axId val="457811200"/>
      </c:lineChart>
      <c:catAx>
        <c:axId val="45781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11200"/>
        <c:crosses val="autoZero"/>
        <c:auto val="1"/>
        <c:lblAlgn val="ctr"/>
        <c:lblOffset val="100"/>
        <c:noMultiLvlLbl val="0"/>
      </c:catAx>
      <c:valAx>
        <c:axId val="4578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1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289283415044821"/>
          <c:y val="0.68101028355062176"/>
          <c:w val="0.4566203634922994"/>
          <c:h val="0.31898971644937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9807524059492E-2"/>
          <c:y val="5.0925925925925923E-2"/>
          <c:w val="0.92271019247594055"/>
          <c:h val="0.9126151939340914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'G03, G04'!$A$9</c:f>
              <c:strCache>
                <c:ptCount val="1"/>
                <c:pt idx="0">
                  <c:v>vplyv daňových opatrení</c:v>
                </c:pt>
              </c:strCache>
            </c:strRef>
          </c:tx>
          <c:spPr>
            <a:solidFill>
              <a:srgbClr val="DCB47B"/>
            </a:solidFill>
            <a:ln>
              <a:solidFill>
                <a:srgbClr val="DCB47B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1225604996096799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3-4E0F-BA28-10A75E7FF06B}"/>
                </c:ext>
              </c:extLst>
            </c:dLbl>
            <c:dLbl>
              <c:idx val="1"/>
              <c:layout>
                <c:manualLayout>
                  <c:x val="6.2451209992193599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3-4E0F-BA28-10A75E7FF06B}"/>
                </c:ext>
              </c:extLst>
            </c:dLbl>
            <c:dLbl>
              <c:idx val="2"/>
              <c:layout>
                <c:manualLayout>
                  <c:x val="6.245120999219245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3-4E0F-BA28-10A75E7FF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'G03, G04'!$C$1:$E$1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'G03, G04'!$C$9:$E$9</c:f>
              <c:numCache>
                <c:formatCode>0.0</c:formatCode>
                <c:ptCount val="3"/>
                <c:pt idx="0">
                  <c:v>3.5878725475932072E-2</c:v>
                </c:pt>
                <c:pt idx="1">
                  <c:v>3.9665281027161825E-2</c:v>
                </c:pt>
                <c:pt idx="2">
                  <c:v>3.7437765336601814E-2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3-4E0F-BA28-10A75E7FF06B}"/>
            </c:ext>
          </c:extLst>
        </c:ser>
        <c:ser>
          <c:idx val="1"/>
          <c:order val="2"/>
          <c:tx>
            <c:strRef>
              <c:f>'G03, G04'!$A$10</c:f>
              <c:strCache>
                <c:ptCount val="1"/>
                <c:pt idx="0">
                  <c:v>vplyv nedaňových opatrení</c:v>
                </c:pt>
              </c:strCache>
            </c:strRef>
          </c:tx>
          <c:spPr>
            <a:solidFill>
              <a:srgbClr val="B2E4F8"/>
            </a:solidFill>
            <a:ln>
              <a:solidFill>
                <a:srgbClr val="B2E4F8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980483996877439E-2"/>
                  <c:y val="-8.2580586517594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3-4E0F-BA28-10A75E7FF06B}"/>
                </c:ext>
              </c:extLst>
            </c:dLbl>
            <c:dLbl>
              <c:idx val="1"/>
              <c:layout>
                <c:manualLayout>
                  <c:x val="3.1225604996096799E-2"/>
                  <c:y val="-5.7697333287883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3-4E0F-BA28-10A75E7FF06B}"/>
                </c:ext>
              </c:extLst>
            </c:dLbl>
            <c:dLbl>
              <c:idx val="2"/>
              <c:layout>
                <c:manualLayout>
                  <c:x val="9.3676814988290398E-3"/>
                  <c:y val="1.1546283987228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13-4E0F-BA28-10A75E7FF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'G03, G04'!$C$1:$E$1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'G03, G04'!$C$10:$E$10</c:f>
              <c:numCache>
                <c:formatCode>0.0</c:formatCode>
                <c:ptCount val="3"/>
                <c:pt idx="0">
                  <c:v>-6.2209975266083184E-2</c:v>
                </c:pt>
                <c:pt idx="1">
                  <c:v>-7.7642256747807448E-2</c:v>
                </c:pt>
                <c:pt idx="2">
                  <c:v>-0.17449026730949235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3-4E0F-BA28-10A75E7FF06B}"/>
            </c:ext>
          </c:extLst>
        </c:ser>
        <c:ser>
          <c:idx val="2"/>
          <c:order val="3"/>
          <c:tx>
            <c:strRef>
              <c:f>'G03, G04'!$A$11</c:f>
              <c:strCache>
                <c:ptCount val="1"/>
                <c:pt idx="0">
                  <c:v>vplyv výdavkových opatrení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2451209992193599E-3"/>
                  <c:y val="-6.3492063492063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13-4E0F-BA28-10A75E7FF06B}"/>
                </c:ext>
              </c:extLst>
            </c:dLbl>
            <c:dLbl>
              <c:idx val="1"/>
              <c:layout>
                <c:manualLayout>
                  <c:x val="9.3676814988290398E-3"/>
                  <c:y val="-5.7715512833622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13-4E0F-BA28-10A75E7FF06B}"/>
                </c:ext>
              </c:extLst>
            </c:dLbl>
            <c:dLbl>
              <c:idx val="2"/>
              <c:layout>
                <c:manualLayout>
                  <c:x val="-3.1225604996096799E-3"/>
                  <c:y val="-6.9264069264069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13-4E0F-BA28-10A75E7FF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'G03, G04'!$C$1:$E$1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'G03, G04'!$C$11:$E$11</c:f>
              <c:numCache>
                <c:formatCode>0.0</c:formatCode>
                <c:ptCount val="3"/>
                <c:pt idx="0">
                  <c:v>-0.4766993710199543</c:v>
                </c:pt>
                <c:pt idx="1">
                  <c:v>-0.13508260633197011</c:v>
                </c:pt>
                <c:pt idx="2">
                  <c:v>-0.47782302273243715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13-4E0F-BA28-10A75E7F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457811984"/>
        <c:axId val="457812376"/>
      </c:barChart>
      <c:lineChart>
        <c:grouping val="standard"/>
        <c:varyColors val="0"/>
        <c:ser>
          <c:idx val="3"/>
          <c:order val="0"/>
          <c:tx>
            <c:strRef>
              <c:f>'G03, G04'!$A$12</c:f>
              <c:strCache>
                <c:ptCount val="1"/>
                <c:pt idx="0">
                  <c:v>celkový vplyv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8595B"/>
              </a:solidFill>
              <a:ln w="9525">
                <a:solidFill>
                  <a:srgbClr val="58595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504232052960589E-2"/>
                  <c:y val="8.9509265887218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13-4E0F-BA28-10A75E7FF06B}"/>
                </c:ext>
              </c:extLst>
            </c:dLbl>
            <c:dLbl>
              <c:idx val="1"/>
              <c:layout>
                <c:manualLayout>
                  <c:x val="-6.1592628790253678E-2"/>
                  <c:y val="0.112597288975241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3-4E0F-BA28-10A75E7FF06B}"/>
                </c:ext>
              </c:extLst>
            </c:dLbl>
            <c:dLbl>
              <c:idx val="2"/>
              <c:layout>
                <c:manualLayout>
                  <c:x val="-5.0171679359752162E-2"/>
                  <c:y val="5.1991228369181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730556221455922E-2"/>
                      <c:h val="7.49497221938166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E713-4E0F-BA28-10A75E7FF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58595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'G03, G04'!$C$1:$E$1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'G03, G04'!$C$12:$E$12</c:f>
              <c:numCache>
                <c:formatCode>0.00</c:formatCode>
                <c:ptCount val="3"/>
                <c:pt idx="0">
                  <c:v>-0.50303062081010541</c:v>
                </c:pt>
                <c:pt idx="1">
                  <c:v>-0.17305958205261573</c:v>
                </c:pt>
                <c:pt idx="2">
                  <c:v>-0.61487552470532769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713-4E0F-BA28-10A75E7F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11984"/>
        <c:axId val="457812376"/>
      </c:lineChart>
      <c:catAx>
        <c:axId val="45781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12376"/>
        <c:crosses val="autoZero"/>
        <c:auto val="1"/>
        <c:lblAlgn val="ctr"/>
        <c:lblOffset val="100"/>
        <c:noMultiLvlLbl val="0"/>
      </c:catAx>
      <c:valAx>
        <c:axId val="45781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1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72634805541391"/>
          <c:y val="0.73503713589094344"/>
          <c:w val="0.53444344047158043"/>
          <c:h val="0.26118462464919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en-US" b="1"/>
              <a:t>201</a:t>
            </a:r>
            <a:r>
              <a:rPr lang="sk-SK" b="1"/>
              <a:t>8</a:t>
            </a:r>
            <a:endParaRPr lang="en-US" b="1"/>
          </a:p>
        </c:rich>
      </c:tx>
      <c:layout>
        <c:manualLayout>
          <c:xMode val="edge"/>
          <c:yMode val="edge"/>
          <c:x val="0.684653733858554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38955337731141138"/>
          <c:y val="9.1709140999183508E-2"/>
          <c:w val="0.56902142435383796"/>
          <c:h val="0.83246476775462941"/>
        </c:manualLayout>
      </c:layout>
      <c:barChart>
        <c:barDir val="bar"/>
        <c:grouping val="stacked"/>
        <c:varyColors val="0"/>
        <c:ser>
          <c:idx val="0"/>
          <c:order val="0"/>
          <c:tx>
            <c:v>vysvetlené</c:v>
          </c:tx>
          <c:spPr>
            <a:solidFill>
              <a:srgbClr val="B2E4F8"/>
            </a:solidFill>
            <a:ln w="9525"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3682648040792335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63-4F66-B84A-86655D9D0536}"/>
                </c:ext>
              </c:extLst>
            </c:dLbl>
            <c:dLbl>
              <c:idx val="1"/>
              <c:layout>
                <c:manualLayout>
                  <c:x val="4.7365296081584669E-3"/>
                  <c:y val="0.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3-4F66-B84A-86655D9D0536}"/>
                </c:ext>
              </c:extLst>
            </c:dLbl>
            <c:dLbl>
              <c:idx val="2"/>
              <c:layout>
                <c:manualLayout>
                  <c:x val="-4.7365296081585536E-3"/>
                  <c:y val="-5.41666666666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3-4F66-B84A-86655D9D0536}"/>
                </c:ext>
              </c:extLst>
            </c:dLbl>
            <c:dLbl>
              <c:idx val="3"/>
              <c:layout>
                <c:manualLayout>
                  <c:x val="-3.9918436472386618E-2"/>
                  <c:y val="-4.1471922770481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3-4F66-B84A-86655D9D0536}"/>
                </c:ext>
              </c:extLst>
            </c:dLbl>
            <c:dLbl>
              <c:idx val="4"/>
              <c:layout>
                <c:manualLayout>
                  <c:x val="5.3444051196827255E-2"/>
                  <c:y val="8.99635668582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3-4F66-B84A-86655D9D0536}"/>
                </c:ext>
              </c:extLst>
            </c:dLbl>
            <c:dLbl>
              <c:idx val="5"/>
              <c:layout>
                <c:manualLayout>
                  <c:x val="1.4282117361976642E-2"/>
                  <c:y val="-6.2499627456058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3-4F66-B84A-86655D9D0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'G05'!$B$3:$B$8</c:f>
              <c:numCache>
                <c:formatCode>0.00</c:formatCode>
                <c:ptCount val="6"/>
                <c:pt idx="0">
                  <c:v>3.5878725475932072E-2</c:v>
                </c:pt>
                <c:pt idx="1">
                  <c:v>0</c:v>
                </c:pt>
                <c:pt idx="2">
                  <c:v>-0.11331156898076067</c:v>
                </c:pt>
                <c:pt idx="3">
                  <c:v>0</c:v>
                </c:pt>
                <c:pt idx="4">
                  <c:v>-5.595908271871608E-2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63-4F66-B84A-86655D9D0536}"/>
            </c:ext>
          </c:extLst>
        </c:ser>
        <c:ser>
          <c:idx val="1"/>
          <c:order val="1"/>
          <c:tx>
            <c:v>nevysvetlené</c:v>
          </c:tx>
          <c:spPr>
            <a:solidFill>
              <a:schemeClr val="bg1">
                <a:lumMod val="75000"/>
              </a:schemeClr>
            </a:solidFill>
            <a:ln w="9525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8157891955893576E-2"/>
                  <c:y val="1.00007351533788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3-4F66-B84A-86655D9D0536}"/>
                </c:ext>
              </c:extLst>
            </c:dLbl>
            <c:dLbl>
              <c:idx val="1"/>
              <c:layout>
                <c:manualLayout>
                  <c:x val="-6.147634947159681E-2"/>
                  <c:y val="4.571693680793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3-4F66-B84A-86655D9D0536}"/>
                </c:ext>
              </c:extLst>
            </c:dLbl>
            <c:dLbl>
              <c:idx val="2"/>
              <c:layout>
                <c:manualLayout>
                  <c:x val="4.0629682195378464E-2"/>
                  <c:y val="4.5188421135593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63-4F66-B84A-86655D9D0536}"/>
                </c:ext>
              </c:extLst>
            </c:dLbl>
            <c:dLbl>
              <c:idx val="3"/>
              <c:layout>
                <c:manualLayout>
                  <c:x val="-4.7365840816040675E-3"/>
                  <c:y val="-5.408775082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63-4F66-B84A-86655D9D0536}"/>
                </c:ext>
              </c:extLst>
            </c:dLbl>
            <c:dLbl>
              <c:idx val="4"/>
              <c:layout>
                <c:manualLayout>
                  <c:x val="-1.7182005850777154E-2"/>
                  <c:y val="-3.253086816315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63-4F66-B84A-86655D9D0536}"/>
                </c:ext>
              </c:extLst>
            </c:dLbl>
            <c:dLbl>
              <c:idx val="5"/>
              <c:layout>
                <c:manualLayout>
                  <c:x val="-2.6474605816868928E-2"/>
                  <c:y val="5.833408945955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63-4F66-B84A-86655D9D0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'G05'!$C$3:$C$8</c:f>
              <c:numCache>
                <c:formatCode>0.00</c:formatCode>
                <c:ptCount val="6"/>
                <c:pt idx="0">
                  <c:v>0</c:v>
                </c:pt>
                <c:pt idx="1">
                  <c:v>-6.2209975266083184E-2</c:v>
                </c:pt>
                <c:pt idx="2">
                  <c:v>0</c:v>
                </c:pt>
                <c:pt idx="3">
                  <c:v>3.8052176248726935E-2</c:v>
                </c:pt>
                <c:pt idx="4">
                  <c:v>-6.2674172644962001E-2</c:v>
                </c:pt>
                <c:pt idx="5">
                  <c:v>-0.28315295855670336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63-4F66-B84A-86655D9D0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457820216"/>
        <c:axId val="457820608"/>
      </c:barChart>
      <c:barChart>
        <c:barDir val="bar"/>
        <c:grouping val="stacked"/>
        <c:varyColors val="0"/>
        <c:ser>
          <c:idx val="2"/>
          <c:order val="2"/>
          <c:tx>
            <c:v>celkovo</c:v>
          </c:tx>
          <c:spPr>
            <a:noFill/>
            <a:ln w="190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3296963927252606E-2"/>
                  <c:y val="-4.1801086040099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63-4F66-B84A-86655D9D0536}"/>
                </c:ext>
              </c:extLst>
            </c:dLbl>
            <c:dLbl>
              <c:idx val="1"/>
              <c:layout>
                <c:manualLayout>
                  <c:x val="-6.8275454257664958E-2"/>
                  <c:y val="3.940687030636027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63-4F66-B84A-86655D9D0536}"/>
                </c:ext>
              </c:extLst>
            </c:dLbl>
            <c:dLbl>
              <c:idx val="2"/>
              <c:layout>
                <c:manualLayout>
                  <c:x val="-8.999406255501087E-2"/>
                  <c:y val="4.1669947506563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63-4F66-B84A-86655D9D0536}"/>
                </c:ext>
              </c:extLst>
            </c:dLbl>
            <c:dLbl>
              <c:idx val="3"/>
              <c:layout>
                <c:manualLayout>
                  <c:x val="-0.18472465471818017"/>
                  <c:y val="-4.1660104986876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63-4F66-B84A-86655D9D0536}"/>
                </c:ext>
              </c:extLst>
            </c:dLbl>
            <c:dLbl>
              <c:idx val="4"/>
              <c:layout>
                <c:manualLayout>
                  <c:x val="-0.14683241785291248"/>
                  <c:y val="3.280839895013123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63-4F66-B84A-86655D9D0536}"/>
                </c:ext>
              </c:extLst>
            </c:dLbl>
            <c:dLbl>
              <c:idx val="5"/>
              <c:layout>
                <c:manualLayout>
                  <c:x val="-0.17017312033331145"/>
                  <c:y val="-3.808226962379353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63-4F66-B84A-86655D9D0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'G05'!$D$3:$D$8</c:f>
              <c:numCache>
                <c:formatCode>0.00</c:formatCode>
                <c:ptCount val="6"/>
                <c:pt idx="0">
                  <c:v>3.5878725475932072E-2</c:v>
                </c:pt>
                <c:pt idx="1">
                  <c:v>-6.2209975266083184E-2</c:v>
                </c:pt>
                <c:pt idx="2">
                  <c:v>-0.11331156898076067</c:v>
                </c:pt>
                <c:pt idx="3">
                  <c:v>3.8323687479719482E-2</c:v>
                </c:pt>
                <c:pt idx="4">
                  <c:v>-0.11860920750747095</c:v>
                </c:pt>
                <c:pt idx="5">
                  <c:v>-0.28310228201139243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63-4F66-B84A-86655D9D0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0"/>
        <c:overlap val="46"/>
        <c:axId val="457821392"/>
        <c:axId val="457821000"/>
      </c:barChart>
      <c:catAx>
        <c:axId val="45782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0608"/>
        <c:crosses val="autoZero"/>
        <c:auto val="1"/>
        <c:lblAlgn val="ctr"/>
        <c:lblOffset val="100"/>
        <c:noMultiLvlLbl val="0"/>
      </c:catAx>
      <c:valAx>
        <c:axId val="457820608"/>
        <c:scaling>
          <c:orientation val="minMax"/>
          <c:max val="0.2"/>
          <c:min val="-0.4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0216"/>
        <c:crosses val="autoZero"/>
        <c:crossBetween val="between"/>
      </c:valAx>
      <c:valAx>
        <c:axId val="45782100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extTo"/>
        <c:crossAx val="457821392"/>
        <c:crosses val="max"/>
        <c:crossBetween val="between"/>
      </c:valAx>
      <c:catAx>
        <c:axId val="45782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821000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1108321161444049E-5"/>
          <c:y val="4.4199804178082753E-4"/>
          <c:w val="0.18075519776812196"/>
          <c:h val="0.15371164811295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en-US" b="1"/>
              <a:t>20</a:t>
            </a:r>
            <a:r>
              <a:rPr lang="sk-SK" b="1"/>
              <a:t>19</a:t>
            </a:r>
            <a:endParaRPr lang="en-US" b="1"/>
          </a:p>
        </c:rich>
      </c:tx>
      <c:layout>
        <c:manualLayout>
          <c:xMode val="edge"/>
          <c:yMode val="edge"/>
          <c:x val="0.494392433321102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5495605925248769E-2"/>
          <c:y val="9.2311679790026246E-2"/>
          <c:w val="0.8413751152727531"/>
          <c:h val="0.8318622047244094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B2E4F8"/>
            </a:solidFill>
            <a:ln w="9525"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2733819438607771E-2"/>
                  <c:y val="5.01032459106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9915461140619E-2"/>
                      <c:h val="5.89914948752363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24-4DB0-9305-3C50ECADDC91}"/>
                </c:ext>
              </c:extLst>
            </c:dLbl>
            <c:dLbl>
              <c:idx val="1"/>
              <c:layout>
                <c:manualLayout>
                  <c:x val="7.4160778260420959E-2"/>
                  <c:y val="3.734555876514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24-4DB0-9305-3C50ECADDC91}"/>
                </c:ext>
              </c:extLst>
            </c:dLbl>
            <c:dLbl>
              <c:idx val="2"/>
              <c:layout>
                <c:manualLayout>
                  <c:x val="-4.7365296081585536E-3"/>
                  <c:y val="-5.41666666666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4-4DB0-9305-3C50ECADDC91}"/>
                </c:ext>
              </c:extLst>
            </c:dLbl>
            <c:dLbl>
              <c:idx val="3"/>
              <c:layout>
                <c:manualLayout>
                  <c:x val="-2.9594750555016883E-2"/>
                  <c:y val="3.873656366654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4-4DB0-9305-3C50ECADDC91}"/>
                </c:ext>
              </c:extLst>
            </c:dLbl>
            <c:dLbl>
              <c:idx val="4"/>
              <c:layout>
                <c:manualLayout>
                  <c:x val="-3.5607177193367266E-3"/>
                  <c:y val="-5.8280049674950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24-4DB0-9305-3C50ECADDC91}"/>
                </c:ext>
              </c:extLst>
            </c:dLbl>
            <c:dLbl>
              <c:idx val="5"/>
              <c:layout>
                <c:manualLayout>
                  <c:x val="-2.6862885377141571E-2"/>
                  <c:y val="-5.8281046096799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24-4DB0-9305-3C50ECADD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'G05'!$E$3:$E$8</c:f>
              <c:numCache>
                <c:formatCode>0.00</c:formatCode>
                <c:ptCount val="6"/>
                <c:pt idx="0">
                  <c:v>3.9665281027161825E-2</c:v>
                </c:pt>
                <c:pt idx="1">
                  <c:v>0</c:v>
                </c:pt>
                <c:pt idx="2">
                  <c:v>-0.14826412091525221</c:v>
                </c:pt>
                <c:pt idx="3">
                  <c:v>0</c:v>
                </c:pt>
                <c:pt idx="4">
                  <c:v>-4.9435660902037354E-2</c:v>
                </c:pt>
                <c:pt idx="5">
                  <c:v>6.7316644632561498E-2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24-4DB0-9305-3C50ECADDC91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 w="9525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2816841354343692E-2"/>
                  <c:y val="4.6412997592312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24-4DB0-9305-3C50ECADDC91}"/>
                </c:ext>
              </c:extLst>
            </c:dLbl>
            <c:dLbl>
              <c:idx val="1"/>
              <c:layout>
                <c:manualLayout>
                  <c:x val="-1.7339280845716582E-2"/>
                  <c:y val="-4.2902603417793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24-4DB0-9305-3C50ECADDC91}"/>
                </c:ext>
              </c:extLst>
            </c:dLbl>
            <c:dLbl>
              <c:idx val="2"/>
              <c:layout>
                <c:manualLayout>
                  <c:x val="5.3422382025174429E-2"/>
                  <c:y val="5.7805088593527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24-4DB0-9305-3C50ECADDC91}"/>
                </c:ext>
              </c:extLst>
            </c:dLbl>
            <c:dLbl>
              <c:idx val="3"/>
              <c:layout>
                <c:manualLayout>
                  <c:x val="6.4687396863206528E-2"/>
                  <c:y val="3.87373940180809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21118930431734E-2"/>
                      <c:h val="5.89914948752363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224-4DB0-9305-3C50ECADDC91}"/>
                </c:ext>
              </c:extLst>
            </c:dLbl>
            <c:dLbl>
              <c:idx val="4"/>
              <c:layout>
                <c:manualLayout>
                  <c:x val="-4.3066508412545848E-2"/>
                  <c:y val="-5.7750949673057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24-4DB0-9305-3C50ECADDC91}"/>
                </c:ext>
              </c:extLst>
            </c:dLbl>
            <c:dLbl>
              <c:idx val="5"/>
              <c:layout>
                <c:manualLayout>
                  <c:x val="-6.3730765735386261E-2"/>
                  <c:y val="5.833352431418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24-4DB0-9305-3C50ECADD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'G05'!$F$3:$F$8</c:f>
              <c:numCache>
                <c:formatCode>0.00</c:formatCode>
                <c:ptCount val="6"/>
                <c:pt idx="0">
                  <c:v>0</c:v>
                </c:pt>
                <c:pt idx="1">
                  <c:v>-7.7642256747807448E-2</c:v>
                </c:pt>
                <c:pt idx="2">
                  <c:v>0</c:v>
                </c:pt>
                <c:pt idx="3">
                  <c:v>6.0623706553536549E-2</c:v>
                </c:pt>
                <c:pt idx="4">
                  <c:v>-4.3001924298877087E-2</c:v>
                </c:pt>
                <c:pt idx="5">
                  <c:v>-2.2056631158083088E-2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224-4DB0-9305-3C50ECAD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457822176"/>
        <c:axId val="457822568"/>
      </c:barChart>
      <c:barChart>
        <c:barDir val="bar"/>
        <c:grouping val="stacked"/>
        <c:varyColors val="0"/>
        <c:ser>
          <c:idx val="2"/>
          <c:order val="2"/>
          <c:spPr>
            <a:noFill/>
            <a:ln w="190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1194620453183411E-2"/>
                  <c:y val="-8.2819262694331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24-4DB0-9305-3C50ECADDC91}"/>
                </c:ext>
              </c:extLst>
            </c:dLbl>
            <c:dLbl>
              <c:idx val="1"/>
              <c:layout>
                <c:manualLayout>
                  <c:x val="-0.14952622843394706"/>
                  <c:y val="4.2703319047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24-4DB0-9305-3C50ECADDC91}"/>
                </c:ext>
              </c:extLst>
            </c:dLbl>
            <c:dLbl>
              <c:idx val="2"/>
              <c:layout>
                <c:manualLayout>
                  <c:x val="-0.1719698196545332"/>
                  <c:y val="5.28103580044061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24-4DB0-9305-3C50ECADDC91}"/>
                </c:ext>
              </c:extLst>
            </c:dLbl>
            <c:dLbl>
              <c:idx val="3"/>
              <c:layout>
                <c:manualLayout>
                  <c:x val="0.11466659013617636"/>
                  <c:y val="5.21460767716463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24-4DB0-9305-3C50ECADDC91}"/>
                </c:ext>
              </c:extLst>
            </c:dLbl>
            <c:dLbl>
              <c:idx val="4"/>
              <c:layout>
                <c:manualLayout>
                  <c:x val="-0.14980194319114379"/>
                  <c:y val="4.22084295295597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59816367821937"/>
                      <c:h val="6.71166507737381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224-4DB0-9305-3C50ECADDC91}"/>
                </c:ext>
              </c:extLst>
            </c:dLbl>
            <c:dLbl>
              <c:idx val="5"/>
              <c:layout>
                <c:manualLayout>
                  <c:x val="0.10836427010069902"/>
                  <c:y val="2.05860754032270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53475680045151"/>
                      <c:h val="6.32096807032612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224-4DB0-9305-3C50ECADD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'G05'!$G$3:$G$8</c:f>
              <c:numCache>
                <c:formatCode>0.00</c:formatCode>
                <c:ptCount val="6"/>
                <c:pt idx="0">
                  <c:v>3.9665281027161825E-2</c:v>
                </c:pt>
                <c:pt idx="1">
                  <c:v>-7.7642256747807448E-2</c:v>
                </c:pt>
                <c:pt idx="2">
                  <c:v>-0.14826412091525221</c:v>
                </c:pt>
                <c:pt idx="3">
                  <c:v>6.0623706553537104E-2</c:v>
                </c:pt>
                <c:pt idx="4">
                  <c:v>-9.2702205444743113E-2</c:v>
                </c:pt>
                <c:pt idx="5">
                  <c:v>4.5260013474478278E-2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224-4DB0-9305-3C50ECAD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0"/>
        <c:overlap val="46"/>
        <c:axId val="457823352"/>
        <c:axId val="457822960"/>
      </c:barChart>
      <c:catAx>
        <c:axId val="457822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low"/>
        <c:crossAx val="457822568"/>
        <c:crosses val="autoZero"/>
        <c:auto val="1"/>
        <c:lblAlgn val="ctr"/>
        <c:lblOffset val="100"/>
        <c:noMultiLvlLbl val="0"/>
      </c:catAx>
      <c:valAx>
        <c:axId val="457822568"/>
        <c:scaling>
          <c:orientation val="minMax"/>
          <c:max val="0.30000000000000004"/>
          <c:min val="-0.30000000000000004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2176"/>
        <c:crosses val="autoZero"/>
        <c:crossBetween val="between"/>
        <c:majorUnit val="0.1"/>
      </c:valAx>
      <c:valAx>
        <c:axId val="45782296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extTo"/>
        <c:crossAx val="457823352"/>
        <c:crosses val="max"/>
        <c:crossBetween val="between"/>
      </c:valAx>
      <c:catAx>
        <c:axId val="457823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822960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en-US" b="1"/>
              <a:t>20</a:t>
            </a:r>
            <a:r>
              <a:rPr lang="sk-SK" b="1"/>
              <a:t>20</a:t>
            </a:r>
            <a:endParaRPr lang="en-US" b="1"/>
          </a:p>
        </c:rich>
      </c:tx>
      <c:layout>
        <c:manualLayout>
          <c:xMode val="edge"/>
          <c:yMode val="edge"/>
          <c:x val="0.56742277688826503"/>
          <c:y val="8.51970181043663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5137935805348855E-2"/>
          <c:y val="9.1050010757510166E-2"/>
          <c:w val="0.85021765037030539"/>
          <c:h val="0.81908279037005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B2E4F8"/>
            </a:solidFill>
            <a:ln w="9525"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139998747373027E-2"/>
                  <c:y val="4.1666653082183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5-460A-B278-FD8050D820DF}"/>
                </c:ext>
              </c:extLst>
            </c:dLbl>
            <c:dLbl>
              <c:idx val="1"/>
              <c:layout>
                <c:manualLayout>
                  <c:x val="6.5879682002617776E-2"/>
                  <c:y val="4.585936799550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5-460A-B278-FD8050D820DF}"/>
                </c:ext>
              </c:extLst>
            </c:dLbl>
            <c:dLbl>
              <c:idx val="2"/>
              <c:layout>
                <c:manualLayout>
                  <c:x val="-3.6193840118808558E-2"/>
                  <c:y val="-4.588447212056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5-460A-B278-FD8050D820DF}"/>
                </c:ext>
              </c:extLst>
            </c:dLbl>
            <c:dLbl>
              <c:idx val="3"/>
              <c:layout>
                <c:manualLayout>
                  <c:x val="6.4312129143709207E-2"/>
                  <c:y val="4.101361980291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5-460A-B278-FD8050D820DF}"/>
                </c:ext>
              </c:extLst>
            </c:dLbl>
            <c:dLbl>
              <c:idx val="4"/>
              <c:layout>
                <c:manualLayout>
                  <c:x val="1.3977051450764864E-3"/>
                  <c:y val="-5.21469732412848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3B5EA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63906830036577"/>
                      <c:h val="7.0327413215528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9C5-460A-B278-FD8050D820DF}"/>
                </c:ext>
              </c:extLst>
            </c:dLbl>
            <c:dLbl>
              <c:idx val="5"/>
              <c:layout>
                <c:manualLayout>
                  <c:x val="-3.4611425584939605E-2"/>
                  <c:y val="-5.83586140566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C5-460A-B278-FD8050D82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'G05'!$H$3:$H$8</c:f>
              <c:numCache>
                <c:formatCode>0.00</c:formatCode>
                <c:ptCount val="6"/>
                <c:pt idx="0">
                  <c:v>3.7437765336601814E-2</c:v>
                </c:pt>
                <c:pt idx="1">
                  <c:v>0</c:v>
                </c:pt>
                <c:pt idx="2">
                  <c:v>-5.2420220067403989E-2</c:v>
                </c:pt>
                <c:pt idx="3">
                  <c:v>0</c:v>
                </c:pt>
                <c:pt idx="4">
                  <c:v>-4.765221649271606E-2</c:v>
                </c:pt>
                <c:pt idx="5">
                  <c:v>-0.31271767073344914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C5-460A-B278-FD8050D820DF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 w="9525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9.0247167347060175E-2"/>
                  <c:y val="5.4616469284124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C5-460A-B278-FD8050D820DF}"/>
                </c:ext>
              </c:extLst>
            </c:dLbl>
            <c:dLbl>
              <c:idx val="1"/>
              <c:layout>
                <c:manualLayout>
                  <c:x val="3.5813098160301566E-3"/>
                  <c:y val="-4.9399049629551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C5-460A-B278-FD8050D820DF}"/>
                </c:ext>
              </c:extLst>
            </c:dLbl>
            <c:dLbl>
              <c:idx val="2"/>
              <c:layout>
                <c:manualLayout>
                  <c:x val="8.6273792391600809E-2"/>
                  <c:y val="3.91725419556764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4038886634082"/>
                      <c:h val="6.20463122203294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9C5-460A-B278-FD8050D820DF}"/>
                </c:ext>
              </c:extLst>
            </c:dLbl>
            <c:dLbl>
              <c:idx val="3"/>
              <c:layout>
                <c:manualLayout>
                  <c:x val="-3.6193840118808475E-2"/>
                  <c:y val="-4.1796086038683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C5-460A-B278-FD8050D820DF}"/>
                </c:ext>
              </c:extLst>
            </c:dLbl>
            <c:dLbl>
              <c:idx val="4"/>
              <c:layout>
                <c:manualLayout>
                  <c:x val="-6.7084893072017912E-2"/>
                  <c:y val="-6.19696957347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C5-460A-B278-FD8050D820DF}"/>
                </c:ext>
              </c:extLst>
            </c:dLbl>
            <c:dLbl>
              <c:idx val="5"/>
              <c:layout>
                <c:manualLayout>
                  <c:x val="1.4371451332344755E-2"/>
                  <c:y val="5.8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C5-460A-B278-FD8050D82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'G05'!$I$3:$I$8</c:f>
              <c:numCache>
                <c:formatCode>0.00</c:formatCode>
                <c:ptCount val="6"/>
                <c:pt idx="0">
                  <c:v>0</c:v>
                </c:pt>
                <c:pt idx="1">
                  <c:v>-0.17449026730949235</c:v>
                </c:pt>
                <c:pt idx="2">
                  <c:v>0</c:v>
                </c:pt>
                <c:pt idx="3">
                  <c:v>-4.732295799545165E-2</c:v>
                </c:pt>
                <c:pt idx="4">
                  <c:v>-6.3100535338259461E-2</c:v>
                </c:pt>
                <c:pt idx="5">
                  <c:v>4.5967429638707868E-2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C5-460A-B278-FD8050D8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457824136"/>
        <c:axId val="457824528"/>
      </c:barChart>
      <c:barChart>
        <c:barDir val="bar"/>
        <c:grouping val="stacked"/>
        <c:varyColors val="0"/>
        <c:ser>
          <c:idx val="2"/>
          <c:order val="2"/>
          <c:spPr>
            <a:noFill/>
            <a:ln w="190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3711706859830698E-2"/>
                  <c:y val="-4.140550497599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C5-460A-B278-FD8050D820DF}"/>
                </c:ext>
              </c:extLst>
            </c:dLbl>
            <c:dLbl>
              <c:idx val="1"/>
              <c:layout>
                <c:manualLayout>
                  <c:x val="-0.1445630508329438"/>
                  <c:y val="-4.1659806502620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C5-460A-B278-FD8050D820DF}"/>
                </c:ext>
              </c:extLst>
            </c:dLbl>
            <c:dLbl>
              <c:idx val="2"/>
              <c:layout>
                <c:manualLayout>
                  <c:x val="-9.5209197536783446E-2"/>
                  <c:y val="4.1154463725354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C5-460A-B278-FD8050D820DF}"/>
                </c:ext>
              </c:extLst>
            </c:dLbl>
            <c:dLbl>
              <c:idx val="3"/>
              <c:layout>
                <c:manualLayout>
                  <c:x val="-9.9135510521535103E-2"/>
                  <c:y val="1.304110393020671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C5-460A-B278-FD8050D820DF}"/>
                </c:ext>
              </c:extLst>
            </c:dLbl>
            <c:dLbl>
              <c:idx val="4"/>
              <c:layout>
                <c:manualLayout>
                  <c:x val="-0.13301482168997766"/>
                  <c:y val="-8.2794708572080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C5-460A-B278-FD8050D820DF}"/>
                </c:ext>
              </c:extLst>
            </c:dLbl>
            <c:dLbl>
              <c:idx val="5"/>
              <c:layout>
                <c:manualLayout>
                  <c:x val="-0.18573272126822457"/>
                  <c:y val="1.304110392944762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C5-460A-B278-FD8050D82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'G05'!$A$3:$A$8</c:f>
              <c:strCache>
                <c:ptCount val="6"/>
                <c:pt idx="0">
                  <c:v>Daňové opatrenia</c:v>
                </c:pt>
                <c:pt idx="1">
                  <c:v>Nedaňové a iné príjmy</c:v>
                </c:pt>
                <c:pt idx="2">
                  <c:v>Mzdy</c:v>
                </c:pt>
                <c:pt idx="3">
                  <c:v>Výdavky na tovary a služby</c:v>
                </c:pt>
                <c:pt idx="4">
                  <c:v>Bežné transfery</c:v>
                </c:pt>
                <c:pt idx="5">
                  <c:v>Investície</c:v>
                </c:pt>
              </c:strCache>
            </c:strRef>
          </c:cat>
          <c:val>
            <c:numRef>
              <c:f>'G05'!$J$3:$J$8</c:f>
              <c:numCache>
                <c:formatCode>#,##0.00</c:formatCode>
                <c:ptCount val="6"/>
                <c:pt idx="0">
                  <c:v>3.7437765336601814E-2</c:v>
                </c:pt>
                <c:pt idx="1">
                  <c:v>-0.17449026730949235</c:v>
                </c:pt>
                <c:pt idx="2">
                  <c:v>-5.2420220067403989E-2</c:v>
                </c:pt>
                <c:pt idx="3">
                  <c:v>-4.7322957995451276E-2</c:v>
                </c:pt>
                <c:pt idx="4">
                  <c:v>-0.1113296035748404</c:v>
                </c:pt>
                <c:pt idx="5">
                  <c:v>-0.2667502410947411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9C5-460A-B278-FD8050D8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0"/>
        <c:overlap val="46"/>
        <c:axId val="457825312"/>
        <c:axId val="457824920"/>
      </c:barChart>
      <c:catAx>
        <c:axId val="457824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low"/>
        <c:crossAx val="457824528"/>
        <c:crosses val="autoZero"/>
        <c:auto val="1"/>
        <c:lblAlgn val="ctr"/>
        <c:lblOffset val="100"/>
        <c:noMultiLvlLbl val="0"/>
      </c:catAx>
      <c:valAx>
        <c:axId val="457824528"/>
        <c:scaling>
          <c:orientation val="minMax"/>
          <c:max val="0.4"/>
          <c:min val="-0.60000000000000009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457824136"/>
        <c:crosses val="autoZero"/>
        <c:crossBetween val="between"/>
        <c:majorUnit val="0.2"/>
      </c:valAx>
      <c:valAx>
        <c:axId val="457824920"/>
        <c:scaling>
          <c:orientation val="minMax"/>
        </c:scaling>
        <c:delete val="1"/>
        <c:axPos val="t"/>
        <c:numFmt formatCode="#,##0.00" sourceLinked="1"/>
        <c:majorTickMark val="out"/>
        <c:minorTickMark val="none"/>
        <c:tickLblPos val="nextTo"/>
        <c:crossAx val="457825312"/>
        <c:crosses val="max"/>
        <c:crossBetween val="between"/>
      </c:valAx>
      <c:catAx>
        <c:axId val="457825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824920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1181102362204"/>
          <c:y val="5.0925925925925923E-2"/>
          <c:w val="0.8703479877515311"/>
          <c:h val="0.8321708223972003"/>
        </c:manualLayout>
      </c:layout>
      <c:lineChart>
        <c:grouping val="standard"/>
        <c:varyColors val="0"/>
        <c:ser>
          <c:idx val="0"/>
          <c:order val="0"/>
          <c:tx>
            <c:strRef>
              <c:f>'G06, G07'!$A$2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DCB47B"/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G07'!$B$2:$M$2</c:f>
              <c:numCache>
                <c:formatCode>#,##0</c:formatCode>
                <c:ptCount val="12"/>
                <c:pt idx="0">
                  <c:v>8.4550632499999985</c:v>
                </c:pt>
                <c:pt idx="1">
                  <c:v>121.11326453</c:v>
                </c:pt>
                <c:pt idx="2">
                  <c:v>298.16775702999996</c:v>
                </c:pt>
                <c:pt idx="3">
                  <c:v>396.10935790000002</c:v>
                </c:pt>
                <c:pt idx="4">
                  <c:v>530.48084417999996</c:v>
                </c:pt>
                <c:pt idx="5">
                  <c:v>656.26406603999999</c:v>
                </c:pt>
                <c:pt idx="6">
                  <c:v>792.44163219999996</c:v>
                </c:pt>
                <c:pt idx="7">
                  <c:v>982.63549649000004</c:v>
                </c:pt>
                <c:pt idx="8">
                  <c:v>1104.2332650899998</c:v>
                </c:pt>
                <c:pt idx="9">
                  <c:v>1245.8004117799999</c:v>
                </c:pt>
                <c:pt idx="10">
                  <c:v>1445.97523075</c:v>
                </c:pt>
                <c:pt idx="11">
                  <c:v>2090.8033840900002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3-4314-A6F7-B4FCEF821C99}"/>
            </c:ext>
          </c:extLst>
        </c:ser>
        <c:ser>
          <c:idx val="1"/>
          <c:order val="1"/>
          <c:tx>
            <c:strRef>
              <c:f>'G06, G07'!$A$3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B1E8F9"/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G07'!$B$3:$M$3</c:f>
              <c:numCache>
                <c:formatCode>#,##0</c:formatCode>
                <c:ptCount val="12"/>
                <c:pt idx="0">
                  <c:v>7.3239549300000002</c:v>
                </c:pt>
                <c:pt idx="1">
                  <c:v>128.97320948999999</c:v>
                </c:pt>
                <c:pt idx="2">
                  <c:v>269.54662838000002</c:v>
                </c:pt>
                <c:pt idx="3">
                  <c:v>391.12094784999999</c:v>
                </c:pt>
                <c:pt idx="4">
                  <c:v>529.67749520999996</c:v>
                </c:pt>
                <c:pt idx="5">
                  <c:v>644.97378029999993</c:v>
                </c:pt>
                <c:pt idx="6">
                  <c:v>786.85864934999995</c:v>
                </c:pt>
                <c:pt idx="7">
                  <c:v>929.10526485000003</c:v>
                </c:pt>
                <c:pt idx="8">
                  <c:v>1055.0985960099999</c:v>
                </c:pt>
                <c:pt idx="9">
                  <c:v>1211.2767451100001</c:v>
                </c:pt>
                <c:pt idx="10">
                  <c:v>1400.41333525</c:v>
                </c:pt>
                <c:pt idx="11">
                  <c:v>2017.55646654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3-4314-A6F7-B4FCEF821C99}"/>
            </c:ext>
          </c:extLst>
        </c:ser>
        <c:ser>
          <c:idx val="2"/>
          <c:order val="2"/>
          <c:tx>
            <c:strRef>
              <c:f>'G06, G07'!$A$4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G07'!$B$4:$M$4</c:f>
              <c:numCache>
                <c:formatCode>#,##0</c:formatCode>
                <c:ptCount val="12"/>
                <c:pt idx="0">
                  <c:v>26.360279009999999</c:v>
                </c:pt>
                <c:pt idx="1">
                  <c:v>131.74309969000001</c:v>
                </c:pt>
                <c:pt idx="2">
                  <c:v>235.08544231000002</c:v>
                </c:pt>
                <c:pt idx="3">
                  <c:v>350.47061954999998</c:v>
                </c:pt>
                <c:pt idx="4">
                  <c:v>457.42420217</c:v>
                </c:pt>
                <c:pt idx="5">
                  <c:v>555.18925852999996</c:v>
                </c:pt>
                <c:pt idx="6">
                  <c:v>661.20853735000003</c:v>
                </c:pt>
                <c:pt idx="7">
                  <c:v>803.42810530999998</c:v>
                </c:pt>
                <c:pt idx="8">
                  <c:v>979.84078269999998</c:v>
                </c:pt>
                <c:pt idx="9">
                  <c:v>1153.92561658</c:v>
                </c:pt>
                <c:pt idx="10">
                  <c:v>1377.0336770700001</c:v>
                </c:pt>
                <c:pt idx="11">
                  <c:v>2038.6595356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3-4314-A6F7-B4FCEF821C99}"/>
            </c:ext>
          </c:extLst>
        </c:ser>
        <c:ser>
          <c:idx val="3"/>
          <c:order val="3"/>
          <c:tx>
            <c:strRef>
              <c:f>'G06, G07'!$A$5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58595B"/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G07'!$B$5:$M$5</c:f>
              <c:numCache>
                <c:formatCode>#,##0</c:formatCode>
                <c:ptCount val="12"/>
                <c:pt idx="0">
                  <c:v>25.467782700000001</c:v>
                </c:pt>
                <c:pt idx="1">
                  <c:v>127.92574046</c:v>
                </c:pt>
                <c:pt idx="2">
                  <c:v>253.46107344000001</c:v>
                </c:pt>
                <c:pt idx="3">
                  <c:v>344.36448590999998</c:v>
                </c:pt>
                <c:pt idx="4">
                  <c:v>452.59853186999999</c:v>
                </c:pt>
                <c:pt idx="5">
                  <c:v>578.81388557000002</c:v>
                </c:pt>
                <c:pt idx="6">
                  <c:v>691.58898106999993</c:v>
                </c:pt>
                <c:pt idx="7">
                  <c:v>840.54722313000002</c:v>
                </c:pt>
                <c:pt idx="8">
                  <c:v>962.77603778000002</c:v>
                </c:pt>
                <c:pt idx="9">
                  <c:v>1165.75149465</c:v>
                </c:pt>
                <c:pt idx="10">
                  <c:v>1403.05425474</c:v>
                </c:pt>
                <c:pt idx="11">
                  <c:v>2016.9969964999998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3-4314-A6F7-B4FCEF821C99}"/>
            </c:ext>
          </c:extLst>
        </c:ser>
        <c:ser>
          <c:idx val="4"/>
          <c:order val="4"/>
          <c:tx>
            <c:strRef>
              <c:f>'G06, G07'!$A$6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13B5EA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F3-4314-A6F7-B4FCEF821C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F3-4314-A6F7-B4FCEF821C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F3-4314-A6F7-B4FCEF821C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F3-4314-A6F7-B4FCEF821C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F3-4314-A6F7-B4FCEF821C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F3-4314-A6F7-B4FCEF821C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F3-4314-A6F7-B4FCEF821C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F3-4314-A6F7-B4FCEF821C99}"/>
                </c:ext>
              </c:extLst>
            </c:dLbl>
            <c:dLbl>
              <c:idx val="8"/>
              <c:layout>
                <c:manualLayout>
                  <c:x val="4.9079754601226891E-2"/>
                  <c:y val="-8.79629629629629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13B5EA"/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 sz="900" b="1">
                        <a:solidFill>
                          <a:srgbClr val="13B5EA"/>
                        </a:solidFill>
                        <a:latin typeface="Constantia" panose="02030602050306030303" pitchFamily="18" charset="0"/>
                      </a:rPr>
                      <a:t>4 320*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F3-4314-A6F7-B4FCEF821C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G07'!$B$6:$M$6</c:f>
              <c:numCache>
                <c:formatCode>#,##0</c:formatCode>
                <c:ptCount val="12"/>
                <c:pt idx="0">
                  <c:v>61.987520973478745</c:v>
                </c:pt>
                <c:pt idx="1">
                  <c:v>166.00755137413503</c:v>
                </c:pt>
                <c:pt idx="2">
                  <c:v>426.35750673426645</c:v>
                </c:pt>
                <c:pt idx="3">
                  <c:v>583.83900000000006</c:v>
                </c:pt>
                <c:pt idx="4">
                  <c:v>826.71</c:v>
                </c:pt>
                <c:pt idx="5">
                  <c:v>1060.3409999999999</c:v>
                </c:pt>
                <c:pt idx="6">
                  <c:v>1392.954</c:v>
                </c:pt>
                <c:pt idx="7">
                  <c:v>1735.502</c:v>
                </c:pt>
                <c:pt idx="8">
                  <c:v>2128.2849999999999</c:v>
                </c:pt>
                <c:pt idx="9">
                  <c:v>2563.23</c:v>
                </c:pt>
                <c:pt idx="10">
                  <c:v>3041.4279999999999</c:v>
                </c:pt>
                <c:pt idx="11">
                  <c:v>4320.2709999999997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7F3-4314-A6F7-B4FCEF821C99}"/>
            </c:ext>
          </c:extLst>
        </c:ser>
        <c:ser>
          <c:idx val="5"/>
          <c:order val="5"/>
          <c:tx>
            <c:strRef>
              <c:f>'G06, G07'!$A$7</c:f>
              <c:strCache>
                <c:ptCount val="1"/>
                <c:pt idx="0">
                  <c:v>2016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G07'!$B$7:$M$7</c:f>
              <c:numCache>
                <c:formatCode>#,##0</c:formatCode>
                <c:ptCount val="12"/>
                <c:pt idx="0">
                  <c:v>30.196000000000002</c:v>
                </c:pt>
                <c:pt idx="1">
                  <c:v>163.203</c:v>
                </c:pt>
                <c:pt idx="2">
                  <c:v>310.21100000000001</c:v>
                </c:pt>
                <c:pt idx="3">
                  <c:v>401.11</c:v>
                </c:pt>
                <c:pt idx="4">
                  <c:v>663.55577240000002</c:v>
                </c:pt>
                <c:pt idx="5">
                  <c:v>801.43911031000005</c:v>
                </c:pt>
                <c:pt idx="6">
                  <c:v>843.24819263999996</c:v>
                </c:pt>
                <c:pt idx="7">
                  <c:v>916.55176763999998</c:v>
                </c:pt>
                <c:pt idx="8">
                  <c:v>985.07624516999999</c:v>
                </c:pt>
                <c:pt idx="9">
                  <c:v>1056.598</c:v>
                </c:pt>
                <c:pt idx="10">
                  <c:v>1219.3240000000001</c:v>
                </c:pt>
                <c:pt idx="11">
                  <c:v>1753.2840000000001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7F3-4314-A6F7-B4FCEF821C99}"/>
            </c:ext>
          </c:extLst>
        </c:ser>
        <c:ser>
          <c:idx val="6"/>
          <c:order val="6"/>
          <c:tx>
            <c:v>2017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'G06, G07'!$B$1:$M$1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'G06, G07'!$B$8:$M$8</c:f>
              <c:numCache>
                <c:formatCode>#,##0</c:formatCode>
                <c:ptCount val="12"/>
                <c:pt idx="0">
                  <c:v>6.8410000000000002</c:v>
                </c:pt>
                <c:pt idx="1">
                  <c:v>90.87</c:v>
                </c:pt>
                <c:pt idx="2">
                  <c:v>178.81700000000001</c:v>
                </c:pt>
                <c:pt idx="3">
                  <c:v>243.41300000000001</c:v>
                </c:pt>
                <c:pt idx="4">
                  <c:v>305.56099999999998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7F3-4314-A6F7-B4FCEF821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58224"/>
        <c:axId val="673358616"/>
      </c:lineChart>
      <c:catAx>
        <c:axId val="6733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8616"/>
        <c:crosses val="autoZero"/>
        <c:auto val="1"/>
        <c:lblAlgn val="ctr"/>
        <c:lblOffset val="100"/>
        <c:tickLblSkip val="1"/>
        <c:noMultiLvlLbl val="0"/>
      </c:catAx>
      <c:valAx>
        <c:axId val="6733586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641015731929223E-2"/>
          <c:y val="5.0542067658209393E-2"/>
          <c:w val="0.28567165300656439"/>
          <c:h val="0.3036129337999417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1.png"/><Relationship Id="rId4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11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4.xml"/><Relationship Id="rId7" Type="http://schemas.openxmlformats.org/officeDocument/2006/relationships/hyperlink" Target="#obsah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bsah!A1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536494</xdr:colOff>
      <xdr:row>2</xdr:row>
      <xdr:rowOff>106322</xdr:rowOff>
    </xdr:to>
    <xdr:pic>
      <xdr:nvPicPr>
        <xdr:cNvPr id="7" name="Obrázo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723D41-525E-4841-AA38-9D9C0BB4B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68222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8BAD6C-09CE-4DF3-9262-57C2D8DE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200025"/>
          <a:ext cx="536494" cy="268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15</xdr:col>
      <xdr:colOff>536494</xdr:colOff>
      <xdr:row>1</xdr:row>
      <xdr:rowOff>268247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60F46-0D53-431B-A2E3-1BF9C5223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89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E84623-4130-40EB-A932-D756B6773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AA206-4BA8-4D24-B877-945ED14E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88FEB-7E23-4913-83F4-95F76365C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536494</xdr:colOff>
      <xdr:row>1</xdr:row>
      <xdr:rowOff>268247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EAFCD-CE37-4312-B96E-F1A290A3F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942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E38B2B-4038-4AFF-9A45-362939C5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37AA0-49FF-4486-80AA-A937C6DE3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21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AFCBA9-AC0A-4FE7-9ECA-B352B4C6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D9029-7409-457F-AD87-7DFDD0C80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65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536494</xdr:colOff>
      <xdr:row>2</xdr:row>
      <xdr:rowOff>106322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0B0A45-DF4E-47CB-A323-A6CA98DBF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222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CA734F-32B7-4D94-957D-A4EA86BB8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28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5BA8C3-FB4B-48AC-93BC-C457769D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28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2</xdr:row>
      <xdr:rowOff>76199</xdr:rowOff>
    </xdr:from>
    <xdr:to>
      <xdr:col>16</xdr:col>
      <xdr:colOff>247650</xdr:colOff>
      <xdr:row>16</xdr:row>
      <xdr:rowOff>57149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E1DE8D5-2BA3-4369-A89B-F5E1A3A9F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106322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BFC8F3-33E1-4AB1-86C6-345180623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9300" y="161925"/>
          <a:ext cx="536494" cy="268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14</xdr:col>
      <xdr:colOff>536494</xdr:colOff>
      <xdr:row>2</xdr:row>
      <xdr:rowOff>115847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15FC06-002B-43DC-983D-EDB9E691D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82775" y="161925"/>
          <a:ext cx="536494" cy="26824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6CC0CB-CBB6-4F79-82BB-7643E2AA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18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106322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733E88-FB89-4715-A969-0F6944DF5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8875" y="161925"/>
          <a:ext cx="536494" cy="26824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1733550</xdr:colOff>
      <xdr:row>1</xdr:row>
      <xdr:rowOff>57151</xdr:rowOff>
    </xdr:from>
    <xdr:to>
      <xdr:col>15</xdr:col>
      <xdr:colOff>133350</xdr:colOff>
      <xdr:row>13</xdr:row>
      <xdr:rowOff>104776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022DFA-1209-482C-A617-5AD3F9440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536494</xdr:colOff>
      <xdr:row>2</xdr:row>
      <xdr:rowOff>77747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DCF6B6-EFEB-4D78-9161-E834A9223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3850" y="161925"/>
          <a:ext cx="536494" cy="26824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</xdr:row>
      <xdr:rowOff>38100</xdr:rowOff>
    </xdr:from>
    <xdr:to>
      <xdr:col>15</xdr:col>
      <xdr:colOff>238125</xdr:colOff>
      <xdr:row>15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3F15D1D-F5E1-4210-A1FC-6C24F6720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536494</xdr:colOff>
      <xdr:row>2</xdr:row>
      <xdr:rowOff>77747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08993-EFD4-4481-850D-9C45489F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634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114300</xdr:rowOff>
    </xdr:from>
    <xdr:to>
      <xdr:col>13</xdr:col>
      <xdr:colOff>371475</xdr:colOff>
      <xdr:row>16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22753-6F33-4309-AA27-7E1E32752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495300</xdr:colOff>
      <xdr:row>1</xdr:row>
      <xdr:rowOff>142874</xdr:rowOff>
    </xdr:from>
    <xdr:to>
      <xdr:col>19</xdr:col>
      <xdr:colOff>523875</xdr:colOff>
      <xdr:row>16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36AED51-62B9-439E-88F0-9C345407A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536494</xdr:colOff>
      <xdr:row>2</xdr:row>
      <xdr:rowOff>106322</xdr:rowOff>
    </xdr:to>
    <xdr:pic>
      <xdr:nvPicPr>
        <xdr:cNvPr id="4" name="Obrázo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B84FA2-823D-4460-9E7C-62828C668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54400" y="161925"/>
          <a:ext cx="536494" cy="26824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85722</xdr:colOff>
      <xdr:row>1</xdr:row>
      <xdr:rowOff>152400</xdr:rowOff>
    </xdr:from>
    <xdr:to>
      <xdr:col>28</xdr:col>
      <xdr:colOff>9524</xdr:colOff>
      <xdr:row>17</xdr:row>
      <xdr:rowOff>181092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37F161B3-9C5C-49D7-8D2B-68560F9EB7E1}"/>
            </a:ext>
          </a:extLst>
        </xdr:cNvPr>
        <xdr:cNvGrpSpPr/>
      </xdr:nvGrpSpPr>
      <xdr:grpSpPr>
        <a:xfrm>
          <a:off x="8915397" y="342900"/>
          <a:ext cx="9677402" cy="3076692"/>
          <a:chOff x="23679147" y="3838575"/>
          <a:chExt cx="9677402" cy="3095742"/>
        </a:xfrm>
      </xdr:grpSpPr>
      <xdr:grpSp>
        <xdr:nvGrpSpPr>
          <xdr:cNvPr id="3" name="Skupina 2">
            <a:extLst>
              <a:ext uri="{FF2B5EF4-FFF2-40B4-BE49-F238E27FC236}">
                <a16:creationId xmlns:a16="http://schemas.microsoft.com/office/drawing/2014/main" id="{06166DCA-76A8-437A-8094-2BD5520A842C}"/>
              </a:ext>
            </a:extLst>
          </xdr:cNvPr>
          <xdr:cNvGrpSpPr/>
        </xdr:nvGrpSpPr>
        <xdr:grpSpPr>
          <a:xfrm>
            <a:off x="23679147" y="3838575"/>
            <a:ext cx="9677402" cy="3095742"/>
            <a:chOff x="24809557" y="3505141"/>
            <a:chExt cx="10208581" cy="3114734"/>
          </a:xfrm>
        </xdr:grpSpPr>
        <xdr:graphicFrame macro="">
          <xdr:nvGraphicFramePr>
            <xdr:cNvPr id="8" name="Graf 7">
              <a:extLst>
                <a:ext uri="{FF2B5EF4-FFF2-40B4-BE49-F238E27FC236}">
                  <a16:creationId xmlns:a16="http://schemas.microsoft.com/office/drawing/2014/main" id="{F4917C30-68BF-4393-B9DD-57621E3A7AA5}"/>
                </a:ext>
              </a:extLst>
            </xdr:cNvPr>
            <xdr:cNvGraphicFramePr/>
          </xdr:nvGraphicFramePr>
          <xdr:xfrm>
            <a:off x="24809557" y="3505141"/>
            <a:ext cx="4491376" cy="305711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9" name="Graf 8">
              <a:extLst>
                <a:ext uri="{FF2B5EF4-FFF2-40B4-BE49-F238E27FC236}">
                  <a16:creationId xmlns:a16="http://schemas.microsoft.com/office/drawing/2014/main" id="{DD93FCCD-5DB1-489D-8467-90AEEC6BC67B}"/>
                </a:ext>
              </a:extLst>
            </xdr:cNvPr>
            <xdr:cNvGraphicFramePr>
              <a:graphicFrameLocks/>
            </xdr:cNvGraphicFramePr>
          </xdr:nvGraphicFramePr>
          <xdr:xfrm>
            <a:off x="29180358" y="3514492"/>
            <a:ext cx="3087593" cy="3048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10" name="Graf 9">
              <a:extLst>
                <a:ext uri="{FF2B5EF4-FFF2-40B4-BE49-F238E27FC236}">
                  <a16:creationId xmlns:a16="http://schemas.microsoft.com/office/drawing/2014/main" id="{1C7A7AE7-108F-4036-8662-E5DADCA55504}"/>
                </a:ext>
              </a:extLst>
            </xdr:cNvPr>
            <xdr:cNvGraphicFramePr>
              <a:graphicFrameLocks/>
            </xdr:cNvGraphicFramePr>
          </xdr:nvGraphicFramePr>
          <xdr:xfrm>
            <a:off x="32036959" y="3514725"/>
            <a:ext cx="2981179" cy="31051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85CE1DA2-535A-4A02-8B34-7ADD1F5956EC}"/>
              </a:ext>
            </a:extLst>
          </xdr:cNvPr>
          <xdr:cNvGrpSpPr/>
        </xdr:nvGrpSpPr>
        <xdr:grpSpPr>
          <a:xfrm>
            <a:off x="27165300" y="4105216"/>
            <a:ext cx="6038849" cy="314679"/>
            <a:chOff x="27165300" y="4105216"/>
            <a:chExt cx="6038849" cy="314679"/>
          </a:xfrm>
        </xdr:grpSpPr>
        <xdr:sp macro="" textlink="">
          <xdr:nvSpPr>
            <xdr:cNvPr id="5" name="Obdĺžnik 4">
              <a:extLst>
                <a:ext uri="{FF2B5EF4-FFF2-40B4-BE49-F238E27FC236}">
                  <a16:creationId xmlns:a16="http://schemas.microsoft.com/office/drawing/2014/main" id="{C4962D43-CD4A-4DAE-801C-2AB94AA74915}"/>
                </a:ext>
              </a:extLst>
            </xdr:cNvPr>
            <xdr:cNvSpPr/>
          </xdr:nvSpPr>
          <xdr:spPr>
            <a:xfrm>
              <a:off x="27165300" y="4134028"/>
              <a:ext cx="571500" cy="276225"/>
            </a:xfrm>
            <a:prstGeom prst="rect">
              <a:avLst/>
            </a:pr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sk-SK" sz="1100" b="1">
                  <a:solidFill>
                    <a:sysClr val="windowText" lastClr="000000"/>
                  </a:solidFill>
                  <a:latin typeface="Constantia" panose="02030602050306030303" pitchFamily="18" charset="0"/>
                </a:rPr>
                <a:t>-0,50</a:t>
              </a:r>
            </a:p>
          </xdr:txBody>
        </xdr:sp>
        <xdr:sp macro="" textlink="">
          <xdr:nvSpPr>
            <xdr:cNvPr id="6" name="Obdĺžnik 5">
              <a:extLst>
                <a:ext uri="{FF2B5EF4-FFF2-40B4-BE49-F238E27FC236}">
                  <a16:creationId xmlns:a16="http://schemas.microsoft.com/office/drawing/2014/main" id="{6258E457-F942-4B6A-B6BE-EC919FDA6453}"/>
                </a:ext>
              </a:extLst>
            </xdr:cNvPr>
            <xdr:cNvSpPr/>
          </xdr:nvSpPr>
          <xdr:spPr>
            <a:xfrm>
              <a:off x="29994224" y="4105216"/>
              <a:ext cx="542925" cy="276225"/>
            </a:xfrm>
            <a:prstGeom prst="rect">
              <a:avLst/>
            </a:pr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sk-SK" sz="1100" b="1">
                  <a:solidFill>
                    <a:sysClr val="windowText" lastClr="000000"/>
                  </a:solidFill>
                  <a:latin typeface="Constantia" panose="02030602050306030303" pitchFamily="18" charset="0"/>
                </a:rPr>
                <a:t>-0,17</a:t>
              </a:r>
            </a:p>
          </xdr:txBody>
        </xdr:sp>
        <xdr:sp macro="" textlink="">
          <xdr:nvSpPr>
            <xdr:cNvPr id="7" name="Obdĺžnik 6">
              <a:extLst>
                <a:ext uri="{FF2B5EF4-FFF2-40B4-BE49-F238E27FC236}">
                  <a16:creationId xmlns:a16="http://schemas.microsoft.com/office/drawing/2014/main" id="{5D77A306-FB91-4C53-B894-E8C1C9DCD155}"/>
                </a:ext>
              </a:extLst>
            </xdr:cNvPr>
            <xdr:cNvSpPr/>
          </xdr:nvSpPr>
          <xdr:spPr>
            <a:xfrm>
              <a:off x="32661224" y="4143670"/>
              <a:ext cx="542925" cy="276225"/>
            </a:xfrm>
            <a:prstGeom prst="rect">
              <a:avLst/>
            </a:pr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sk-SK" sz="1100" b="1">
                  <a:solidFill>
                    <a:sysClr val="windowText" lastClr="000000"/>
                  </a:solidFill>
                  <a:latin typeface="Constantia" panose="02030602050306030303" pitchFamily="18" charset="0"/>
                </a:rPr>
                <a:t>-0,61</a:t>
              </a:r>
            </a:p>
          </xdr:txBody>
        </xdr:sp>
      </xdr:grpSp>
    </xdr:grpSp>
    <xdr:clientData/>
  </xdr:twoCellAnchor>
  <xdr:twoCellAnchor editAs="oneCell">
    <xdr:from>
      <xdr:col>29</xdr:col>
      <xdr:colOff>0</xdr:colOff>
      <xdr:row>1</xdr:row>
      <xdr:rowOff>0</xdr:rowOff>
    </xdr:from>
    <xdr:to>
      <xdr:col>29</xdr:col>
      <xdr:colOff>536494</xdr:colOff>
      <xdr:row>2</xdr:row>
      <xdr:rowOff>77747</xdr:rowOff>
    </xdr:to>
    <xdr:pic>
      <xdr:nvPicPr>
        <xdr:cNvPr id="11" name="Obrázo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27962F-23AE-4510-ACB0-B3832E5B2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928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536494</xdr:colOff>
      <xdr:row>2</xdr:row>
      <xdr:rowOff>106322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D85A40-236A-4B5B-9EA1-6B1F5979C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0.80769</cdr:x>
      <cdr:y>0.41614</cdr:y>
    </cdr:from>
    <cdr:to>
      <cdr:x>0.9667</cdr:x>
      <cdr:y>0.58856</cdr:y>
    </cdr:to>
    <cdr:sp macro="" textlink="">
      <cdr:nvSpPr>
        <cdr:cNvPr id="2" name="Oval 22">
          <a:extLst xmlns:a="http://schemas.openxmlformats.org/drawingml/2006/main">
            <a:ext uri="{FF2B5EF4-FFF2-40B4-BE49-F238E27FC236}">
              <a16:creationId xmlns:a16="http://schemas.microsoft.com/office/drawing/2014/main" id="{684B1F8B-AC21-4866-8D19-7165E328B8FE}"/>
            </a:ext>
          </a:extLst>
        </cdr:cNvPr>
        <cdr:cNvSpPr/>
      </cdr:nvSpPr>
      <cdr:spPr>
        <a:xfrm xmlns:a="http://schemas.openxmlformats.org/drawingml/2006/main">
          <a:off x="3438866" y="1256665"/>
          <a:ext cx="677013" cy="52067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-0,37</a:t>
          </a:r>
        </a:p>
      </cdr:txBody>
    </cdr:sp>
  </cdr:relSizeAnchor>
  <cdr:relSizeAnchor xmlns:cdr="http://schemas.openxmlformats.org/drawingml/2006/chartDrawing">
    <cdr:from>
      <cdr:x>0.39455</cdr:x>
      <cdr:y>0.64031</cdr:y>
    </cdr:from>
    <cdr:to>
      <cdr:x>0.55793</cdr:x>
      <cdr:y>0.80905</cdr:y>
    </cdr:to>
    <cdr:sp macro="" textlink="">
      <cdr:nvSpPr>
        <cdr:cNvPr id="3" name="Oval 22">
          <a:extLst xmlns:a="http://schemas.openxmlformats.org/drawingml/2006/main">
            <a:ext uri="{FF2B5EF4-FFF2-40B4-BE49-F238E27FC236}">
              <a16:creationId xmlns:a16="http://schemas.microsoft.com/office/drawing/2014/main" id="{57805997-B11A-4BB6-B261-C35F777A7282}"/>
            </a:ext>
          </a:extLst>
        </cdr:cNvPr>
        <cdr:cNvSpPr/>
      </cdr:nvSpPr>
      <cdr:spPr>
        <a:xfrm xmlns:a="http://schemas.openxmlformats.org/drawingml/2006/main">
          <a:off x="1679861" y="1933579"/>
          <a:ext cx="695620" cy="509587"/>
        </a:xfrm>
        <a:prstGeom xmlns:a="http://schemas.openxmlformats.org/drawingml/2006/main" prst="ellipse">
          <a:avLst/>
        </a:prstGeom>
        <a:solidFill xmlns:a="http://schemas.openxmlformats.org/drawingml/2006/main">
          <a:srgbClr val="B2E4F8"/>
        </a:solidFill>
        <a:ln xmlns:a="http://schemas.openxmlformats.org/drawingml/2006/main">
          <a:solidFill>
            <a:srgbClr val="B2E4F8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-0,13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0.10088</cdr:x>
      <cdr:y>0.75137</cdr:y>
    </cdr:from>
    <cdr:to>
      <cdr:x>0.33844</cdr:x>
      <cdr:y>0.88971</cdr:y>
    </cdr:to>
    <cdr:sp macro="" textlink="">
      <cdr:nvSpPr>
        <cdr:cNvPr id="2" name="Oval 22">
          <a:extLst xmlns:a="http://schemas.openxmlformats.org/drawingml/2006/main">
            <a:ext uri="{FF2B5EF4-FFF2-40B4-BE49-F238E27FC236}">
              <a16:creationId xmlns:a16="http://schemas.microsoft.com/office/drawing/2014/main" id="{874DE961-1585-41BB-A6FE-649B5B8ED5FB}"/>
            </a:ext>
          </a:extLst>
        </cdr:cNvPr>
        <cdr:cNvSpPr/>
      </cdr:nvSpPr>
      <cdr:spPr>
        <a:xfrm xmlns:a="http://schemas.openxmlformats.org/drawingml/2006/main">
          <a:off x="295281" y="2262203"/>
          <a:ext cx="695324" cy="416510"/>
        </a:xfrm>
        <a:prstGeom xmlns:a="http://schemas.openxmlformats.org/drawingml/2006/main" prst="ellipse">
          <a:avLst/>
        </a:prstGeom>
        <a:solidFill xmlns:a="http://schemas.openxmlformats.org/drawingml/2006/main">
          <a:srgbClr val="B2E4F8"/>
        </a:solidFill>
        <a:ln xmlns:a="http://schemas.openxmlformats.org/drawingml/2006/main">
          <a:solidFill>
            <a:srgbClr val="B2E4F8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-0,09</a:t>
          </a:r>
        </a:p>
      </cdr:txBody>
    </cdr:sp>
  </cdr:relSizeAnchor>
  <cdr:relSizeAnchor xmlns:cdr="http://schemas.openxmlformats.org/drawingml/2006/chartDrawing">
    <cdr:from>
      <cdr:x>0.65411</cdr:x>
      <cdr:y>0.57773</cdr:y>
    </cdr:from>
    <cdr:to>
      <cdr:x>0.91119</cdr:x>
      <cdr:y>0.75066</cdr:y>
    </cdr:to>
    <cdr:sp macro="" textlink="">
      <cdr:nvSpPr>
        <cdr:cNvPr id="3" name="Oval 22">
          <a:extLst xmlns:a="http://schemas.openxmlformats.org/drawingml/2006/main">
            <a:ext uri="{FF2B5EF4-FFF2-40B4-BE49-F238E27FC236}">
              <a16:creationId xmlns:a16="http://schemas.microsoft.com/office/drawing/2014/main" id="{2A3FC0F3-42EC-4078-BFB0-EA07EA6DB466}"/>
            </a:ext>
          </a:extLst>
        </cdr:cNvPr>
        <cdr:cNvSpPr/>
      </cdr:nvSpPr>
      <cdr:spPr>
        <a:xfrm xmlns:a="http://schemas.openxmlformats.org/drawingml/2006/main">
          <a:off x="1914527" y="1739403"/>
          <a:ext cx="752464" cy="52065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-0,08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0.10898</cdr:x>
      <cdr:y>0.73744</cdr:y>
    </cdr:from>
    <cdr:to>
      <cdr:x>0.34614</cdr:x>
      <cdr:y>0.8825</cdr:y>
    </cdr:to>
    <cdr:sp macro="" textlink="">
      <cdr:nvSpPr>
        <cdr:cNvPr id="2" name="Oval 22">
          <a:extLst xmlns:a="http://schemas.openxmlformats.org/drawingml/2006/main">
            <a:ext uri="{FF2B5EF4-FFF2-40B4-BE49-F238E27FC236}">
              <a16:creationId xmlns:a16="http://schemas.microsoft.com/office/drawing/2014/main" id="{53E1F2C1-D6B8-4241-9337-C395C3B091EB}"/>
            </a:ext>
          </a:extLst>
        </cdr:cNvPr>
        <cdr:cNvSpPr/>
      </cdr:nvSpPr>
      <cdr:spPr>
        <a:xfrm xmlns:a="http://schemas.openxmlformats.org/drawingml/2006/main">
          <a:off x="307979" y="2261893"/>
          <a:ext cx="670229" cy="444932"/>
        </a:xfrm>
        <a:prstGeom xmlns:a="http://schemas.openxmlformats.org/drawingml/2006/main" prst="ellipse">
          <a:avLst/>
        </a:prstGeom>
        <a:solidFill xmlns:a="http://schemas.openxmlformats.org/drawingml/2006/main">
          <a:srgbClr val="B2E4F8"/>
        </a:solidFill>
        <a:ln xmlns:a="http://schemas.openxmlformats.org/drawingml/2006/main">
          <a:solidFill>
            <a:srgbClr val="B2E4F8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-0,38</a:t>
          </a:r>
        </a:p>
      </cdr:txBody>
    </cdr:sp>
  </cdr:relSizeAnchor>
  <cdr:relSizeAnchor xmlns:cdr="http://schemas.openxmlformats.org/drawingml/2006/chartDrawing">
    <cdr:from>
      <cdr:x>0.74935</cdr:x>
      <cdr:y>0.40862</cdr:y>
    </cdr:from>
    <cdr:to>
      <cdr:x>0.99326</cdr:x>
      <cdr:y>0.56705</cdr:y>
    </cdr:to>
    <cdr:sp macro="" textlink="">
      <cdr:nvSpPr>
        <cdr:cNvPr id="3" name="Oval 22">
          <a:extLst xmlns:a="http://schemas.openxmlformats.org/drawingml/2006/main">
            <a:ext uri="{FF2B5EF4-FFF2-40B4-BE49-F238E27FC236}">
              <a16:creationId xmlns:a16="http://schemas.microsoft.com/office/drawing/2014/main" id="{9CD9A230-DFDA-4364-981D-1639BB23214B}"/>
            </a:ext>
          </a:extLst>
        </cdr:cNvPr>
        <cdr:cNvSpPr/>
      </cdr:nvSpPr>
      <cdr:spPr>
        <a:xfrm xmlns:a="http://schemas.openxmlformats.org/drawingml/2006/main">
          <a:off x="2117704" y="1253333"/>
          <a:ext cx="689304" cy="48594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1">
              <a:solidFill>
                <a:sysClr val="windowText" lastClr="000000"/>
              </a:solidFill>
              <a:latin typeface="Constantia" panose="02030602050306030303" pitchFamily="18" charset="0"/>
            </a:rPr>
            <a:t>-0,24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66675</xdr:rowOff>
    </xdr:from>
    <xdr:to>
      <xdr:col>18</xdr:col>
      <xdr:colOff>790575</xdr:colOff>
      <xdr:row>15</xdr:row>
      <xdr:rowOff>142875</xdr:rowOff>
    </xdr:to>
    <xdr:graphicFrame macro="">
      <xdr:nvGraphicFramePr>
        <xdr:cNvPr id="2" name="Graf 4">
          <a:extLst>
            <a:ext uri="{FF2B5EF4-FFF2-40B4-BE49-F238E27FC236}">
              <a16:creationId xmlns:a16="http://schemas.microsoft.com/office/drawing/2014/main" id="{76E3C026-9384-4EEB-B7FC-37E0BD5B1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</xdr:colOff>
      <xdr:row>1</xdr:row>
      <xdr:rowOff>104775</xdr:rowOff>
    </xdr:from>
    <xdr:to>
      <xdr:col>24</xdr:col>
      <xdr:colOff>742950</xdr:colOff>
      <xdr:row>15</xdr:row>
      <xdr:rowOff>180975</xdr:rowOff>
    </xdr:to>
    <xdr:graphicFrame macro="">
      <xdr:nvGraphicFramePr>
        <xdr:cNvPr id="3" name="Graf 4">
          <a:extLst>
            <a:ext uri="{FF2B5EF4-FFF2-40B4-BE49-F238E27FC236}">
              <a16:creationId xmlns:a16="http://schemas.microsoft.com/office/drawing/2014/main" id="{4A6A6924-9F34-4828-AEDA-15F1359AE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536494</xdr:colOff>
      <xdr:row>2</xdr:row>
      <xdr:rowOff>77747</xdr:rowOff>
    </xdr:to>
    <xdr:pic>
      <xdr:nvPicPr>
        <xdr:cNvPr id="4" name="Obrázo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D7C128-6E80-4F2C-9E9D-35177FFF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88820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52387</xdr:rowOff>
    </xdr:from>
    <xdr:to>
      <xdr:col>14</xdr:col>
      <xdr:colOff>361950</xdr:colOff>
      <xdr:row>15</xdr:row>
      <xdr:rowOff>128587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4AD60EB-787E-4E11-AC31-2721DBA63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536494</xdr:colOff>
      <xdr:row>2</xdr:row>
      <xdr:rowOff>77747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98583C-84D1-4C73-88F0-11B50BD0F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586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2</xdr:row>
      <xdr:rowOff>33336</xdr:rowOff>
    </xdr:from>
    <xdr:to>
      <xdr:col>16</xdr:col>
      <xdr:colOff>581025</xdr:colOff>
      <xdr:row>17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BBD1023-79D9-458F-B364-EE5E7952E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76199</xdr:colOff>
      <xdr:row>1</xdr:row>
      <xdr:rowOff>123826</xdr:rowOff>
    </xdr:from>
    <xdr:to>
      <xdr:col>25</xdr:col>
      <xdr:colOff>219074</xdr:colOff>
      <xdr:row>17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70E9653-2208-4414-AD92-0CCE32060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17</xdr:col>
      <xdr:colOff>133350</xdr:colOff>
      <xdr:row>17</xdr:row>
      <xdr:rowOff>90489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1A44496-4228-4CDE-B508-96B49A591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</xdr:row>
      <xdr:rowOff>0</xdr:rowOff>
    </xdr:from>
    <xdr:to>
      <xdr:col>25</xdr:col>
      <xdr:colOff>133350</xdr:colOff>
      <xdr:row>17</xdr:row>
      <xdr:rowOff>90489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2D870A2-2F66-414D-A14D-DFE158D25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</xdr:row>
      <xdr:rowOff>9526</xdr:rowOff>
    </xdr:from>
    <xdr:to>
      <xdr:col>18</xdr:col>
      <xdr:colOff>400050</xdr:colOff>
      <xdr:row>18</xdr:row>
      <xdr:rowOff>38101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A889087-76F1-4146-8FBA-31CB29C93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19050</xdr:colOff>
      <xdr:row>1</xdr:row>
      <xdr:rowOff>123825</xdr:rowOff>
    </xdr:from>
    <xdr:to>
      <xdr:col>26</xdr:col>
      <xdr:colOff>533401</xdr:colOff>
      <xdr:row>17</xdr:row>
      <xdr:rowOff>152400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F97F200A-8029-44D6-83CE-F178DF7D4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28</xdr:col>
      <xdr:colOff>0</xdr:colOff>
      <xdr:row>2</xdr:row>
      <xdr:rowOff>0</xdr:rowOff>
    </xdr:from>
    <xdr:to>
      <xdr:col>28</xdr:col>
      <xdr:colOff>536494</xdr:colOff>
      <xdr:row>3</xdr:row>
      <xdr:rowOff>106322</xdr:rowOff>
    </xdr:to>
    <xdr:pic>
      <xdr:nvPicPr>
        <xdr:cNvPr id="8" name="Obrázok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F2055AE-D6F2-407E-A3F0-40D1544FB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307050" y="323850"/>
          <a:ext cx="536494" cy="26824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109536</xdr:rowOff>
    </xdr:from>
    <xdr:to>
      <xdr:col>24</xdr:col>
      <xdr:colOff>257175</xdr:colOff>
      <xdr:row>16</xdr:row>
      <xdr:rowOff>185736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815C48-DA51-4B96-AB99-ED57A2D2D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536494</xdr:colOff>
      <xdr:row>2</xdr:row>
      <xdr:rowOff>77747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E1C8BA-6F1D-4291-871F-FED543FD0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877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0.55342</cdr:x>
      <cdr:y>0.03811</cdr:y>
    </cdr:from>
    <cdr:to>
      <cdr:x>0.55342</cdr:x>
      <cdr:y>0.87652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01567DA-67A1-4B8A-A6EE-0CF9414B8004}"/>
            </a:ext>
          </a:extLst>
        </cdr:cNvPr>
        <cdr:cNvCxnSpPr/>
      </cdr:nvCxnSpPr>
      <cdr:spPr>
        <a:xfrm xmlns:a="http://schemas.openxmlformats.org/drawingml/2006/main">
          <a:off x="2466966" y="119074"/>
          <a:ext cx="0" cy="26193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58595B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0.55128</cdr:x>
      <cdr:y>0.01322</cdr:y>
    </cdr:from>
    <cdr:to>
      <cdr:x>0.72863</cdr:x>
      <cdr:y>0.09287</cdr:y>
    </cdr:to>
    <cdr:sp macro="" textlink="">
      <cdr:nvSpPr>
        <cdr:cNvPr id="11" name="TextBox 4">
          <a:extLst xmlns:a="http://schemas.openxmlformats.org/drawingml/2006/main">
            <a:ext uri="{FF2B5EF4-FFF2-40B4-BE49-F238E27FC236}">
              <a16:creationId xmlns:a16="http://schemas.microsoft.com/office/drawing/2014/main" id="{0E510AEF-B2C6-43B8-B1C6-EF47B67EAD5F}"/>
            </a:ext>
          </a:extLst>
        </cdr:cNvPr>
        <cdr:cNvSpPr txBox="1"/>
      </cdr:nvSpPr>
      <cdr:spPr>
        <a:xfrm xmlns:a="http://schemas.openxmlformats.org/drawingml/2006/main">
          <a:off x="2457439" y="41290"/>
          <a:ext cx="790573" cy="2488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00B0F0"/>
              </a:solidFill>
              <a:latin typeface="Constantia" panose="02030602050306030303" pitchFamily="18" charset="0"/>
            </a:rPr>
            <a:t>Prognóza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104775</xdr:rowOff>
    </xdr:from>
    <xdr:to>
      <xdr:col>21</xdr:col>
      <xdr:colOff>412800</xdr:colOff>
      <xdr:row>21</xdr:row>
      <xdr:rowOff>106275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F35C1FC-517F-4DD2-859F-437E67BDB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536494</xdr:colOff>
      <xdr:row>2</xdr:row>
      <xdr:rowOff>106322</xdr:rowOff>
    </xdr:to>
    <xdr:pic>
      <xdr:nvPicPr>
        <xdr:cNvPr id="3" name="Obrázo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FAB0A4-8EEB-4199-B0DD-8A52DBEBE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3035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0.68792</cdr:x>
      <cdr:y>0.03822</cdr:y>
    </cdr:from>
    <cdr:to>
      <cdr:x>0.68995</cdr:x>
      <cdr:y>0.87606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C1E155A5-3224-433B-94EA-75C0B6C421B4}"/>
            </a:ext>
          </a:extLst>
        </cdr:cNvPr>
        <cdr:cNvCxnSpPr/>
      </cdr:nvCxnSpPr>
      <cdr:spPr>
        <a:xfrm xmlns:a="http://schemas.openxmlformats.org/drawingml/2006/main">
          <a:off x="3219450" y="123825"/>
          <a:ext cx="9525" cy="27146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58595B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0.67842</cdr:x>
      <cdr:y>0.02156</cdr:y>
    </cdr:from>
    <cdr:to>
      <cdr:x>0.84734</cdr:x>
      <cdr:y>0.09836</cdr:y>
    </cdr:to>
    <cdr:sp macro="" textlink="">
      <cdr:nvSpPr>
        <cdr:cNvPr id="6" name="TextBox 4">
          <a:extLst xmlns:a="http://schemas.openxmlformats.org/drawingml/2006/main">
            <a:ext uri="{FF2B5EF4-FFF2-40B4-BE49-F238E27FC236}">
              <a16:creationId xmlns:a16="http://schemas.microsoft.com/office/drawing/2014/main" id="{BEDCEDD1-A6B0-40A7-A8C5-CFC1F2CBD7EB}"/>
            </a:ext>
          </a:extLst>
        </cdr:cNvPr>
        <cdr:cNvSpPr txBox="1"/>
      </cdr:nvSpPr>
      <cdr:spPr>
        <a:xfrm xmlns:a="http://schemas.openxmlformats.org/drawingml/2006/main">
          <a:off x="3175000" y="69850"/>
          <a:ext cx="790573" cy="2488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00B0F0"/>
              </a:solidFill>
              <a:latin typeface="Constantia" panose="02030602050306030303" pitchFamily="18" charset="0"/>
            </a:rPr>
            <a:t>Prognóza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8BFEC8-15A8-401E-9C02-A4131F62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19</xdr:row>
      <xdr:rowOff>0</xdr:rowOff>
    </xdr:from>
    <xdr:to>
      <xdr:col>12</xdr:col>
      <xdr:colOff>439134</xdr:colOff>
      <xdr:row>34</xdr:row>
      <xdr:rowOff>22500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2398609-364E-48EF-88E9-47C68C46A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0</xdr:colOff>
      <xdr:row>1</xdr:row>
      <xdr:rowOff>0</xdr:rowOff>
    </xdr:from>
    <xdr:to>
      <xdr:col>12</xdr:col>
      <xdr:colOff>444176</xdr:colOff>
      <xdr:row>16</xdr:row>
      <xdr:rowOff>22500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4BBFB81-0A04-418C-8000-0E01252BD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536494</xdr:colOff>
      <xdr:row>2</xdr:row>
      <xdr:rowOff>77747</xdr:rowOff>
    </xdr:to>
    <xdr:pic>
      <xdr:nvPicPr>
        <xdr:cNvPr id="5" name="Obrázo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7E925E-7B9E-4081-89F3-9060F812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823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A0D466-2D19-4CDF-B326-9B4334DCB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07E726-6AD0-4F11-BD07-31636AE3A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77747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566467-7904-49E7-99E5-EBC8C7B6A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536494</xdr:colOff>
      <xdr:row>2</xdr:row>
      <xdr:rowOff>106322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BBA872-00AE-4C75-9DC6-5F9FAD108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190500"/>
          <a:ext cx="536494" cy="268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536494</xdr:colOff>
      <xdr:row>1</xdr:row>
      <xdr:rowOff>268247</xdr:rowOff>
    </xdr:to>
    <xdr:pic>
      <xdr:nvPicPr>
        <xdr:cNvPr id="2" name="Obrázo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671262-981C-422E-8F20-29662A722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0" y="190500"/>
          <a:ext cx="536494" cy="268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racun\Skupni\SABJF\Bilance\GLOB92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NTOLIN\My%20Local%20Documents\Slovenia\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drozd\Desktop\Vychodiska_ESA95_kody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Slovenia\SV%20MONITOR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AL\CZYW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WIN\Temporary%20Internet%20Files\OLKE156\Money\Monetary%20Conditions\mcichart_core_in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oldova\Oct2000mission\data\eff9911b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SVN\BOP\REER%20and%20competitiveness\Competitivene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\Temporary%20Internet%20Files\OLK93A2\Macedonia\Missions\July2000\BriefingPaper\MacroframeworkJun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93A2\Macedonia\Missions\July2000\BriefingPaper\MacroframeworkJun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FIS\M-T%20fiscal%20June10%20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O2\MKD\REP\TABLES\red98\Mk-red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CRI\Dbase\Dinput\CRI-INPUT-ABO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FP_NEW\1_DANE\1_5_Vybor\EDV\2014_Zasadnutia\februar\Opatrenia%20RVS_20140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moldova\Oct2000mission\data\eff9911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dtzanninis\My%20Local%20Documents\Slovenia\CZE%20--%20Main%20Fiscal%20Fil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WE\NLD\WEO\Current\WEO138annu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WE\NLD\WEO\Current\WEO138ann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Opatrenia_rozbitie_(len príjmy)"/>
      <sheetName val="Aktualizacia_sep"/>
      <sheetName val="Aktualizacia_sep_vs_RVS_neuplne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0.67</v>
          </cell>
        </row>
        <row r="3">
          <cell r="M3">
            <v>0.219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tabSelected="1" workbookViewId="0"/>
  </sheetViews>
  <sheetFormatPr defaultRowHeight="15" x14ac:dyDescent="0.25"/>
  <cols>
    <col min="1" max="1" width="115.140625" customWidth="1"/>
  </cols>
  <sheetData>
    <row r="1" spans="1:2" ht="21" x14ac:dyDescent="0.35">
      <c r="A1" s="690" t="s">
        <v>538</v>
      </c>
    </row>
    <row r="2" spans="1:2" x14ac:dyDescent="0.25">
      <c r="A2" s="685" t="s">
        <v>500</v>
      </c>
    </row>
    <row r="3" spans="1:2" x14ac:dyDescent="0.25">
      <c r="A3" s="688"/>
    </row>
    <row r="4" spans="1:2" x14ac:dyDescent="0.25">
      <c r="A4" s="689" t="s">
        <v>501</v>
      </c>
      <c r="B4" s="686"/>
    </row>
    <row r="5" spans="1:2" x14ac:dyDescent="0.25">
      <c r="A5" s="689" t="s">
        <v>502</v>
      </c>
      <c r="B5" s="686"/>
    </row>
    <row r="6" spans="1:2" x14ac:dyDescent="0.25">
      <c r="A6" s="689" t="s">
        <v>503</v>
      </c>
      <c r="B6" s="686"/>
    </row>
    <row r="7" spans="1:2" x14ac:dyDescent="0.25">
      <c r="A7" s="689" t="s">
        <v>504</v>
      </c>
      <c r="B7" s="686"/>
    </row>
    <row r="8" spans="1:2" x14ac:dyDescent="0.25">
      <c r="A8" s="689" t="s">
        <v>505</v>
      </c>
      <c r="B8" s="686"/>
    </row>
    <row r="9" spans="1:2" x14ac:dyDescent="0.25">
      <c r="A9" s="689" t="s">
        <v>506</v>
      </c>
      <c r="B9" s="686"/>
    </row>
    <row r="10" spans="1:2" x14ac:dyDescent="0.25">
      <c r="A10" s="689" t="s">
        <v>507</v>
      </c>
      <c r="B10" s="686"/>
    </row>
    <row r="11" spans="1:2" x14ac:dyDescent="0.25">
      <c r="A11" s="689" t="s">
        <v>508</v>
      </c>
      <c r="B11" s="686"/>
    </row>
    <row r="12" spans="1:2" x14ac:dyDescent="0.25">
      <c r="A12" s="689" t="s">
        <v>456</v>
      </c>
      <c r="B12" s="686"/>
    </row>
    <row r="13" spans="1:2" x14ac:dyDescent="0.25">
      <c r="A13" s="689" t="s">
        <v>509</v>
      </c>
      <c r="B13" s="686"/>
    </row>
    <row r="14" spans="1:2" x14ac:dyDescent="0.25">
      <c r="A14" s="689" t="s">
        <v>128</v>
      </c>
      <c r="B14" s="686"/>
    </row>
    <row r="15" spans="1:2" x14ac:dyDescent="0.25">
      <c r="A15" s="689" t="s">
        <v>510</v>
      </c>
      <c r="B15" s="686"/>
    </row>
    <row r="16" spans="1:2" x14ac:dyDescent="0.25">
      <c r="A16" s="689" t="s">
        <v>511</v>
      </c>
      <c r="B16" s="686"/>
    </row>
    <row r="17" spans="1:2" x14ac:dyDescent="0.25">
      <c r="A17" s="689" t="s">
        <v>512</v>
      </c>
      <c r="B17" s="686"/>
    </row>
    <row r="18" spans="1:2" x14ac:dyDescent="0.25">
      <c r="A18" s="689" t="s">
        <v>186</v>
      </c>
      <c r="B18" s="686"/>
    </row>
    <row r="19" spans="1:2" x14ac:dyDescent="0.25">
      <c r="A19" s="689" t="s">
        <v>513</v>
      </c>
      <c r="B19" s="686"/>
    </row>
    <row r="20" spans="1:2" x14ac:dyDescent="0.25">
      <c r="A20" s="689" t="s">
        <v>514</v>
      </c>
      <c r="B20" s="686"/>
    </row>
    <row r="21" spans="1:2" x14ac:dyDescent="0.25">
      <c r="A21" s="689" t="s">
        <v>515</v>
      </c>
      <c r="B21" s="686"/>
    </row>
    <row r="22" spans="1:2" x14ac:dyDescent="0.25">
      <c r="A22" s="689" t="s">
        <v>516</v>
      </c>
      <c r="B22" s="686"/>
    </row>
    <row r="23" spans="1:2" x14ac:dyDescent="0.25">
      <c r="A23" s="689" t="s">
        <v>517</v>
      </c>
      <c r="B23" s="686"/>
    </row>
    <row r="24" spans="1:2" x14ac:dyDescent="0.25">
      <c r="A24" s="689" t="s">
        <v>518</v>
      </c>
      <c r="B24" s="686"/>
    </row>
    <row r="25" spans="1:2" x14ac:dyDescent="0.25">
      <c r="A25" s="689" t="s">
        <v>519</v>
      </c>
      <c r="B25" s="686"/>
    </row>
    <row r="26" spans="1:2" x14ac:dyDescent="0.25">
      <c r="A26" s="689" t="s">
        <v>520</v>
      </c>
      <c r="B26" s="686"/>
    </row>
    <row r="27" spans="1:2" x14ac:dyDescent="0.25">
      <c r="A27" s="689" t="s">
        <v>521</v>
      </c>
      <c r="B27" s="686"/>
    </row>
    <row r="28" spans="1:2" x14ac:dyDescent="0.25">
      <c r="A28" s="689" t="s">
        <v>522</v>
      </c>
      <c r="B28" s="686"/>
    </row>
    <row r="29" spans="1:2" x14ac:dyDescent="0.25">
      <c r="A29" s="689" t="s">
        <v>523</v>
      </c>
      <c r="B29" s="686"/>
    </row>
    <row r="30" spans="1:2" x14ac:dyDescent="0.25">
      <c r="A30" s="687"/>
    </row>
    <row r="31" spans="1:2" x14ac:dyDescent="0.25">
      <c r="A31" s="689" t="s">
        <v>524</v>
      </c>
      <c r="B31" s="686"/>
    </row>
    <row r="32" spans="1:2" x14ac:dyDescent="0.25">
      <c r="A32" s="689" t="s">
        <v>525</v>
      </c>
      <c r="B32" s="686"/>
    </row>
    <row r="33" spans="1:2" x14ac:dyDescent="0.25">
      <c r="A33" s="689" t="s">
        <v>526</v>
      </c>
      <c r="B33" s="686"/>
    </row>
    <row r="34" spans="1:2" x14ac:dyDescent="0.25">
      <c r="A34" s="689" t="s">
        <v>527</v>
      </c>
      <c r="B34" s="686"/>
    </row>
    <row r="35" spans="1:2" x14ac:dyDescent="0.25">
      <c r="A35" s="689" t="s">
        <v>528</v>
      </c>
      <c r="B35" s="686"/>
    </row>
    <row r="36" spans="1:2" x14ac:dyDescent="0.25">
      <c r="A36" s="689" t="s">
        <v>529</v>
      </c>
      <c r="B36" s="686"/>
    </row>
    <row r="37" spans="1:2" x14ac:dyDescent="0.25">
      <c r="A37" s="689" t="s">
        <v>530</v>
      </c>
      <c r="B37" s="686"/>
    </row>
    <row r="38" spans="1:2" x14ac:dyDescent="0.25">
      <c r="A38" s="689" t="s">
        <v>531</v>
      </c>
      <c r="B38" s="686"/>
    </row>
    <row r="39" spans="1:2" x14ac:dyDescent="0.25">
      <c r="A39" s="689" t="s">
        <v>532</v>
      </c>
      <c r="B39" s="686"/>
    </row>
    <row r="40" spans="1:2" x14ac:dyDescent="0.25">
      <c r="A40" s="689" t="s">
        <v>533</v>
      </c>
      <c r="B40" s="686"/>
    </row>
    <row r="41" spans="1:2" x14ac:dyDescent="0.25">
      <c r="A41" s="689" t="s">
        <v>534</v>
      </c>
      <c r="B41" s="686"/>
    </row>
    <row r="42" spans="1:2" x14ac:dyDescent="0.25">
      <c r="A42" s="689" t="s">
        <v>535</v>
      </c>
      <c r="B42" s="686"/>
    </row>
    <row r="43" spans="1:2" x14ac:dyDescent="0.25">
      <c r="A43" s="689" t="s">
        <v>536</v>
      </c>
      <c r="B43" s="686"/>
    </row>
    <row r="44" spans="1:2" x14ac:dyDescent="0.25">
      <c r="A44" s="689" t="s">
        <v>537</v>
      </c>
      <c r="B44" s="686"/>
    </row>
    <row r="45" spans="1:2" x14ac:dyDescent="0.25">
      <c r="A45" s="687"/>
    </row>
    <row r="46" spans="1:2" x14ac:dyDescent="0.25">
      <c r="A46" s="687"/>
    </row>
  </sheetData>
  <hyperlinks>
    <hyperlink ref="A4" location="'T01'!A1" display="Tab 1: Ciele v oblasti salda  a dlhu verejnej správy"/>
    <hyperlink ref="A5" location="'T02'!A1" display="Tab 2: Štrukturálne saldo podľa MF SR"/>
    <hyperlink ref="A6" location="'T03'!A1" display="Tab 3: Potreba opatrení na splnenie cieľa"/>
    <hyperlink ref="A7" location="'T04'!A1" display="Tab 4: Riziká a zdroje ich krytia v rokoch 2017 až 2020"/>
    <hyperlink ref="A8" location="'T05'!A1" display="Tab 5: Riziká spojené s dosiahnutím rozpočtových cieľov"/>
    <hyperlink ref="A9" location="'T06'!A1" display="Tab 6: Odhad salda podľa subsektorov verejnej správy"/>
    <hyperlink ref="A10" location="'T07'!A1" display="Tab 7: Predpoklady vývoja hrubého dlhu verejnej správy"/>
    <hyperlink ref="A11" location="'T08'!A1" display="Tab 8: Zmena štrukturálneho salda VS v rokoch 2017 až 2020"/>
    <hyperlink ref="A12" location="'T09'!A1" display="Tab 9: Makroekonomická prognóza VpMP z februára 2017"/>
    <hyperlink ref="A13" location="'T10'!A1" display="Tab 10: Predpokladaný príjem z dividend 2017-2020"/>
    <hyperlink ref="A14" location="'T11'!A1" display="Tab 11: Odhad príjmov z emisných kvót v rokoch 2017 až 2020"/>
    <hyperlink ref="A15" location="'T12'!A1" display="Tab 12: Odhad rizika z príjmov z emisných kvót v porovnaní s programom stability"/>
    <hyperlink ref="A16" location="'T13'!A1" display="Tab 13: Vývoj výdavkov na zdravotnú starostlivosť a hospodárenie nemocníc"/>
    <hyperlink ref="A17" location="'T14'!A1" display="Tab 14: Odhad rizika v sektore zdravotníctva voči programu stability"/>
    <hyperlink ref="A18" location="'T15'!A1" display="Tab 15: Výpočet odhadu výšky kapitálových výdavkov ŠR v roku 2017"/>
    <hyperlink ref="A19" location="'T16'!A1" display="Tab 16: Odhad rizika pri kapitálových výdavkoch štátneho rozpočtu"/>
    <hyperlink ref="A20" location="'T17'!A1" display="Tab 17: Porovnanie čerpania prostriedkov EÚ a výdavkov na spolufinancovanie"/>
    <hyperlink ref="A21" location="'T18'!A1" display="Tab 18: Odhad úspory vo výdavkoch na sociálne dávky"/>
    <hyperlink ref="A22" location="'T19'!A1" display="Tab 19: Prehľad rizík a rezerv rozpočtu na rok 2017"/>
    <hyperlink ref="A23" location="'T20'!A1" display="Tab 20: Úprava salda VS a hrubého dlhu v základnom scenári"/>
    <hyperlink ref="A24" location="'T21'!A1" display="Tab 21: Zmena štrukturálneho salda VS v NPC scenári"/>
    <hyperlink ref="A25" location="'T22'!A1" display="Tab 22: Jednorazové vplyvy v rokoch 2016-2020"/>
    <hyperlink ref="A26" location="'T23,T24'!A1" display="Tab 23: Štruktúra a vývoj výdavkov verejnej správy"/>
    <hyperlink ref="A27" location="'T23,T24'!A1" display="Tab 24: Bilancia príjmov a vývoj výdavkov verejnej správy"/>
    <hyperlink ref="A28" location="'T25'!A1" display="Tab 25: Štruktúra a vývoj výdavkov verejnej správy"/>
    <hyperlink ref="A29" location="'T26'!A1" display="Tab 26: Hospodárenie subjektov verejnej správy"/>
    <hyperlink ref="A31" location="'G01'!A1" display="Graf 1: Porovnanie rozpočtových cieľov – saldo rozpočtu"/>
    <hyperlink ref="A32" location="'G02'!A1" display="Graf 2: Zmeny v prognóze hrubého dlhu"/>
    <hyperlink ref="A33" location="'G03, G04'!A1" display="Graf 3: Porovnanie cieľov fiškálneho rámca voči NPC scenáru"/>
    <hyperlink ref="A34" location="'G03, G04'!A1" display="Graf 4: Opatrenia na splnenie cieľov fiškálneho rámca"/>
    <hyperlink ref="A35" location="'G05'!A1" display="Graf 5: Opatrenia na dosiahnutie rozpočtových cieľov - porovnanie voči NPC"/>
    <hyperlink ref="A36" location="'G06, G07'!A1" display="Graf 6: Výdavky ŠR z prostriedkov EÚ"/>
    <hyperlink ref="A37" location="'G06, G07'!A1" display="Graf 7: Výdavky ŠR na spolufinancovanie k prostriedkom EÚ"/>
    <hyperlink ref="A38" location="'G08'!A1" display="Graf 8: Scenáre vývoja hrubého dlhu"/>
    <hyperlink ref="A39" location="'G09,G10'!A1" display="Graf 9:  Produkčná medzera v rokoch 2013 až 2020"/>
    <hyperlink ref="A40" location="'G09,G10'!A1" display="Graf 10:  Štrukturálne saldo VS v rokoch 2015 až 2020"/>
    <hyperlink ref="A41" location="'G11'!A1" display="Graf 11: Prognóza ekonomického rastu SR"/>
    <hyperlink ref="A42" location="'G12'!A1" display="Graf 12: Prognózy rastu najväčších krajín eurozóny"/>
    <hyperlink ref="A43" location="'G13,G14'!A1" display="Graf 13: Porovnanie aktuálnej prognózy RRZ voči schválenému rozpočtu VS na rok 2017"/>
    <hyperlink ref="A44" location="'G13,G14'!A1" display="Graf 14: Porovnanie aktuálnej prognózy RRZ voči VpDP z februára 2017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sqref="A1:I1"/>
    </sheetView>
  </sheetViews>
  <sheetFormatPr defaultRowHeight="15" customHeight="1" x14ac:dyDescent="0.25"/>
  <cols>
    <col min="1" max="1" width="30.28515625" style="624" bestFit="1" customWidth="1"/>
    <col min="2" max="2" width="8.5703125" style="624" customWidth="1"/>
    <col min="3" max="4" width="5.5703125" style="624" customWidth="1"/>
    <col min="5" max="5" width="6.5703125" style="624" customWidth="1"/>
    <col min="6" max="6" width="8.42578125" style="624" customWidth="1"/>
    <col min="7" max="7" width="4.5703125" style="624" customWidth="1"/>
    <col min="8" max="8" width="8.42578125" style="624" customWidth="1"/>
    <col min="9" max="9" width="7.42578125" style="624" customWidth="1"/>
    <col min="10" max="10" width="9.140625" style="650"/>
    <col min="11" max="245" width="9.140625" style="624"/>
    <col min="246" max="246" width="30.28515625" style="624" bestFit="1" customWidth="1"/>
    <col min="247" max="247" width="8.5703125" style="624" customWidth="1"/>
    <col min="248" max="251" width="10.42578125" style="624" customWidth="1"/>
    <col min="252" max="501" width="9.140625" style="624"/>
    <col min="502" max="502" width="30.28515625" style="624" bestFit="1" customWidth="1"/>
    <col min="503" max="503" width="8.5703125" style="624" customWidth="1"/>
    <col min="504" max="507" width="10.42578125" style="624" customWidth="1"/>
    <col min="508" max="757" width="9.140625" style="624"/>
    <col min="758" max="758" width="30.28515625" style="624" bestFit="1" customWidth="1"/>
    <col min="759" max="759" width="8.5703125" style="624" customWidth="1"/>
    <col min="760" max="763" width="10.42578125" style="624" customWidth="1"/>
    <col min="764" max="1013" width="9.140625" style="624"/>
    <col min="1014" max="1014" width="30.28515625" style="624" bestFit="1" customWidth="1"/>
    <col min="1015" max="1015" width="8.5703125" style="624" customWidth="1"/>
    <col min="1016" max="1019" width="10.42578125" style="624" customWidth="1"/>
    <col min="1020" max="1269" width="9.140625" style="624"/>
    <col min="1270" max="1270" width="30.28515625" style="624" bestFit="1" customWidth="1"/>
    <col min="1271" max="1271" width="8.5703125" style="624" customWidth="1"/>
    <col min="1272" max="1275" width="10.42578125" style="624" customWidth="1"/>
    <col min="1276" max="1525" width="9.140625" style="624"/>
    <col min="1526" max="1526" width="30.28515625" style="624" bestFit="1" customWidth="1"/>
    <col min="1527" max="1527" width="8.5703125" style="624" customWidth="1"/>
    <col min="1528" max="1531" width="10.42578125" style="624" customWidth="1"/>
    <col min="1532" max="1781" width="9.140625" style="624"/>
    <col min="1782" max="1782" width="30.28515625" style="624" bestFit="1" customWidth="1"/>
    <col min="1783" max="1783" width="8.5703125" style="624" customWidth="1"/>
    <col min="1784" max="1787" width="10.42578125" style="624" customWidth="1"/>
    <col min="1788" max="2037" width="9.140625" style="624"/>
    <col min="2038" max="2038" width="30.28515625" style="624" bestFit="1" customWidth="1"/>
    <col min="2039" max="2039" width="8.5703125" style="624" customWidth="1"/>
    <col min="2040" max="2043" width="10.42578125" style="624" customWidth="1"/>
    <col min="2044" max="2293" width="9.140625" style="624"/>
    <col min="2294" max="2294" width="30.28515625" style="624" bestFit="1" customWidth="1"/>
    <col min="2295" max="2295" width="8.5703125" style="624" customWidth="1"/>
    <col min="2296" max="2299" width="10.42578125" style="624" customWidth="1"/>
    <col min="2300" max="2549" width="9.140625" style="624"/>
    <col min="2550" max="2550" width="30.28515625" style="624" bestFit="1" customWidth="1"/>
    <col min="2551" max="2551" width="8.5703125" style="624" customWidth="1"/>
    <col min="2552" max="2555" width="10.42578125" style="624" customWidth="1"/>
    <col min="2556" max="2805" width="9.140625" style="624"/>
    <col min="2806" max="2806" width="30.28515625" style="624" bestFit="1" customWidth="1"/>
    <col min="2807" max="2807" width="8.5703125" style="624" customWidth="1"/>
    <col min="2808" max="2811" width="10.42578125" style="624" customWidth="1"/>
    <col min="2812" max="3061" width="9.140625" style="624"/>
    <col min="3062" max="3062" width="30.28515625" style="624" bestFit="1" customWidth="1"/>
    <col min="3063" max="3063" width="8.5703125" style="624" customWidth="1"/>
    <col min="3064" max="3067" width="10.42578125" style="624" customWidth="1"/>
    <col min="3068" max="3317" width="9.140625" style="624"/>
    <col min="3318" max="3318" width="30.28515625" style="624" bestFit="1" customWidth="1"/>
    <col min="3319" max="3319" width="8.5703125" style="624" customWidth="1"/>
    <col min="3320" max="3323" width="10.42578125" style="624" customWidth="1"/>
    <col min="3324" max="3573" width="9.140625" style="624"/>
    <col min="3574" max="3574" width="30.28515625" style="624" bestFit="1" customWidth="1"/>
    <col min="3575" max="3575" width="8.5703125" style="624" customWidth="1"/>
    <col min="3576" max="3579" width="10.42578125" style="624" customWidth="1"/>
    <col min="3580" max="3829" width="9.140625" style="624"/>
    <col min="3830" max="3830" width="30.28515625" style="624" bestFit="1" customWidth="1"/>
    <col min="3831" max="3831" width="8.5703125" style="624" customWidth="1"/>
    <col min="3832" max="3835" width="10.42578125" style="624" customWidth="1"/>
    <col min="3836" max="4085" width="9.140625" style="624"/>
    <col min="4086" max="4086" width="30.28515625" style="624" bestFit="1" customWidth="1"/>
    <col min="4087" max="4087" width="8.5703125" style="624" customWidth="1"/>
    <col min="4088" max="4091" width="10.42578125" style="624" customWidth="1"/>
    <col min="4092" max="4341" width="9.140625" style="624"/>
    <col min="4342" max="4342" width="30.28515625" style="624" bestFit="1" customWidth="1"/>
    <col min="4343" max="4343" width="8.5703125" style="624" customWidth="1"/>
    <col min="4344" max="4347" width="10.42578125" style="624" customWidth="1"/>
    <col min="4348" max="4597" width="9.140625" style="624"/>
    <col min="4598" max="4598" width="30.28515625" style="624" bestFit="1" customWidth="1"/>
    <col min="4599" max="4599" width="8.5703125" style="624" customWidth="1"/>
    <col min="4600" max="4603" width="10.42578125" style="624" customWidth="1"/>
    <col min="4604" max="4853" width="9.140625" style="624"/>
    <col min="4854" max="4854" width="30.28515625" style="624" bestFit="1" customWidth="1"/>
    <col min="4855" max="4855" width="8.5703125" style="624" customWidth="1"/>
    <col min="4856" max="4859" width="10.42578125" style="624" customWidth="1"/>
    <col min="4860" max="5109" width="9.140625" style="624"/>
    <col min="5110" max="5110" width="30.28515625" style="624" bestFit="1" customWidth="1"/>
    <col min="5111" max="5111" width="8.5703125" style="624" customWidth="1"/>
    <col min="5112" max="5115" width="10.42578125" style="624" customWidth="1"/>
    <col min="5116" max="5365" width="9.140625" style="624"/>
    <col min="5366" max="5366" width="30.28515625" style="624" bestFit="1" customWidth="1"/>
    <col min="5367" max="5367" width="8.5703125" style="624" customWidth="1"/>
    <col min="5368" max="5371" width="10.42578125" style="624" customWidth="1"/>
    <col min="5372" max="5621" width="9.140625" style="624"/>
    <col min="5622" max="5622" width="30.28515625" style="624" bestFit="1" customWidth="1"/>
    <col min="5623" max="5623" width="8.5703125" style="624" customWidth="1"/>
    <col min="5624" max="5627" width="10.42578125" style="624" customWidth="1"/>
    <col min="5628" max="5877" width="9.140625" style="624"/>
    <col min="5878" max="5878" width="30.28515625" style="624" bestFit="1" customWidth="1"/>
    <col min="5879" max="5879" width="8.5703125" style="624" customWidth="1"/>
    <col min="5880" max="5883" width="10.42578125" style="624" customWidth="1"/>
    <col min="5884" max="6133" width="9.140625" style="624"/>
    <col min="6134" max="6134" width="30.28515625" style="624" bestFit="1" customWidth="1"/>
    <col min="6135" max="6135" width="8.5703125" style="624" customWidth="1"/>
    <col min="6136" max="6139" width="10.42578125" style="624" customWidth="1"/>
    <col min="6140" max="6389" width="9.140625" style="624"/>
    <col min="6390" max="6390" width="30.28515625" style="624" bestFit="1" customWidth="1"/>
    <col min="6391" max="6391" width="8.5703125" style="624" customWidth="1"/>
    <col min="6392" max="6395" width="10.42578125" style="624" customWidth="1"/>
    <col min="6396" max="6645" width="9.140625" style="624"/>
    <col min="6646" max="6646" width="30.28515625" style="624" bestFit="1" customWidth="1"/>
    <col min="6647" max="6647" width="8.5703125" style="624" customWidth="1"/>
    <col min="6648" max="6651" width="10.42578125" style="624" customWidth="1"/>
    <col min="6652" max="6901" width="9.140625" style="624"/>
    <col min="6902" max="6902" width="30.28515625" style="624" bestFit="1" customWidth="1"/>
    <col min="6903" max="6903" width="8.5703125" style="624" customWidth="1"/>
    <col min="6904" max="6907" width="10.42578125" style="624" customWidth="1"/>
    <col min="6908" max="7157" width="9.140625" style="624"/>
    <col min="7158" max="7158" width="30.28515625" style="624" bestFit="1" customWidth="1"/>
    <col min="7159" max="7159" width="8.5703125" style="624" customWidth="1"/>
    <col min="7160" max="7163" width="10.42578125" style="624" customWidth="1"/>
    <col min="7164" max="7413" width="9.140625" style="624"/>
    <col min="7414" max="7414" width="30.28515625" style="624" bestFit="1" customWidth="1"/>
    <col min="7415" max="7415" width="8.5703125" style="624" customWidth="1"/>
    <col min="7416" max="7419" width="10.42578125" style="624" customWidth="1"/>
    <col min="7420" max="7669" width="9.140625" style="624"/>
    <col min="7670" max="7670" width="30.28515625" style="624" bestFit="1" customWidth="1"/>
    <col min="7671" max="7671" width="8.5703125" style="624" customWidth="1"/>
    <col min="7672" max="7675" width="10.42578125" style="624" customWidth="1"/>
    <col min="7676" max="7925" width="9.140625" style="624"/>
    <col min="7926" max="7926" width="30.28515625" style="624" bestFit="1" customWidth="1"/>
    <col min="7927" max="7927" width="8.5703125" style="624" customWidth="1"/>
    <col min="7928" max="7931" width="10.42578125" style="624" customWidth="1"/>
    <col min="7932" max="8181" width="9.140625" style="624"/>
    <col min="8182" max="8182" width="30.28515625" style="624" bestFit="1" customWidth="1"/>
    <col min="8183" max="8183" width="8.5703125" style="624" customWidth="1"/>
    <col min="8184" max="8187" width="10.42578125" style="624" customWidth="1"/>
    <col min="8188" max="8437" width="9.140625" style="624"/>
    <col min="8438" max="8438" width="30.28515625" style="624" bestFit="1" customWidth="1"/>
    <col min="8439" max="8439" width="8.5703125" style="624" customWidth="1"/>
    <col min="8440" max="8443" width="10.42578125" style="624" customWidth="1"/>
    <col min="8444" max="8693" width="9.140625" style="624"/>
    <col min="8694" max="8694" width="30.28515625" style="624" bestFit="1" customWidth="1"/>
    <col min="8695" max="8695" width="8.5703125" style="624" customWidth="1"/>
    <col min="8696" max="8699" width="10.42578125" style="624" customWidth="1"/>
    <col min="8700" max="8949" width="9.140625" style="624"/>
    <col min="8950" max="8950" width="30.28515625" style="624" bestFit="1" customWidth="1"/>
    <col min="8951" max="8951" width="8.5703125" style="624" customWidth="1"/>
    <col min="8952" max="8955" width="10.42578125" style="624" customWidth="1"/>
    <col min="8956" max="9205" width="9.140625" style="624"/>
    <col min="9206" max="9206" width="30.28515625" style="624" bestFit="1" customWidth="1"/>
    <col min="9207" max="9207" width="8.5703125" style="624" customWidth="1"/>
    <col min="9208" max="9211" width="10.42578125" style="624" customWidth="1"/>
    <col min="9212" max="9461" width="9.140625" style="624"/>
    <col min="9462" max="9462" width="30.28515625" style="624" bestFit="1" customWidth="1"/>
    <col min="9463" max="9463" width="8.5703125" style="624" customWidth="1"/>
    <col min="9464" max="9467" width="10.42578125" style="624" customWidth="1"/>
    <col min="9468" max="9717" width="9.140625" style="624"/>
    <col min="9718" max="9718" width="30.28515625" style="624" bestFit="1" customWidth="1"/>
    <col min="9719" max="9719" width="8.5703125" style="624" customWidth="1"/>
    <col min="9720" max="9723" width="10.42578125" style="624" customWidth="1"/>
    <col min="9724" max="9973" width="9.140625" style="624"/>
    <col min="9974" max="9974" width="30.28515625" style="624" bestFit="1" customWidth="1"/>
    <col min="9975" max="9975" width="8.5703125" style="624" customWidth="1"/>
    <col min="9976" max="9979" width="10.42578125" style="624" customWidth="1"/>
    <col min="9980" max="10229" width="9.140625" style="624"/>
    <col min="10230" max="10230" width="30.28515625" style="624" bestFit="1" customWidth="1"/>
    <col min="10231" max="10231" width="8.5703125" style="624" customWidth="1"/>
    <col min="10232" max="10235" width="10.42578125" style="624" customWidth="1"/>
    <col min="10236" max="10485" width="9.140625" style="624"/>
    <col min="10486" max="10486" width="30.28515625" style="624" bestFit="1" customWidth="1"/>
    <col min="10487" max="10487" width="8.5703125" style="624" customWidth="1"/>
    <col min="10488" max="10491" width="10.42578125" style="624" customWidth="1"/>
    <col min="10492" max="10741" width="9.140625" style="624"/>
    <col min="10742" max="10742" width="30.28515625" style="624" bestFit="1" customWidth="1"/>
    <col min="10743" max="10743" width="8.5703125" style="624" customWidth="1"/>
    <col min="10744" max="10747" width="10.42578125" style="624" customWidth="1"/>
    <col min="10748" max="10997" width="9.140625" style="624"/>
    <col min="10998" max="10998" width="30.28515625" style="624" bestFit="1" customWidth="1"/>
    <col min="10999" max="10999" width="8.5703125" style="624" customWidth="1"/>
    <col min="11000" max="11003" width="10.42578125" style="624" customWidth="1"/>
    <col min="11004" max="11253" width="9.140625" style="624"/>
    <col min="11254" max="11254" width="30.28515625" style="624" bestFit="1" customWidth="1"/>
    <col min="11255" max="11255" width="8.5703125" style="624" customWidth="1"/>
    <col min="11256" max="11259" width="10.42578125" style="624" customWidth="1"/>
    <col min="11260" max="11509" width="9.140625" style="624"/>
    <col min="11510" max="11510" width="30.28515625" style="624" bestFit="1" customWidth="1"/>
    <col min="11511" max="11511" width="8.5703125" style="624" customWidth="1"/>
    <col min="11512" max="11515" width="10.42578125" style="624" customWidth="1"/>
    <col min="11516" max="11765" width="9.140625" style="624"/>
    <col min="11766" max="11766" width="30.28515625" style="624" bestFit="1" customWidth="1"/>
    <col min="11767" max="11767" width="8.5703125" style="624" customWidth="1"/>
    <col min="11768" max="11771" width="10.42578125" style="624" customWidth="1"/>
    <col min="11772" max="12021" width="9.140625" style="624"/>
    <col min="12022" max="12022" width="30.28515625" style="624" bestFit="1" customWidth="1"/>
    <col min="12023" max="12023" width="8.5703125" style="624" customWidth="1"/>
    <col min="12024" max="12027" width="10.42578125" style="624" customWidth="1"/>
    <col min="12028" max="12277" width="9.140625" style="624"/>
    <col min="12278" max="12278" width="30.28515625" style="624" bestFit="1" customWidth="1"/>
    <col min="12279" max="12279" width="8.5703125" style="624" customWidth="1"/>
    <col min="12280" max="12283" width="10.42578125" style="624" customWidth="1"/>
    <col min="12284" max="12533" width="9.140625" style="624"/>
    <col min="12534" max="12534" width="30.28515625" style="624" bestFit="1" customWidth="1"/>
    <col min="12535" max="12535" width="8.5703125" style="624" customWidth="1"/>
    <col min="12536" max="12539" width="10.42578125" style="624" customWidth="1"/>
    <col min="12540" max="12789" width="9.140625" style="624"/>
    <col min="12790" max="12790" width="30.28515625" style="624" bestFit="1" customWidth="1"/>
    <col min="12791" max="12791" width="8.5703125" style="624" customWidth="1"/>
    <col min="12792" max="12795" width="10.42578125" style="624" customWidth="1"/>
    <col min="12796" max="13045" width="9.140625" style="624"/>
    <col min="13046" max="13046" width="30.28515625" style="624" bestFit="1" customWidth="1"/>
    <col min="13047" max="13047" width="8.5703125" style="624" customWidth="1"/>
    <col min="13048" max="13051" width="10.42578125" style="624" customWidth="1"/>
    <col min="13052" max="13301" width="9.140625" style="624"/>
    <col min="13302" max="13302" width="30.28515625" style="624" bestFit="1" customWidth="1"/>
    <col min="13303" max="13303" width="8.5703125" style="624" customWidth="1"/>
    <col min="13304" max="13307" width="10.42578125" style="624" customWidth="1"/>
    <col min="13308" max="13557" width="9.140625" style="624"/>
    <col min="13558" max="13558" width="30.28515625" style="624" bestFit="1" customWidth="1"/>
    <col min="13559" max="13559" width="8.5703125" style="624" customWidth="1"/>
    <col min="13560" max="13563" width="10.42578125" style="624" customWidth="1"/>
    <col min="13564" max="13813" width="9.140625" style="624"/>
    <col min="13814" max="13814" width="30.28515625" style="624" bestFit="1" customWidth="1"/>
    <col min="13815" max="13815" width="8.5703125" style="624" customWidth="1"/>
    <col min="13816" max="13819" width="10.42578125" style="624" customWidth="1"/>
    <col min="13820" max="14069" width="9.140625" style="624"/>
    <col min="14070" max="14070" width="30.28515625" style="624" bestFit="1" customWidth="1"/>
    <col min="14071" max="14071" width="8.5703125" style="624" customWidth="1"/>
    <col min="14072" max="14075" width="10.42578125" style="624" customWidth="1"/>
    <col min="14076" max="14325" width="9.140625" style="624"/>
    <col min="14326" max="14326" width="30.28515625" style="624" bestFit="1" customWidth="1"/>
    <col min="14327" max="14327" width="8.5703125" style="624" customWidth="1"/>
    <col min="14328" max="14331" width="10.42578125" style="624" customWidth="1"/>
    <col min="14332" max="14581" width="9.140625" style="624"/>
    <col min="14582" max="14582" width="30.28515625" style="624" bestFit="1" customWidth="1"/>
    <col min="14583" max="14583" width="8.5703125" style="624" customWidth="1"/>
    <col min="14584" max="14587" width="10.42578125" style="624" customWidth="1"/>
    <col min="14588" max="14837" width="9.140625" style="624"/>
    <col min="14838" max="14838" width="30.28515625" style="624" bestFit="1" customWidth="1"/>
    <col min="14839" max="14839" width="8.5703125" style="624" customWidth="1"/>
    <col min="14840" max="14843" width="10.42578125" style="624" customWidth="1"/>
    <col min="14844" max="15093" width="9.140625" style="624"/>
    <col min="15094" max="15094" width="30.28515625" style="624" bestFit="1" customWidth="1"/>
    <col min="15095" max="15095" width="8.5703125" style="624" customWidth="1"/>
    <col min="15096" max="15099" width="10.42578125" style="624" customWidth="1"/>
    <col min="15100" max="15349" width="9.140625" style="624"/>
    <col min="15350" max="15350" width="30.28515625" style="624" bestFit="1" customWidth="1"/>
    <col min="15351" max="15351" width="8.5703125" style="624" customWidth="1"/>
    <col min="15352" max="15355" width="10.42578125" style="624" customWidth="1"/>
    <col min="15356" max="15605" width="9.140625" style="624"/>
    <col min="15606" max="15606" width="30.28515625" style="624" bestFit="1" customWidth="1"/>
    <col min="15607" max="15607" width="8.5703125" style="624" customWidth="1"/>
    <col min="15608" max="15611" width="10.42578125" style="624" customWidth="1"/>
    <col min="15612" max="15861" width="9.140625" style="624"/>
    <col min="15862" max="15862" width="30.28515625" style="624" bestFit="1" customWidth="1"/>
    <col min="15863" max="15863" width="8.5703125" style="624" customWidth="1"/>
    <col min="15864" max="15867" width="10.42578125" style="624" customWidth="1"/>
    <col min="15868" max="16117" width="9.140625" style="624"/>
    <col min="16118" max="16118" width="30.28515625" style="624" bestFit="1" customWidth="1"/>
    <col min="16119" max="16119" width="8.5703125" style="624" customWidth="1"/>
    <col min="16120" max="16123" width="10.42578125" style="624" customWidth="1"/>
    <col min="16124" max="16384" width="9.140625" style="624"/>
  </cols>
  <sheetData>
    <row r="1" spans="1:10" ht="15" customHeight="1" thickBot="1" x14ac:dyDescent="0.3">
      <c r="A1" s="721" t="s">
        <v>456</v>
      </c>
      <c r="B1" s="721"/>
      <c r="C1" s="721"/>
      <c r="D1" s="721"/>
      <c r="E1" s="721"/>
      <c r="F1" s="721"/>
      <c r="G1" s="721"/>
      <c r="H1" s="721"/>
      <c r="I1" s="721"/>
      <c r="J1" s="623"/>
    </row>
    <row r="2" spans="1:10" ht="28.5" customHeight="1" x14ac:dyDescent="0.25">
      <c r="A2" s="722" t="s">
        <v>457</v>
      </c>
      <c r="B2" s="625" t="s">
        <v>458</v>
      </c>
      <c r="C2" s="722" t="s">
        <v>459</v>
      </c>
      <c r="D2" s="722"/>
      <c r="E2" s="722"/>
      <c r="F2" s="722"/>
      <c r="G2" s="722"/>
      <c r="H2" s="722"/>
      <c r="I2" s="722"/>
      <c r="J2" s="626"/>
    </row>
    <row r="3" spans="1:10" ht="15.75" customHeight="1" x14ac:dyDescent="0.25">
      <c r="A3" s="723"/>
      <c r="B3" s="627">
        <v>2016</v>
      </c>
      <c r="C3" s="724">
        <v>2017</v>
      </c>
      <c r="D3" s="723"/>
      <c r="E3" s="723">
        <v>2018</v>
      </c>
      <c r="F3" s="723"/>
      <c r="G3" s="723">
        <v>2019</v>
      </c>
      <c r="H3" s="723"/>
      <c r="I3" s="628">
        <v>2020</v>
      </c>
      <c r="J3" s="626"/>
    </row>
    <row r="4" spans="1:10" ht="16.5" customHeight="1" x14ac:dyDescent="0.25">
      <c r="A4" s="629" t="s">
        <v>460</v>
      </c>
      <c r="B4" s="630">
        <v>3.3</v>
      </c>
      <c r="C4" s="631">
        <v>3.3239061454537921</v>
      </c>
      <c r="D4" s="632">
        <v>-0.20793212863929877</v>
      </c>
      <c r="E4" s="633">
        <v>4.0176235420772866</v>
      </c>
      <c r="F4" s="632">
        <v>0.14421908517672222</v>
      </c>
      <c r="G4" s="634">
        <v>4.3569270546844452</v>
      </c>
      <c r="H4" s="632">
        <v>-3.3563470751207802E-2</v>
      </c>
      <c r="I4" s="635">
        <v>3.8101260350668964</v>
      </c>
      <c r="J4" s="636"/>
    </row>
    <row r="5" spans="1:10" ht="16.5" customHeight="1" x14ac:dyDescent="0.25">
      <c r="A5" s="629" t="s">
        <v>461</v>
      </c>
      <c r="B5" s="637" t="s">
        <v>462</v>
      </c>
      <c r="C5" s="631">
        <v>1.0950972835435557</v>
      </c>
      <c r="D5" s="638">
        <v>0.18796381734778045</v>
      </c>
      <c r="E5" s="633">
        <v>1.6775191223474151</v>
      </c>
      <c r="F5" s="638">
        <v>9.461857914787597E-2</v>
      </c>
      <c r="G5" s="634">
        <v>1.8944804694612127</v>
      </c>
      <c r="H5" s="638">
        <v>6.069002356623443E-3</v>
      </c>
      <c r="I5" s="635">
        <v>2.1311544952605121</v>
      </c>
      <c r="J5" s="636"/>
    </row>
    <row r="6" spans="1:10" ht="16.5" customHeight="1" x14ac:dyDescent="0.25">
      <c r="A6" s="629" t="s">
        <v>463</v>
      </c>
      <c r="B6" s="637" t="s">
        <v>464</v>
      </c>
      <c r="C6" s="631">
        <v>3.5164835164835262</v>
      </c>
      <c r="D6" s="632">
        <v>-7.7455584063468308E-3</v>
      </c>
      <c r="E6" s="633">
        <v>4.3524416135881205</v>
      </c>
      <c r="F6" s="632">
        <v>9.7122464651944185E-2</v>
      </c>
      <c r="G6" s="634">
        <v>4.7812817904374416</v>
      </c>
      <c r="H6" s="632">
        <v>-1.4636576909499155E-2</v>
      </c>
      <c r="I6" s="635">
        <v>5.1456310679611761</v>
      </c>
      <c r="J6" s="636"/>
    </row>
    <row r="7" spans="1:10" ht="16.5" customHeight="1" x14ac:dyDescent="0.25">
      <c r="A7" s="629" t="s">
        <v>465</v>
      </c>
      <c r="B7" s="637" t="s">
        <v>466</v>
      </c>
      <c r="C7" s="631">
        <v>2.3962032713727544</v>
      </c>
      <c r="D7" s="632">
        <v>-0.17690142523663077</v>
      </c>
      <c r="E7" s="633">
        <v>2.6160523429257454</v>
      </c>
      <c r="F7" s="632">
        <v>-6.2440845441202875E-2</v>
      </c>
      <c r="G7" s="634">
        <v>2.8556449804814088</v>
      </c>
      <c r="H7" s="632">
        <v>4.6876784111238301E-2</v>
      </c>
      <c r="I7" s="635">
        <v>2.9129479798279734</v>
      </c>
      <c r="J7" s="636"/>
    </row>
    <row r="8" spans="1:10" ht="16.5" customHeight="1" x14ac:dyDescent="0.25">
      <c r="A8" s="629" t="s">
        <v>467</v>
      </c>
      <c r="B8" s="637" t="s">
        <v>468</v>
      </c>
      <c r="C8" s="631">
        <v>1.8352486386501221</v>
      </c>
      <c r="D8" s="639">
        <v>0.36486002901570114</v>
      </c>
      <c r="E8" s="633">
        <v>1.1139646392016367</v>
      </c>
      <c r="F8" s="639">
        <v>5.9112545660222615E-2</v>
      </c>
      <c r="G8" s="634">
        <v>0.90101956891461832</v>
      </c>
      <c r="H8" s="639">
        <v>-3.8799620969420801E-4</v>
      </c>
      <c r="I8" s="635">
        <v>0.88936264642354157</v>
      </c>
      <c r="J8" s="636"/>
    </row>
    <row r="9" spans="1:10" ht="16.5" customHeight="1" x14ac:dyDescent="0.25">
      <c r="A9" s="629" t="s">
        <v>469</v>
      </c>
      <c r="B9" s="637" t="s">
        <v>470</v>
      </c>
      <c r="C9" s="631">
        <v>2.456328333424751</v>
      </c>
      <c r="D9" s="632">
        <v>-3.9413503142293749E-2</v>
      </c>
      <c r="E9" s="633">
        <v>2.7453715225511433</v>
      </c>
      <c r="F9" s="632">
        <v>7.3192869252114434E-3</v>
      </c>
      <c r="G9" s="634">
        <v>2.8746163240017442</v>
      </c>
      <c r="H9" s="632">
        <v>-6.3824580380922313E-2</v>
      </c>
      <c r="I9" s="635">
        <v>2.929971976209389</v>
      </c>
      <c r="J9" s="636"/>
    </row>
    <row r="10" spans="1:10" ht="16.5" customHeight="1" x14ac:dyDescent="0.25">
      <c r="A10" s="629" t="s">
        <v>471</v>
      </c>
      <c r="B10" s="637" t="s">
        <v>472</v>
      </c>
      <c r="C10" s="631">
        <v>3.008907404452188</v>
      </c>
      <c r="D10" s="632">
        <v>-0.99412238281617604</v>
      </c>
      <c r="E10" s="633">
        <v>1.937871018583337</v>
      </c>
      <c r="F10" s="632">
        <v>1.430100031695436</v>
      </c>
      <c r="G10" s="634">
        <v>1.9836258108093752</v>
      </c>
      <c r="H10" s="632">
        <v>-2.2611427197039013E-2</v>
      </c>
      <c r="I10" s="635">
        <v>3.6023561352509281</v>
      </c>
      <c r="J10" s="636"/>
    </row>
    <row r="11" spans="1:10" ht="16.5" customHeight="1" x14ac:dyDescent="0.25">
      <c r="A11" s="640" t="s">
        <v>473</v>
      </c>
      <c r="B11" s="641" t="s">
        <v>474</v>
      </c>
      <c r="C11" s="642">
        <v>5.6305533250865292</v>
      </c>
      <c r="D11" s="643">
        <v>-0.14105092926353091</v>
      </c>
      <c r="E11" s="644">
        <v>7.3283555955778956</v>
      </c>
      <c r="F11" s="643">
        <v>-1.1577489988279233E-2</v>
      </c>
      <c r="G11" s="645">
        <v>7.668974433211817</v>
      </c>
      <c r="H11" s="643">
        <v>-7.2302311653404949E-2</v>
      </c>
      <c r="I11" s="646">
        <v>6.1755285532340443</v>
      </c>
      <c r="J11" s="636"/>
    </row>
    <row r="12" spans="1:10" ht="15" customHeight="1" x14ac:dyDescent="0.25">
      <c r="A12" s="647"/>
      <c r="B12" s="648"/>
      <c r="C12" s="648"/>
      <c r="D12" s="648"/>
      <c r="E12" s="720" t="s">
        <v>475</v>
      </c>
      <c r="F12" s="720"/>
      <c r="G12" s="720"/>
      <c r="H12" s="720"/>
      <c r="I12" s="720"/>
      <c r="J12" s="636"/>
    </row>
    <row r="17" spans="5:6" ht="15" customHeight="1" x14ac:dyDescent="0.25">
      <c r="E17" s="649"/>
      <c r="F17" s="649"/>
    </row>
  </sheetData>
  <mergeCells count="7">
    <mergeCell ref="E12:I12"/>
    <mergeCell ref="A1:I1"/>
    <mergeCell ref="A2:A3"/>
    <mergeCell ref="C2:I2"/>
    <mergeCell ref="C3:D3"/>
    <mergeCell ref="E3:F3"/>
    <mergeCell ref="G3:H3"/>
  </mergeCell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sqref="A1:F1"/>
    </sheetView>
  </sheetViews>
  <sheetFormatPr defaultRowHeight="15" x14ac:dyDescent="0.25"/>
  <cols>
    <col min="1" max="1" width="46.28515625" customWidth="1"/>
  </cols>
  <sheetData>
    <row r="1" spans="1:6" ht="15.75" thickBot="1" x14ac:dyDescent="0.3">
      <c r="A1" s="725" t="s">
        <v>106</v>
      </c>
      <c r="B1" s="725"/>
      <c r="C1" s="725"/>
      <c r="D1" s="725"/>
      <c r="E1" s="725"/>
      <c r="F1" s="725"/>
    </row>
    <row r="2" spans="1:6" ht="15.75" thickBot="1" x14ac:dyDescent="0.3">
      <c r="A2" s="153"/>
      <c r="B2" s="154" t="s">
        <v>5</v>
      </c>
      <c r="C2" s="154" t="s">
        <v>6</v>
      </c>
      <c r="D2" s="155">
        <v>2018</v>
      </c>
      <c r="E2" s="155">
        <v>2019</v>
      </c>
      <c r="F2" s="155">
        <v>2020</v>
      </c>
    </row>
    <row r="3" spans="1:6" x14ac:dyDescent="0.25">
      <c r="A3" s="156" t="s">
        <v>98</v>
      </c>
      <c r="B3" s="157"/>
      <c r="C3" s="158"/>
      <c r="D3" s="157"/>
      <c r="E3" s="158"/>
      <c r="F3" s="158"/>
    </row>
    <row r="4" spans="1:6" x14ac:dyDescent="0.25">
      <c r="A4" s="159" t="s">
        <v>99</v>
      </c>
      <c r="B4" s="160">
        <v>300</v>
      </c>
      <c r="C4" s="161">
        <v>300</v>
      </c>
      <c r="D4" s="160">
        <v>300</v>
      </c>
      <c r="E4" s="162">
        <v>300</v>
      </c>
      <c r="F4" s="162">
        <v>300</v>
      </c>
    </row>
    <row r="5" spans="1:6" x14ac:dyDescent="0.25">
      <c r="A5" s="159" t="s">
        <v>100</v>
      </c>
      <c r="B5" s="160">
        <v>200</v>
      </c>
      <c r="C5" s="161">
        <v>200</v>
      </c>
      <c r="D5" s="160">
        <v>200</v>
      </c>
      <c r="E5" s="162">
        <v>200</v>
      </c>
      <c r="F5" s="162">
        <v>200</v>
      </c>
    </row>
    <row r="6" spans="1:6" x14ac:dyDescent="0.25">
      <c r="A6" s="163" t="s">
        <v>101</v>
      </c>
      <c r="B6" s="164">
        <f>B5-B4</f>
        <v>-100</v>
      </c>
      <c r="C6" s="165">
        <f t="shared" ref="C6:F6" si="0">C5-C4</f>
        <v>-100</v>
      </c>
      <c r="D6" s="164">
        <f t="shared" si="0"/>
        <v>-100</v>
      </c>
      <c r="E6" s="165">
        <f t="shared" si="0"/>
        <v>-100</v>
      </c>
      <c r="F6" s="165">
        <f t="shared" si="0"/>
        <v>-100</v>
      </c>
    </row>
    <row r="7" spans="1:6" x14ac:dyDescent="0.25">
      <c r="A7" s="166" t="s">
        <v>102</v>
      </c>
      <c r="B7" s="164"/>
      <c r="C7" s="165"/>
      <c r="D7" s="164"/>
      <c r="E7" s="165"/>
      <c r="F7" s="165"/>
    </row>
    <row r="8" spans="1:6" x14ac:dyDescent="0.25">
      <c r="A8" s="159" t="s">
        <v>99</v>
      </c>
      <c r="B8" s="160">
        <v>30</v>
      </c>
      <c r="C8" s="161">
        <v>30</v>
      </c>
      <c r="D8" s="160">
        <v>32</v>
      </c>
      <c r="E8" s="162">
        <v>38</v>
      </c>
      <c r="F8" s="162">
        <v>38</v>
      </c>
    </row>
    <row r="9" spans="1:6" x14ac:dyDescent="0.25">
      <c r="A9" s="159" t="s">
        <v>100</v>
      </c>
      <c r="B9" s="160">
        <v>20</v>
      </c>
      <c r="C9" s="161">
        <v>20</v>
      </c>
      <c r="D9" s="160">
        <v>20</v>
      </c>
      <c r="E9" s="162">
        <v>20</v>
      </c>
      <c r="F9" s="162">
        <v>20</v>
      </c>
    </row>
    <row r="10" spans="1:6" x14ac:dyDescent="0.25">
      <c r="A10" s="163" t="s">
        <v>101</v>
      </c>
      <c r="B10" s="164">
        <f>B9-B8</f>
        <v>-10</v>
      </c>
      <c r="C10" s="165">
        <f t="shared" ref="C10:F10" si="1">C9-C8</f>
        <v>-10</v>
      </c>
      <c r="D10" s="164">
        <f t="shared" si="1"/>
        <v>-12</v>
      </c>
      <c r="E10" s="165">
        <f t="shared" si="1"/>
        <v>-18</v>
      </c>
      <c r="F10" s="165">
        <f t="shared" si="1"/>
        <v>-18</v>
      </c>
    </row>
    <row r="11" spans="1:6" x14ac:dyDescent="0.25">
      <c r="A11" s="166" t="s">
        <v>103</v>
      </c>
      <c r="B11" s="164"/>
      <c r="C11" s="165"/>
      <c r="D11" s="164"/>
      <c r="E11" s="165"/>
      <c r="F11" s="165"/>
    </row>
    <row r="12" spans="1:6" x14ac:dyDescent="0.25">
      <c r="A12" s="159" t="s">
        <v>99</v>
      </c>
      <c r="B12" s="160">
        <v>35</v>
      </c>
      <c r="C12" s="161">
        <v>35</v>
      </c>
      <c r="D12" s="160">
        <v>34</v>
      </c>
      <c r="E12" s="162">
        <v>29</v>
      </c>
      <c r="F12" s="162">
        <v>29</v>
      </c>
    </row>
    <row r="13" spans="1:6" x14ac:dyDescent="0.25">
      <c r="A13" s="159" t="s">
        <v>100</v>
      </c>
      <c r="B13" s="160">
        <v>26</v>
      </c>
      <c r="C13" s="161">
        <v>26</v>
      </c>
      <c r="D13" s="160">
        <v>34</v>
      </c>
      <c r="E13" s="162">
        <v>29</v>
      </c>
      <c r="F13" s="162">
        <v>29</v>
      </c>
    </row>
    <row r="14" spans="1:6" x14ac:dyDescent="0.25">
      <c r="A14" s="163" t="s">
        <v>101</v>
      </c>
      <c r="B14" s="164">
        <f>B13-B12</f>
        <v>-9</v>
      </c>
      <c r="C14" s="165">
        <f t="shared" ref="C14:F14" si="2">C13-C12</f>
        <v>-9</v>
      </c>
      <c r="D14" s="164">
        <f t="shared" si="2"/>
        <v>0</v>
      </c>
      <c r="E14" s="165">
        <f t="shared" si="2"/>
        <v>0</v>
      </c>
      <c r="F14" s="165">
        <f t="shared" si="2"/>
        <v>0</v>
      </c>
    </row>
    <row r="15" spans="1:6" x14ac:dyDescent="0.25">
      <c r="A15" s="167" t="s">
        <v>104</v>
      </c>
      <c r="B15" s="168">
        <f>B14+B10+B6</f>
        <v>-119</v>
      </c>
      <c r="C15" s="169">
        <f t="shared" ref="C15:F15" si="3">C14+C10+C6</f>
        <v>-119</v>
      </c>
      <c r="D15" s="168">
        <f t="shared" si="3"/>
        <v>-112</v>
      </c>
      <c r="E15" s="169">
        <f t="shared" si="3"/>
        <v>-118</v>
      </c>
      <c r="F15" s="169">
        <f t="shared" si="3"/>
        <v>-118</v>
      </c>
    </row>
    <row r="16" spans="1:6" x14ac:dyDescent="0.25">
      <c r="A16" s="726" t="s">
        <v>105</v>
      </c>
      <c r="B16" s="726"/>
      <c r="C16" s="726"/>
      <c r="D16" s="726"/>
      <c r="E16" s="726"/>
      <c r="F16" s="726"/>
    </row>
  </sheetData>
  <mergeCells count="2">
    <mergeCell ref="A1:F1"/>
    <mergeCell ref="A16:F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showGridLines="0" zoomScaleNormal="100" workbookViewId="0">
      <selection sqref="A1:N1"/>
    </sheetView>
  </sheetViews>
  <sheetFormatPr defaultRowHeight="15" x14ac:dyDescent="0.25"/>
  <cols>
    <col min="1" max="1" width="5" customWidth="1"/>
    <col min="2" max="7" width="6.85546875" customWidth="1"/>
    <col min="8" max="10" width="7.85546875" customWidth="1"/>
    <col min="11" max="12" width="6.85546875" customWidth="1"/>
    <col min="13" max="13" width="6.85546875" style="8" customWidth="1"/>
    <col min="14" max="14" width="6.85546875" customWidth="1"/>
    <col min="15" max="15" width="8.42578125" bestFit="1" customWidth="1"/>
  </cols>
  <sheetData>
    <row r="1" spans="1:14" x14ac:dyDescent="0.25">
      <c r="A1" s="728" t="s">
        <v>128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</row>
    <row r="2" spans="1:14" ht="46.5" customHeight="1" x14ac:dyDescent="0.25">
      <c r="A2" s="729" t="s">
        <v>107</v>
      </c>
      <c r="B2" s="731" t="s">
        <v>108</v>
      </c>
      <c r="C2" s="732"/>
      <c r="D2" s="731" t="s">
        <v>109</v>
      </c>
      <c r="E2" s="732"/>
      <c r="F2" s="731" t="s">
        <v>110</v>
      </c>
      <c r="G2" s="732"/>
      <c r="H2" s="735" t="s">
        <v>111</v>
      </c>
      <c r="I2" s="735" t="s">
        <v>112</v>
      </c>
      <c r="J2" s="735" t="s">
        <v>113</v>
      </c>
      <c r="K2" s="731" t="s">
        <v>114</v>
      </c>
      <c r="L2" s="732"/>
      <c r="M2" s="731" t="s">
        <v>115</v>
      </c>
      <c r="N2" s="737"/>
    </row>
    <row r="3" spans="1:14" x14ac:dyDescent="0.25">
      <c r="A3" s="730"/>
      <c r="B3" s="733"/>
      <c r="C3" s="734"/>
      <c r="D3" s="733"/>
      <c r="E3" s="734"/>
      <c r="F3" s="733"/>
      <c r="G3" s="734"/>
      <c r="H3" s="736"/>
      <c r="I3" s="736"/>
      <c r="J3" s="736"/>
      <c r="K3" s="170" t="s">
        <v>116</v>
      </c>
      <c r="L3" s="171" t="s">
        <v>117</v>
      </c>
      <c r="M3" s="170" t="s">
        <v>116</v>
      </c>
      <c r="N3" s="172" t="s">
        <v>117</v>
      </c>
    </row>
    <row r="4" spans="1:14" s="177" customFormat="1" x14ac:dyDescent="0.25">
      <c r="A4" s="173"/>
      <c r="B4" s="174" t="s">
        <v>118</v>
      </c>
      <c r="C4" s="175" t="s">
        <v>81</v>
      </c>
      <c r="D4" s="174" t="s">
        <v>118</v>
      </c>
      <c r="E4" s="175" t="s">
        <v>81</v>
      </c>
      <c r="F4" s="174" t="s">
        <v>118</v>
      </c>
      <c r="G4" s="175" t="s">
        <v>81</v>
      </c>
      <c r="H4" s="176" t="s">
        <v>119</v>
      </c>
      <c r="I4" s="176" t="s">
        <v>119</v>
      </c>
      <c r="J4" s="176" t="s">
        <v>81</v>
      </c>
      <c r="K4" s="174" t="s">
        <v>81</v>
      </c>
      <c r="L4" s="175" t="s">
        <v>81</v>
      </c>
      <c r="M4" s="174" t="s">
        <v>118</v>
      </c>
      <c r="N4" s="174" t="s">
        <v>118</v>
      </c>
    </row>
    <row r="5" spans="1:14" ht="22.5" x14ac:dyDescent="0.25">
      <c r="A5" s="178">
        <v>1</v>
      </c>
      <c r="B5" s="179">
        <v>2</v>
      </c>
      <c r="C5" s="180" t="s">
        <v>120</v>
      </c>
      <c r="D5" s="181">
        <v>4</v>
      </c>
      <c r="E5" s="182" t="s">
        <v>121</v>
      </c>
      <c r="F5" s="179">
        <v>6</v>
      </c>
      <c r="G5" s="180" t="s">
        <v>122</v>
      </c>
      <c r="H5" s="183">
        <v>8</v>
      </c>
      <c r="I5" s="183" t="s">
        <v>123</v>
      </c>
      <c r="J5" s="183" t="s">
        <v>124</v>
      </c>
      <c r="K5" s="181">
        <v>11</v>
      </c>
      <c r="L5" s="184" t="s">
        <v>125</v>
      </c>
      <c r="M5" s="181">
        <v>13</v>
      </c>
      <c r="N5" s="185" t="s">
        <v>126</v>
      </c>
    </row>
    <row r="6" spans="1:14" x14ac:dyDescent="0.25">
      <c r="A6" s="186">
        <v>2017</v>
      </c>
      <c r="B6" s="187">
        <v>13.764370001854113</v>
      </c>
      <c r="C6" s="188">
        <f>B6*H6</f>
        <v>72.425642569068359</v>
      </c>
      <c r="D6" s="187">
        <v>15.121</v>
      </c>
      <c r="E6" s="188">
        <f>D6*H6</f>
        <v>79.563985939012255</v>
      </c>
      <c r="F6" s="187">
        <v>21.198915</v>
      </c>
      <c r="G6" s="188">
        <f>F6*H6</f>
        <v>111.54488294308021</v>
      </c>
      <c r="H6" s="189">
        <v>5.2618203782165365</v>
      </c>
      <c r="I6" s="189">
        <f>K6/M6</f>
        <v>2.6061993135091579</v>
      </c>
      <c r="J6" s="190">
        <f>I6*F6</f>
        <v>55.248597720138989</v>
      </c>
      <c r="K6" s="191">
        <v>99.240739011268786</v>
      </c>
      <c r="L6" s="192">
        <v>123.55612723014204</v>
      </c>
      <c r="M6" s="191">
        <v>38.078721952253353</v>
      </c>
      <c r="N6" s="192">
        <v>45.765176954107474</v>
      </c>
    </row>
    <row r="7" spans="1:14" x14ac:dyDescent="0.25">
      <c r="A7" s="193">
        <v>2018</v>
      </c>
      <c r="B7" s="194">
        <v>13.372930375508043</v>
      </c>
      <c r="C7" s="195">
        <f t="shared" ref="C7:C9" si="0">B7*H7</f>
        <v>70.365957566319139</v>
      </c>
      <c r="D7" s="194">
        <v>16.54999172001305</v>
      </c>
      <c r="E7" s="195">
        <f t="shared" ref="E7:E9" si="1">D7*H7</f>
        <v>87.083083691679619</v>
      </c>
      <c r="F7" s="194">
        <v>21.198915</v>
      </c>
      <c r="G7" s="195">
        <f t="shared" ref="G7:G9" si="2">F7*H7</f>
        <v>111.54488294308021</v>
      </c>
      <c r="H7" s="196">
        <v>5.2618203782165365</v>
      </c>
      <c r="I7" s="196">
        <f t="shared" ref="I7:I9" si="3">K7/M7</f>
        <v>2.6997847589236241</v>
      </c>
      <c r="J7" s="197">
        <f t="shared" ref="J7:J9" si="4">I7*F7</f>
        <v>57.232507622717399</v>
      </c>
      <c r="K7" s="198">
        <v>123.55612723014204</v>
      </c>
      <c r="L7" s="199">
        <v>153.40670329910424</v>
      </c>
      <c r="M7" s="198">
        <v>45.765176954107474</v>
      </c>
      <c r="N7" s="199">
        <v>54.489184049628555</v>
      </c>
    </row>
    <row r="8" spans="1:14" x14ac:dyDescent="0.25">
      <c r="A8" s="193">
        <v>2019</v>
      </c>
      <c r="B8" s="194">
        <v>12.995262668289664</v>
      </c>
      <c r="C8" s="195">
        <f t="shared" si="0"/>
        <v>68.378737928283158</v>
      </c>
      <c r="D8" s="194">
        <v>16.651677610935696</v>
      </c>
      <c r="E8" s="195">
        <f t="shared" si="1"/>
        <v>87.618136584713497</v>
      </c>
      <c r="F8" s="194">
        <v>21.198915</v>
      </c>
      <c r="G8" s="195">
        <f t="shared" si="2"/>
        <v>111.54488294308021</v>
      </c>
      <c r="H8" s="196">
        <v>5.2618203782165365</v>
      </c>
      <c r="I8" s="196">
        <f t="shared" si="3"/>
        <v>2.8153606256864108</v>
      </c>
      <c r="J8" s="197">
        <f t="shared" si="4"/>
        <v>59.682590598273038</v>
      </c>
      <c r="K8" s="198">
        <v>153.40670329910424</v>
      </c>
      <c r="L8" s="199">
        <v>181.34224928554468</v>
      </c>
      <c r="M8" s="198">
        <v>54.489184049628555</v>
      </c>
      <c r="N8" s="199">
        <v>62.937209328853903</v>
      </c>
    </row>
    <row r="9" spans="1:14" x14ac:dyDescent="0.25">
      <c r="A9" s="200">
        <v>2020</v>
      </c>
      <c r="B9" s="201">
        <v>12.622972092710423</v>
      </c>
      <c r="C9" s="202">
        <f t="shared" si="0"/>
        <v>66.419811791082338</v>
      </c>
      <c r="D9" s="201">
        <v>17.124551842935972</v>
      </c>
      <c r="E9" s="202">
        <f t="shared" si="1"/>
        <v>90.106315854986036</v>
      </c>
      <c r="F9" s="201">
        <v>21.198915</v>
      </c>
      <c r="G9" s="202">
        <f t="shared" si="2"/>
        <v>111.54488294308021</v>
      </c>
      <c r="H9" s="203">
        <v>5.2618203782165365</v>
      </c>
      <c r="I9" s="203">
        <f t="shared" si="3"/>
        <v>2.8813201478001877</v>
      </c>
      <c r="J9" s="204">
        <f t="shared" si="4"/>
        <v>61.080860901003618</v>
      </c>
      <c r="K9" s="205">
        <v>181.34224928554468</v>
      </c>
      <c r="L9" s="206">
        <v>210.36770423952711</v>
      </c>
      <c r="M9" s="205">
        <v>62.937209328853903</v>
      </c>
      <c r="N9" s="206">
        <v>71.485818264500296</v>
      </c>
    </row>
    <row r="10" spans="1:14" x14ac:dyDescent="0.25">
      <c r="A10" s="80"/>
      <c r="J10" s="727" t="s">
        <v>127</v>
      </c>
      <c r="K10" s="727"/>
      <c r="L10" s="727"/>
      <c r="M10" s="727"/>
      <c r="N10" s="727"/>
    </row>
    <row r="13" spans="1:14" x14ac:dyDescent="0.25">
      <c r="A13" s="207"/>
      <c r="B13" s="70"/>
    </row>
  </sheetData>
  <mergeCells count="11">
    <mergeCell ref="J10:N10"/>
    <mergeCell ref="A1:N1"/>
    <mergeCell ref="A2:A3"/>
    <mergeCell ref="B2:C3"/>
    <mergeCell ref="D2:E3"/>
    <mergeCell ref="F2:G3"/>
    <mergeCell ref="H2:H3"/>
    <mergeCell ref="I2:I3"/>
    <mergeCell ref="J2:J3"/>
    <mergeCell ref="K2:L2"/>
    <mergeCell ref="M2:N2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sqref="A1:E1"/>
    </sheetView>
  </sheetViews>
  <sheetFormatPr defaultRowHeight="15" x14ac:dyDescent="0.25"/>
  <cols>
    <col min="1" max="1" width="44.85546875" customWidth="1"/>
  </cols>
  <sheetData>
    <row r="1" spans="1:6" x14ac:dyDescent="0.25">
      <c r="A1" s="738" t="s">
        <v>130</v>
      </c>
      <c r="B1" s="738"/>
      <c r="C1" s="738"/>
      <c r="D1" s="738"/>
      <c r="E1" s="738"/>
      <c r="F1" s="132"/>
    </row>
    <row r="2" spans="1:6" x14ac:dyDescent="0.25">
      <c r="A2" s="208"/>
      <c r="B2" s="208">
        <v>2017</v>
      </c>
      <c r="C2" s="208">
        <f>B2+1</f>
        <v>2018</v>
      </c>
      <c r="D2" s="208">
        <f>C2+1</f>
        <v>2019</v>
      </c>
      <c r="E2" s="208">
        <f>D2+1</f>
        <v>2020</v>
      </c>
      <c r="F2" s="132"/>
    </row>
    <row r="3" spans="1:6" x14ac:dyDescent="0.25">
      <c r="A3" s="132" t="s">
        <v>99</v>
      </c>
      <c r="B3" s="137">
        <v>116.65900000000001</v>
      </c>
      <c r="C3" s="137">
        <v>116.65900000000001</v>
      </c>
      <c r="D3" s="137">
        <v>116.65900000000001</v>
      </c>
      <c r="E3" s="137">
        <v>116.65900000000001</v>
      </c>
      <c r="F3" s="132"/>
    </row>
    <row r="4" spans="1:6" x14ac:dyDescent="0.25">
      <c r="A4" s="132" t="s">
        <v>100</v>
      </c>
      <c r="B4" s="209">
        <v>55.248597720138982</v>
      </c>
      <c r="C4" s="209">
        <v>57.232507622717399</v>
      </c>
      <c r="D4" s="209">
        <v>59.682590598273038</v>
      </c>
      <c r="E4" s="209">
        <v>61.080860901003611</v>
      </c>
      <c r="F4" s="132"/>
    </row>
    <row r="5" spans="1:6" x14ac:dyDescent="0.25">
      <c r="A5" s="210" t="s">
        <v>129</v>
      </c>
      <c r="B5" s="211">
        <f>B4-B3</f>
        <v>-61.410402279861025</v>
      </c>
      <c r="C5" s="211">
        <f>C4-C3</f>
        <v>-59.426492377282607</v>
      </c>
      <c r="D5" s="211">
        <f>D4-D3</f>
        <v>-56.976409401726968</v>
      </c>
      <c r="E5" s="211">
        <f>E4-E3</f>
        <v>-55.578139098996395</v>
      </c>
      <c r="F5" s="132"/>
    </row>
    <row r="6" spans="1:6" x14ac:dyDescent="0.25">
      <c r="A6" s="132"/>
      <c r="B6" s="132"/>
      <c r="C6" s="132"/>
      <c r="D6" s="739" t="s">
        <v>105</v>
      </c>
      <c r="E6" s="739"/>
      <c r="F6" s="132"/>
    </row>
    <row r="7" spans="1:6" x14ac:dyDescent="0.25">
      <c r="A7" s="132"/>
      <c r="B7" s="132"/>
      <c r="C7" s="132"/>
      <c r="D7" s="132"/>
      <c r="E7" s="132"/>
      <c r="F7" s="132"/>
    </row>
    <row r="8" spans="1:6" x14ac:dyDescent="0.25">
      <c r="A8" s="132"/>
      <c r="B8" s="132"/>
      <c r="C8" s="132"/>
      <c r="D8" s="132"/>
      <c r="E8" s="132"/>
      <c r="F8" s="132"/>
    </row>
    <row r="9" spans="1:6" x14ac:dyDescent="0.25">
      <c r="A9" s="132"/>
      <c r="B9" s="132"/>
      <c r="C9" s="132"/>
      <c r="D9" s="132"/>
      <c r="E9" s="132"/>
      <c r="F9" s="132"/>
    </row>
    <row r="10" spans="1:6" x14ac:dyDescent="0.25">
      <c r="A10" s="132"/>
      <c r="B10" s="132"/>
      <c r="C10" s="132"/>
      <c r="D10" s="132"/>
      <c r="E10" s="132"/>
      <c r="F10" s="132"/>
    </row>
    <row r="11" spans="1:6" x14ac:dyDescent="0.25">
      <c r="A11" s="132"/>
      <c r="B11" s="132"/>
      <c r="C11" s="132"/>
      <c r="D11" s="132"/>
      <c r="E11" s="132"/>
      <c r="F11" s="132"/>
    </row>
    <row r="12" spans="1:6" x14ac:dyDescent="0.25">
      <c r="A12" s="132"/>
      <c r="B12" s="132"/>
      <c r="C12" s="132"/>
      <c r="D12" s="132"/>
      <c r="E12" s="132"/>
      <c r="F12" s="132"/>
    </row>
    <row r="13" spans="1:6" x14ac:dyDescent="0.25">
      <c r="A13" s="132"/>
      <c r="B13" s="132"/>
      <c r="C13" s="132"/>
      <c r="D13" s="132"/>
      <c r="E13" s="132"/>
      <c r="F13" s="132"/>
    </row>
    <row r="14" spans="1:6" x14ac:dyDescent="0.25">
      <c r="A14" s="132"/>
      <c r="B14" s="132"/>
      <c r="C14" s="132"/>
      <c r="D14" s="132"/>
      <c r="E14" s="132"/>
      <c r="F14" s="132"/>
    </row>
    <row r="15" spans="1:6" x14ac:dyDescent="0.25">
      <c r="A15" s="132"/>
      <c r="B15" s="132"/>
      <c r="C15" s="132"/>
      <c r="D15" s="132"/>
      <c r="E15" s="132"/>
      <c r="F15" s="132"/>
    </row>
    <row r="16" spans="1:6" x14ac:dyDescent="0.25">
      <c r="A16" s="132"/>
      <c r="B16" s="132"/>
      <c r="C16" s="132"/>
      <c r="D16" s="132"/>
      <c r="E16" s="132"/>
      <c r="F16" s="132"/>
    </row>
    <row r="17" spans="1:6" x14ac:dyDescent="0.25">
      <c r="A17" s="132"/>
      <c r="B17" s="132"/>
      <c r="C17" s="132"/>
      <c r="D17" s="132"/>
      <c r="E17" s="132"/>
      <c r="F17" s="132"/>
    </row>
    <row r="18" spans="1:6" x14ac:dyDescent="0.25">
      <c r="A18" s="132"/>
      <c r="B18" s="132"/>
      <c r="C18" s="132"/>
      <c r="D18" s="132"/>
      <c r="E18" s="132"/>
      <c r="F18" s="132"/>
    </row>
    <row r="19" spans="1:6" x14ac:dyDescent="0.25">
      <c r="A19" s="132"/>
      <c r="B19" s="132"/>
      <c r="C19" s="132"/>
      <c r="D19" s="132"/>
      <c r="E19" s="132"/>
      <c r="F19" s="132"/>
    </row>
    <row r="20" spans="1:6" x14ac:dyDescent="0.25">
      <c r="A20" s="132"/>
      <c r="B20" s="132"/>
      <c r="C20" s="132"/>
      <c r="D20" s="132"/>
      <c r="E20" s="132"/>
      <c r="F20" s="132"/>
    </row>
    <row r="21" spans="1:6" x14ac:dyDescent="0.25">
      <c r="A21" s="132"/>
      <c r="B21" s="132"/>
      <c r="C21" s="132"/>
      <c r="D21" s="132"/>
      <c r="E21" s="132"/>
      <c r="F21" s="132"/>
    </row>
  </sheetData>
  <mergeCells count="2">
    <mergeCell ref="A1:E1"/>
    <mergeCell ref="D6:E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>
      <selection sqref="A1:J1"/>
    </sheetView>
  </sheetViews>
  <sheetFormatPr defaultRowHeight="15" x14ac:dyDescent="0.25"/>
  <cols>
    <col min="1" max="1" width="35" style="212" customWidth="1"/>
    <col min="2" max="10" width="8" style="212" customWidth="1"/>
    <col min="11" max="16384" width="9.140625" style="212"/>
  </cols>
  <sheetData>
    <row r="1" spans="1:10" ht="15" customHeight="1" x14ac:dyDescent="0.25">
      <c r="A1" s="740" t="s">
        <v>136</v>
      </c>
      <c r="B1" s="740"/>
      <c r="C1" s="740"/>
      <c r="D1" s="740"/>
      <c r="E1" s="740"/>
      <c r="F1" s="740"/>
      <c r="G1" s="740"/>
      <c r="H1" s="740"/>
      <c r="I1" s="740"/>
      <c r="J1" s="740"/>
    </row>
    <row r="2" spans="1:10" s="215" customFormat="1" ht="15" customHeight="1" x14ac:dyDescent="0.2">
      <c r="A2" s="213"/>
      <c r="B2" s="214">
        <v>2008</v>
      </c>
      <c r="C2" s="214">
        <v>2009</v>
      </c>
      <c r="D2" s="214">
        <v>2010</v>
      </c>
      <c r="E2" s="214">
        <v>2011</v>
      </c>
      <c r="F2" s="214">
        <v>2012</v>
      </c>
      <c r="G2" s="214">
        <v>2013</v>
      </c>
      <c r="H2" s="214">
        <v>2014</v>
      </c>
      <c r="I2" s="214">
        <v>2015</v>
      </c>
      <c r="J2" s="214">
        <v>2016</v>
      </c>
    </row>
    <row r="3" spans="1:10" s="215" customFormat="1" ht="15" customHeight="1" x14ac:dyDescent="0.2">
      <c r="A3" s="215" t="s">
        <v>131</v>
      </c>
      <c r="B3" s="216">
        <v>3159.6959999999999</v>
      </c>
      <c r="C3" s="216">
        <v>3285.4580000000001</v>
      </c>
      <c r="D3" s="216">
        <v>3481.9090000000001</v>
      </c>
      <c r="E3" s="216">
        <v>3392.87</v>
      </c>
      <c r="F3" s="216">
        <v>3501.51</v>
      </c>
      <c r="G3" s="216">
        <v>3664.453</v>
      </c>
      <c r="H3" s="216">
        <v>3846.3739999999998</v>
      </c>
      <c r="I3" s="216">
        <v>3992.864</v>
      </c>
      <c r="J3" s="217">
        <v>4238.43</v>
      </c>
    </row>
    <row r="4" spans="1:10" s="215" customFormat="1" ht="15" customHeight="1" x14ac:dyDescent="0.2">
      <c r="A4" s="215" t="s">
        <v>132</v>
      </c>
      <c r="B4" s="227" t="s">
        <v>36</v>
      </c>
      <c r="C4" s="218">
        <f t="shared" ref="C4:J4" si="0">C3/B3-1</f>
        <v>3.9801930312283185E-2</v>
      </c>
      <c r="D4" s="218">
        <f t="shared" si="0"/>
        <v>5.9794098722309119E-2</v>
      </c>
      <c r="E4" s="218">
        <f t="shared" si="0"/>
        <v>-2.5571891740996167E-2</v>
      </c>
      <c r="F4" s="218">
        <f t="shared" si="0"/>
        <v>3.2020089187030587E-2</v>
      </c>
      <c r="G4" s="218">
        <f t="shared" si="0"/>
        <v>4.6535066299967731E-2</v>
      </c>
      <c r="H4" s="218">
        <f t="shared" si="0"/>
        <v>4.9644790095547675E-2</v>
      </c>
      <c r="I4" s="218">
        <f t="shared" si="0"/>
        <v>3.8085220002007203E-2</v>
      </c>
      <c r="J4" s="218">
        <f t="shared" si="0"/>
        <v>6.1501218173221073E-2</v>
      </c>
    </row>
    <row r="5" spans="1:10" s="215" customFormat="1" ht="15" customHeight="1" x14ac:dyDescent="0.2">
      <c r="A5" s="215" t="s">
        <v>133</v>
      </c>
      <c r="B5" s="216">
        <v>-48.136150000000001</v>
      </c>
      <c r="C5" s="216">
        <v>20.142578999999898</v>
      </c>
      <c r="D5" s="216">
        <v>-108.556588</v>
      </c>
      <c r="E5" s="216">
        <f>(244850.724-350000+1447)/1000</f>
        <v>-103.70227600000001</v>
      </c>
      <c r="F5" s="216">
        <f>(-73741.605+1374)/1000</f>
        <v>-72.367604999999998</v>
      </c>
      <c r="G5" s="216">
        <v>-30.198</v>
      </c>
      <c r="H5" s="216">
        <v>-61.935000000000002</v>
      </c>
      <c r="I5" s="216">
        <f>-72.517+3.144</f>
        <v>-69.37299999999999</v>
      </c>
      <c r="J5" s="219">
        <f>-76.846+3.687</f>
        <v>-73.159000000000006</v>
      </c>
    </row>
    <row r="6" spans="1:10" s="215" customFormat="1" ht="15" customHeight="1" x14ac:dyDescent="0.2">
      <c r="A6" s="220" t="s">
        <v>1</v>
      </c>
      <c r="B6" s="221">
        <f t="shared" ref="B6:J6" si="1">B5/B8*100</f>
        <v>-7.0454315928134947E-2</v>
      </c>
      <c r="C6" s="221">
        <f t="shared" si="1"/>
        <v>3.1562288364658991E-2</v>
      </c>
      <c r="D6" s="221">
        <f t="shared" si="1"/>
        <v>-0.16109401947850552</v>
      </c>
      <c r="E6" s="221">
        <f t="shared" si="1"/>
        <v>-0.14721337305196408</v>
      </c>
      <c r="F6" s="221">
        <f t="shared" si="1"/>
        <v>-9.9927647061820751E-2</v>
      </c>
      <c r="G6" s="221">
        <f t="shared" si="1"/>
        <v>-4.0899253753174922E-2</v>
      </c>
      <c r="H6" s="221">
        <f t="shared" si="1"/>
        <v>-8.1967476718675741E-2</v>
      </c>
      <c r="I6" s="221">
        <f t="shared" si="1"/>
        <v>-8.885908688011393E-2</v>
      </c>
      <c r="J6" s="221">
        <f t="shared" si="1"/>
        <v>-9.0366605382217677E-2</v>
      </c>
    </row>
    <row r="7" spans="1:10" s="215" customFormat="1" ht="15" customHeight="1" x14ac:dyDescent="0.2">
      <c r="A7" s="222" t="s">
        <v>134</v>
      </c>
      <c r="H7" s="223"/>
      <c r="I7" s="741" t="s">
        <v>135</v>
      </c>
      <c r="J7" s="741"/>
    </row>
    <row r="8" spans="1:10" x14ac:dyDescent="0.25">
      <c r="A8" s="224" t="s">
        <v>74</v>
      </c>
      <c r="B8" s="216">
        <v>68322.5</v>
      </c>
      <c r="C8" s="216">
        <v>63818.5</v>
      </c>
      <c r="D8" s="216">
        <v>67387.100000000006</v>
      </c>
      <c r="E8" s="225">
        <v>70443.516000000003</v>
      </c>
      <c r="F8" s="225">
        <v>72420.002999999997</v>
      </c>
      <c r="G8" s="225">
        <v>73835.087999999989</v>
      </c>
      <c r="H8" s="225">
        <v>75560.457000000009</v>
      </c>
      <c r="I8" s="225">
        <v>78070.8</v>
      </c>
      <c r="J8" s="225">
        <v>80958.004000000001</v>
      </c>
    </row>
    <row r="9" spans="1:10" x14ac:dyDescent="0.25">
      <c r="E9" s="226"/>
      <c r="F9" s="226"/>
      <c r="G9" s="226"/>
      <c r="H9" s="226"/>
      <c r="I9" s="226"/>
      <c r="J9" s="226"/>
    </row>
  </sheetData>
  <mergeCells count="2">
    <mergeCell ref="A1:J1"/>
    <mergeCell ref="I7:J7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>
      <selection sqref="A1:E1"/>
    </sheetView>
  </sheetViews>
  <sheetFormatPr defaultRowHeight="15" x14ac:dyDescent="0.25"/>
  <cols>
    <col min="1" max="1" width="46.5703125" style="212" customWidth="1"/>
    <col min="2" max="6" width="7.7109375" style="212" customWidth="1"/>
    <col min="7" max="9" width="9.140625" style="212" customWidth="1"/>
    <col min="10" max="16384" width="9.140625" style="212"/>
  </cols>
  <sheetData>
    <row r="1" spans="1:7" x14ac:dyDescent="0.25">
      <c r="A1" s="742" t="s">
        <v>145</v>
      </c>
      <c r="B1" s="742"/>
      <c r="C1" s="742"/>
      <c r="D1" s="742"/>
      <c r="E1" s="742"/>
      <c r="F1" s="233"/>
    </row>
    <row r="2" spans="1:7" x14ac:dyDescent="0.25">
      <c r="A2" s="213"/>
      <c r="B2" s="213">
        <v>2017</v>
      </c>
      <c r="C2" s="213">
        <f>B2+1</f>
        <v>2018</v>
      </c>
      <c r="D2" s="213">
        <f>C2+1</f>
        <v>2019</v>
      </c>
      <c r="E2" s="213">
        <f>D2+1</f>
        <v>2020</v>
      </c>
      <c r="F2" s="234"/>
    </row>
    <row r="3" spans="1:7" x14ac:dyDescent="0.25">
      <c r="A3" s="743" t="s">
        <v>139</v>
      </c>
      <c r="B3" s="743"/>
      <c r="C3" s="743"/>
      <c r="D3" s="743"/>
      <c r="E3" s="743"/>
      <c r="F3" s="235"/>
    </row>
    <row r="4" spans="1:7" x14ac:dyDescent="0.25">
      <c r="A4" s="228" t="s">
        <v>131</v>
      </c>
      <c r="B4" s="216">
        <v>4271.2479999999996</v>
      </c>
      <c r="C4" s="216">
        <v>4472.402</v>
      </c>
      <c r="D4" s="216">
        <v>4722.9780000000001</v>
      </c>
      <c r="E4" s="216">
        <v>5008.1549999999997</v>
      </c>
      <c r="F4" s="217"/>
    </row>
    <row r="5" spans="1:7" x14ac:dyDescent="0.25">
      <c r="A5" s="230" t="s">
        <v>137</v>
      </c>
      <c r="B5" s="229">
        <v>-1.1689999999999969</v>
      </c>
      <c r="C5" s="229">
        <v>-14.446999999999999</v>
      </c>
      <c r="D5" s="229">
        <v>-6.6000000000000003E-2</v>
      </c>
      <c r="E5" s="229">
        <v>6.5730000000000004</v>
      </c>
      <c r="F5" s="231"/>
    </row>
    <row r="6" spans="1:7" x14ac:dyDescent="0.25">
      <c r="A6" s="236" t="s">
        <v>138</v>
      </c>
      <c r="B6" s="237">
        <v>22.614000000000001</v>
      </c>
      <c r="C6" s="237">
        <v>22.614000000000001</v>
      </c>
      <c r="D6" s="237">
        <v>22.614000000000001</v>
      </c>
      <c r="E6" s="237">
        <v>22.614000000000001</v>
      </c>
      <c r="F6" s="231"/>
    </row>
    <row r="7" spans="1:7" x14ac:dyDescent="0.25">
      <c r="A7" s="743" t="s">
        <v>140</v>
      </c>
      <c r="B7" s="743"/>
      <c r="C7" s="743"/>
      <c r="D7" s="743"/>
      <c r="E7" s="743"/>
      <c r="F7" s="235"/>
      <c r="G7" s="238"/>
    </row>
    <row r="8" spans="1:7" x14ac:dyDescent="0.25">
      <c r="A8" s="228" t="s">
        <v>131</v>
      </c>
      <c r="B8" s="216">
        <v>4396.9343295646522</v>
      </c>
      <c r="C8" s="216">
        <v>4561.3662366735225</v>
      </c>
      <c r="D8" s="216">
        <v>4731.9473946123762</v>
      </c>
      <c r="E8" s="216">
        <v>4908.9077665704444</v>
      </c>
      <c r="F8" s="217"/>
      <c r="G8" s="216"/>
    </row>
    <row r="9" spans="1:7" x14ac:dyDescent="0.25">
      <c r="A9" s="230" t="s">
        <v>137</v>
      </c>
      <c r="B9" s="216">
        <v>-75.894923029664383</v>
      </c>
      <c r="C9" s="216">
        <v>-78.733161219790873</v>
      </c>
      <c r="D9" s="216">
        <v>-81.67754084471062</v>
      </c>
      <c r="E9" s="216">
        <v>-84.732031269721844</v>
      </c>
      <c r="F9" s="216"/>
      <c r="G9" s="216"/>
    </row>
    <row r="10" spans="1:7" x14ac:dyDescent="0.25">
      <c r="A10" s="236" t="s">
        <v>138</v>
      </c>
      <c r="B10" s="239">
        <v>47.614000000000004</v>
      </c>
      <c r="C10" s="239">
        <v>47.614000000000004</v>
      </c>
      <c r="D10" s="239">
        <v>47.614000000000004</v>
      </c>
      <c r="E10" s="239">
        <v>47.814</v>
      </c>
      <c r="F10" s="229"/>
      <c r="G10" s="216"/>
    </row>
    <row r="11" spans="1:7" x14ac:dyDescent="0.25">
      <c r="A11" s="240" t="s">
        <v>141</v>
      </c>
      <c r="B11" s="241">
        <f>B12+B13</f>
        <v>225.41225259431701</v>
      </c>
      <c r="C11" s="241">
        <f>C12+C13</f>
        <v>178.25039789331333</v>
      </c>
      <c r="D11" s="241">
        <f>D12+D13</f>
        <v>115.58093545708678</v>
      </c>
      <c r="E11" s="241">
        <f>E12+E13</f>
        <v>17.257797840166536</v>
      </c>
      <c r="F11" s="241"/>
      <c r="G11" s="216"/>
    </row>
    <row r="12" spans="1:7" x14ac:dyDescent="0.25">
      <c r="A12" s="228" t="s">
        <v>142</v>
      </c>
      <c r="B12" s="229">
        <f>B8-B4-B9+B5</f>
        <v>200.41225259431701</v>
      </c>
      <c r="C12" s="229">
        <f>C8-C4-C9+C5</f>
        <v>153.25039789331333</v>
      </c>
      <c r="D12" s="229">
        <f>D8-D4-D9+D5</f>
        <v>90.580935457086781</v>
      </c>
      <c r="E12" s="229">
        <f>E8-E4-E9+E5</f>
        <v>-7.9422021598334638</v>
      </c>
      <c r="F12" s="229"/>
      <c r="G12" s="216"/>
    </row>
    <row r="13" spans="1:7" x14ac:dyDescent="0.25">
      <c r="A13" s="236" t="s">
        <v>143</v>
      </c>
      <c r="B13" s="239">
        <f>B10-B6</f>
        <v>25.000000000000004</v>
      </c>
      <c r="C13" s="239">
        <f>C10-C6</f>
        <v>25.000000000000004</v>
      </c>
      <c r="D13" s="239">
        <f>D10-D6</f>
        <v>25.000000000000004</v>
      </c>
      <c r="E13" s="239">
        <f>E10-E6</f>
        <v>25.2</v>
      </c>
      <c r="F13" s="229"/>
      <c r="G13" s="216"/>
    </row>
    <row r="14" spans="1:7" ht="24.75" customHeight="1" x14ac:dyDescent="0.25">
      <c r="A14" s="744" t="s">
        <v>144</v>
      </c>
      <c r="B14" s="744"/>
      <c r="C14" s="744"/>
      <c r="D14" s="744"/>
      <c r="E14" s="744"/>
      <c r="F14" s="232"/>
      <c r="G14" s="216"/>
    </row>
    <row r="15" spans="1:7" x14ac:dyDescent="0.25">
      <c r="B15" s="216"/>
      <c r="C15" s="216"/>
      <c r="D15" s="745" t="s">
        <v>105</v>
      </c>
      <c r="E15" s="745"/>
      <c r="F15" s="216"/>
      <c r="G15" s="216"/>
    </row>
    <row r="16" spans="1:7" x14ac:dyDescent="0.25">
      <c r="A16" s="240"/>
      <c r="B16" s="216"/>
      <c r="C16" s="216"/>
      <c r="D16" s="216"/>
      <c r="E16" s="216"/>
      <c r="F16" s="216"/>
      <c r="G16" s="216"/>
    </row>
    <row r="17" spans="1:7" x14ac:dyDescent="0.25">
      <c r="A17" s="228"/>
      <c r="B17" s="216"/>
      <c r="C17" s="216"/>
      <c r="D17" s="216"/>
      <c r="E17" s="216"/>
      <c r="F17" s="216"/>
      <c r="G17" s="216"/>
    </row>
    <row r="18" spans="1:7" x14ac:dyDescent="0.25">
      <c r="A18" s="230"/>
      <c r="B18" s="216"/>
      <c r="C18" s="216"/>
      <c r="D18" s="216"/>
      <c r="E18" s="216"/>
      <c r="F18" s="216"/>
      <c r="G18" s="216"/>
    </row>
    <row r="19" spans="1:7" x14ac:dyDescent="0.25">
      <c r="A19" s="230"/>
      <c r="B19" s="216"/>
      <c r="C19" s="216"/>
      <c r="D19" s="216"/>
      <c r="E19" s="216"/>
      <c r="F19" s="216"/>
      <c r="G19" s="216"/>
    </row>
    <row r="20" spans="1:7" x14ac:dyDescent="0.25">
      <c r="B20" s="216"/>
      <c r="C20" s="216"/>
      <c r="D20" s="216"/>
      <c r="E20" s="216"/>
      <c r="F20" s="216"/>
      <c r="G20" s="216"/>
    </row>
    <row r="23" spans="1:7" x14ac:dyDescent="0.25">
      <c r="B23" s="216"/>
      <c r="C23" s="216"/>
      <c r="D23" s="216"/>
      <c r="E23" s="216"/>
      <c r="F23" s="216"/>
    </row>
    <row r="24" spans="1:7" x14ac:dyDescent="0.25">
      <c r="C24" s="242"/>
      <c r="D24" s="242"/>
      <c r="E24" s="242"/>
      <c r="F24" s="242"/>
    </row>
    <row r="26" spans="1:7" x14ac:dyDescent="0.25">
      <c r="B26" s="216"/>
      <c r="C26" s="216"/>
      <c r="D26" s="216"/>
      <c r="E26" s="216"/>
      <c r="F26" s="216"/>
      <c r="G26" s="216"/>
    </row>
    <row r="27" spans="1:7" x14ac:dyDescent="0.25">
      <c r="C27" s="242"/>
      <c r="D27" s="242"/>
      <c r="E27" s="242"/>
      <c r="F27" s="242"/>
      <c r="G27" s="242"/>
    </row>
  </sheetData>
  <mergeCells count="5">
    <mergeCell ref="A1:E1"/>
    <mergeCell ref="A3:E3"/>
    <mergeCell ref="A7:E7"/>
    <mergeCell ref="A14:E14"/>
    <mergeCell ref="D15:E15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/>
  </sheetViews>
  <sheetFormatPr defaultRowHeight="15" x14ac:dyDescent="0.25"/>
  <cols>
    <col min="1" max="1" width="60.7109375" customWidth="1"/>
    <col min="2" max="2" width="9.140625" customWidth="1"/>
    <col min="3" max="3" width="10.7109375" customWidth="1"/>
    <col min="4" max="4" width="9.140625" customWidth="1"/>
    <col min="5" max="5" width="12.7109375" customWidth="1"/>
  </cols>
  <sheetData>
    <row r="1" spans="1:4" x14ac:dyDescent="0.25">
      <c r="A1" s="306" t="s">
        <v>186</v>
      </c>
    </row>
    <row r="2" spans="1:4" ht="24" x14ac:dyDescent="0.25">
      <c r="A2" s="19"/>
      <c r="B2" s="19">
        <v>2016</v>
      </c>
      <c r="C2" s="307" t="s">
        <v>187</v>
      </c>
      <c r="D2" s="19">
        <v>2017</v>
      </c>
    </row>
    <row r="3" spans="1:4" x14ac:dyDescent="0.25">
      <c r="A3" s="308" t="s">
        <v>188</v>
      </c>
      <c r="B3" s="309">
        <v>614.25307737000003</v>
      </c>
      <c r="C3" s="309"/>
      <c r="D3" s="309">
        <v>681.37540181999998</v>
      </c>
    </row>
    <row r="4" spans="1:4" x14ac:dyDescent="0.25">
      <c r="A4" s="310" t="s">
        <v>189</v>
      </c>
      <c r="B4" s="59">
        <v>71.516179230000006</v>
      </c>
      <c r="C4" s="59"/>
      <c r="D4" s="59">
        <v>87.828638920000003</v>
      </c>
    </row>
    <row r="5" spans="1:4" x14ac:dyDescent="0.25">
      <c r="A5" s="310" t="s">
        <v>190</v>
      </c>
      <c r="B5" s="59">
        <v>542.73689813999999</v>
      </c>
      <c r="C5" s="59"/>
      <c r="D5" s="59">
        <v>593.54676290000009</v>
      </c>
    </row>
    <row r="6" spans="1:4" x14ac:dyDescent="0.25">
      <c r="A6" s="308" t="s">
        <v>191</v>
      </c>
      <c r="B6" s="309">
        <v>820.48917700000004</v>
      </c>
      <c r="C6" s="309"/>
      <c r="D6" s="309">
        <v>1123.5981320000001</v>
      </c>
    </row>
    <row r="7" spans="1:4" x14ac:dyDescent="0.25">
      <c r="A7" s="308" t="s">
        <v>192</v>
      </c>
      <c r="B7" s="309">
        <v>925.97003133999965</v>
      </c>
      <c r="C7" s="309"/>
      <c r="D7" s="309">
        <v>1259.0480870852007</v>
      </c>
    </row>
    <row r="8" spans="1:4" x14ac:dyDescent="0.25">
      <c r="A8" s="310" t="s">
        <v>193</v>
      </c>
      <c r="B8" s="59">
        <v>539.78461954999977</v>
      </c>
      <c r="C8" s="59"/>
      <c r="D8" s="59" t="s">
        <v>194</v>
      </c>
    </row>
    <row r="9" spans="1:4" x14ac:dyDescent="0.25">
      <c r="A9" s="311" t="s">
        <v>195</v>
      </c>
      <c r="B9" s="59">
        <v>65.788146228039736</v>
      </c>
      <c r="C9" s="59">
        <v>80.270131541656738</v>
      </c>
      <c r="D9" s="312"/>
    </row>
    <row r="10" spans="1:4" x14ac:dyDescent="0.25">
      <c r="A10" s="310" t="s">
        <v>196</v>
      </c>
      <c r="B10" s="59">
        <v>376.0853270799999</v>
      </c>
      <c r="C10" s="59"/>
      <c r="D10" s="59">
        <v>345.13997344120253</v>
      </c>
    </row>
    <row r="11" spans="1:4" x14ac:dyDescent="0.25">
      <c r="A11" s="313" t="s">
        <v>197</v>
      </c>
      <c r="B11" s="59">
        <v>44.149710049999996</v>
      </c>
      <c r="C11" s="59"/>
      <c r="D11" s="59" t="s">
        <v>198</v>
      </c>
    </row>
    <row r="12" spans="1:4" x14ac:dyDescent="0.25">
      <c r="A12" s="311" t="s">
        <v>199</v>
      </c>
      <c r="B12" s="59">
        <v>61.733876900794812</v>
      </c>
      <c r="C12" s="59">
        <v>65.993772081732189</v>
      </c>
      <c r="D12" s="312"/>
    </row>
    <row r="13" spans="1:4" x14ac:dyDescent="0.25">
      <c r="A13" s="313" t="s">
        <v>200</v>
      </c>
      <c r="B13" s="59">
        <v>331.93561702999989</v>
      </c>
      <c r="C13" s="59"/>
      <c r="D13" s="59" t="s">
        <v>201</v>
      </c>
    </row>
    <row r="14" spans="1:4" x14ac:dyDescent="0.25">
      <c r="A14" s="311" t="s">
        <v>202</v>
      </c>
      <c r="B14" s="59">
        <v>61.159581772967364</v>
      </c>
      <c r="C14" s="59">
        <v>48.383473653656104</v>
      </c>
      <c r="D14" s="312"/>
    </row>
    <row r="15" spans="1:4" x14ac:dyDescent="0.25">
      <c r="A15" s="314" t="s">
        <v>203</v>
      </c>
      <c r="B15" s="63">
        <v>10.100084709999976</v>
      </c>
      <c r="C15" s="63">
        <v>11.994415087999982</v>
      </c>
      <c r="D15" s="63" t="s">
        <v>204</v>
      </c>
    </row>
    <row r="16" spans="1:4" x14ac:dyDescent="0.25">
      <c r="A16" s="315" t="s">
        <v>205</v>
      </c>
      <c r="B16" s="746" t="s">
        <v>73</v>
      </c>
      <c r="C16" s="746"/>
      <c r="D16" s="746"/>
    </row>
    <row r="17" spans="1:3" s="317" customFormat="1" x14ac:dyDescent="0.25">
      <c r="A17" s="316" t="s">
        <v>206</v>
      </c>
      <c r="B17" s="316"/>
      <c r="C17" s="316"/>
    </row>
  </sheetData>
  <mergeCells count="1">
    <mergeCell ref="B16:D16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sqref="A1:E1"/>
    </sheetView>
  </sheetViews>
  <sheetFormatPr defaultRowHeight="15" x14ac:dyDescent="0.25"/>
  <cols>
    <col min="1" max="1" width="45.7109375" customWidth="1"/>
    <col min="2" max="5" width="10.7109375" customWidth="1"/>
  </cols>
  <sheetData>
    <row r="1" spans="1:5" x14ac:dyDescent="0.25">
      <c r="A1" s="747" t="s">
        <v>207</v>
      </c>
      <c r="B1" s="747"/>
      <c r="C1" s="747"/>
      <c r="D1" s="747"/>
      <c r="E1" s="747"/>
    </row>
    <row r="2" spans="1:5" x14ac:dyDescent="0.25">
      <c r="A2" s="19"/>
      <c r="B2" s="19">
        <v>2017</v>
      </c>
      <c r="C2" s="19">
        <v>2018</v>
      </c>
      <c r="D2" s="19">
        <v>2019</v>
      </c>
      <c r="E2" s="19">
        <v>2020</v>
      </c>
    </row>
    <row r="3" spans="1:5" x14ac:dyDescent="0.25">
      <c r="A3" s="318" t="s">
        <v>208</v>
      </c>
      <c r="B3" s="59">
        <v>1123.6679999999999</v>
      </c>
      <c r="C3" s="59">
        <v>1070.7940000000001</v>
      </c>
      <c r="D3" s="59">
        <v>886.23599999999999</v>
      </c>
      <c r="E3" s="59">
        <v>1343.7080000000001</v>
      </c>
    </row>
    <row r="4" spans="1:5" x14ac:dyDescent="0.25">
      <c r="A4" s="310" t="s">
        <v>209</v>
      </c>
      <c r="B4" s="319">
        <v>1.3293930998463321</v>
      </c>
      <c r="C4" s="319">
        <v>1.1991994182541852</v>
      </c>
      <c r="D4" s="319">
        <v>0.93277472677511652</v>
      </c>
      <c r="E4" s="319">
        <v>1.3348475531634243</v>
      </c>
    </row>
    <row r="5" spans="1:5" ht="24" x14ac:dyDescent="0.25">
      <c r="A5" s="318" t="s">
        <v>210</v>
      </c>
      <c r="B5" s="59">
        <v>1259.0480870852007</v>
      </c>
      <c r="C5" s="59"/>
      <c r="D5" s="59"/>
      <c r="E5" s="59"/>
    </row>
    <row r="6" spans="1:5" x14ac:dyDescent="0.25">
      <c r="A6" s="318" t="s">
        <v>211</v>
      </c>
      <c r="B6" s="59"/>
      <c r="C6" s="59">
        <v>1043.274055388441</v>
      </c>
      <c r="D6" s="59">
        <v>1110.0856907456512</v>
      </c>
      <c r="E6" s="59">
        <v>1176.1348547732432</v>
      </c>
    </row>
    <row r="7" spans="1:5" x14ac:dyDescent="0.25">
      <c r="A7" s="310" t="s">
        <v>209</v>
      </c>
      <c r="B7" s="319"/>
      <c r="C7" s="319">
        <v>1.1683793897813239</v>
      </c>
      <c r="D7" s="319">
        <v>1.1683793897813239</v>
      </c>
      <c r="E7" s="319">
        <v>1.1683793897813237</v>
      </c>
    </row>
    <row r="8" spans="1:5" x14ac:dyDescent="0.25">
      <c r="A8" s="320" t="s">
        <v>212</v>
      </c>
      <c r="B8" s="321">
        <v>-135.38008708520078</v>
      </c>
      <c r="C8" s="321">
        <v>0</v>
      </c>
      <c r="D8" s="321">
        <v>-223.84969074565117</v>
      </c>
      <c r="E8" s="321">
        <v>0</v>
      </c>
    </row>
    <row r="9" spans="1:5" x14ac:dyDescent="0.25">
      <c r="A9" s="746" t="s">
        <v>73</v>
      </c>
      <c r="B9" s="746"/>
      <c r="C9" s="746"/>
      <c r="D9" s="746"/>
      <c r="E9" s="746"/>
    </row>
  </sheetData>
  <mergeCells count="2">
    <mergeCell ref="A1:E1"/>
    <mergeCell ref="A9:E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workbookViewId="0">
      <selection sqref="A1:F1"/>
    </sheetView>
  </sheetViews>
  <sheetFormatPr defaultRowHeight="15" x14ac:dyDescent="0.25"/>
  <cols>
    <col min="1" max="1" width="34.7109375" customWidth="1"/>
  </cols>
  <sheetData>
    <row r="1" spans="1:11" x14ac:dyDescent="0.25">
      <c r="A1" s="714" t="s">
        <v>157</v>
      </c>
      <c r="B1" s="714"/>
      <c r="C1" s="714"/>
      <c r="D1" s="714"/>
      <c r="E1" s="714"/>
      <c r="F1" s="714"/>
    </row>
    <row r="2" spans="1:11" x14ac:dyDescent="0.25">
      <c r="A2" s="243"/>
      <c r="B2" s="149" t="s">
        <v>5</v>
      </c>
      <c r="C2" s="149" t="s">
        <v>146</v>
      </c>
      <c r="D2" s="149">
        <v>2018</v>
      </c>
      <c r="E2" s="149">
        <v>2019</v>
      </c>
      <c r="F2" s="149">
        <v>2020</v>
      </c>
      <c r="G2" s="9"/>
      <c r="H2" s="9"/>
      <c r="I2" s="9"/>
      <c r="J2" s="9"/>
      <c r="K2" s="9"/>
    </row>
    <row r="3" spans="1:11" s="246" customFormat="1" x14ac:dyDescent="0.25">
      <c r="A3" s="3" t="s">
        <v>147</v>
      </c>
      <c r="B3" s="244"/>
      <c r="C3" s="244"/>
      <c r="D3" s="244"/>
      <c r="E3" s="244"/>
      <c r="F3" s="244"/>
      <c r="G3" s="245"/>
      <c r="H3" s="245"/>
      <c r="I3" s="245"/>
      <c r="J3" s="245"/>
      <c r="K3" s="245"/>
    </row>
    <row r="4" spans="1:11" x14ac:dyDescent="0.25">
      <c r="A4" s="247" t="s">
        <v>148</v>
      </c>
      <c r="B4" s="248" t="s">
        <v>36</v>
      </c>
      <c r="C4" s="248">
        <v>2233.0969051715633</v>
      </c>
      <c r="D4" s="248">
        <v>2356.0075914527861</v>
      </c>
      <c r="E4" s="248">
        <v>2384.508932723611</v>
      </c>
      <c r="F4" s="248">
        <v>2473.1248681600105</v>
      </c>
      <c r="G4" s="9"/>
      <c r="H4" s="9"/>
      <c r="I4" s="9"/>
      <c r="J4" s="9"/>
      <c r="K4" s="9"/>
    </row>
    <row r="5" spans="1:11" x14ac:dyDescent="0.25">
      <c r="A5" s="247" t="s">
        <v>149</v>
      </c>
      <c r="B5" s="248">
        <v>2655.9270000000001</v>
      </c>
      <c r="C5" s="248">
        <v>2655.9270000000001</v>
      </c>
      <c r="D5" s="248">
        <v>1867.413</v>
      </c>
      <c r="E5" s="248">
        <v>3096.154</v>
      </c>
      <c r="F5" s="248">
        <v>3065.3879999999999</v>
      </c>
      <c r="G5" s="9"/>
      <c r="H5" s="9"/>
      <c r="I5" s="9"/>
      <c r="J5" s="9"/>
      <c r="K5" s="9"/>
    </row>
    <row r="6" spans="1:11" x14ac:dyDescent="0.25">
      <c r="A6" s="247" t="s">
        <v>150</v>
      </c>
      <c r="B6" s="248">
        <f>C6</f>
        <v>2150.8820294421598</v>
      </c>
      <c r="C6" s="248">
        <v>2150.8820294421598</v>
      </c>
      <c r="D6" s="248">
        <v>2324.1151542848702</v>
      </c>
      <c r="E6" s="248">
        <v>2341.4393015271298</v>
      </c>
      <c r="F6" s="248">
        <v>2450.6652090026901</v>
      </c>
      <c r="G6" s="9"/>
      <c r="H6" s="9"/>
      <c r="I6" s="9"/>
      <c r="J6" s="9"/>
      <c r="K6" s="9"/>
    </row>
    <row r="7" spans="1:11" x14ac:dyDescent="0.25">
      <c r="A7" s="249" t="s">
        <v>151</v>
      </c>
      <c r="B7" s="250" t="s">
        <v>36</v>
      </c>
      <c r="C7" s="250">
        <f>C6-C4</f>
        <v>-82.214875729403502</v>
      </c>
      <c r="D7" s="250">
        <f t="shared" ref="D7:F7" si="0">D6-D4</f>
        <v>-31.892437167915887</v>
      </c>
      <c r="E7" s="250">
        <f t="shared" si="0"/>
        <v>-43.069631196481168</v>
      </c>
      <c r="F7" s="250">
        <f t="shared" si="0"/>
        <v>-22.459659157320402</v>
      </c>
      <c r="G7" s="9"/>
      <c r="H7" s="9"/>
      <c r="I7" s="9"/>
      <c r="J7" s="9"/>
      <c r="K7" s="9"/>
    </row>
    <row r="8" spans="1:11" x14ac:dyDescent="0.25">
      <c r="A8" s="251" t="s">
        <v>152</v>
      </c>
      <c r="B8" s="252" t="s">
        <v>36</v>
      </c>
      <c r="C8" s="252">
        <f>C11/C6*C7</f>
        <v>-13.793436356386382</v>
      </c>
      <c r="D8" s="252">
        <f t="shared" ref="D8:F8" si="1">D11/D6*D7</f>
        <v>-5.3063516371038544</v>
      </c>
      <c r="E8" s="252">
        <f t="shared" si="1"/>
        <v>-6.9039775312356468</v>
      </c>
      <c r="F8" s="252">
        <f t="shared" si="1"/>
        <v>-3.502441407634008</v>
      </c>
      <c r="G8" s="9"/>
      <c r="H8" s="9"/>
      <c r="I8" s="9"/>
      <c r="J8" s="9"/>
      <c r="K8" s="9"/>
    </row>
    <row r="9" spans="1:11" s="246" customFormat="1" x14ac:dyDescent="0.25">
      <c r="A9" s="3" t="s">
        <v>153</v>
      </c>
      <c r="B9" s="253"/>
      <c r="C9" s="253"/>
      <c r="D9" s="253"/>
      <c r="E9" s="253"/>
      <c r="F9" s="253"/>
      <c r="G9" s="245"/>
      <c r="H9" s="245"/>
      <c r="I9" s="245"/>
      <c r="J9" s="245"/>
      <c r="K9" s="245"/>
    </row>
    <row r="10" spans="1:11" x14ac:dyDescent="0.25">
      <c r="A10" s="247" t="s">
        <v>154</v>
      </c>
      <c r="B10" s="248">
        <v>528.03700000000003</v>
      </c>
      <c r="C10" s="248">
        <v>528.03700000000003</v>
      </c>
      <c r="D10" s="248">
        <v>297.904</v>
      </c>
      <c r="E10" s="248">
        <v>475.3</v>
      </c>
      <c r="F10" s="248">
        <v>507.47699999999998</v>
      </c>
      <c r="G10" s="9"/>
      <c r="H10" s="9"/>
      <c r="I10" s="9"/>
      <c r="J10" s="9"/>
      <c r="K10" s="9"/>
    </row>
    <row r="11" spans="1:11" x14ac:dyDescent="0.25">
      <c r="A11" s="254" t="s">
        <v>100</v>
      </c>
      <c r="B11" s="255">
        <f>C11</f>
        <v>360.859931003886</v>
      </c>
      <c r="C11" s="255">
        <v>360.859931003886</v>
      </c>
      <c r="D11" s="255">
        <v>386.69268795061203</v>
      </c>
      <c r="E11" s="255">
        <v>375.32813445163902</v>
      </c>
      <c r="F11" s="255">
        <v>382.16569735705298</v>
      </c>
      <c r="G11" s="9"/>
      <c r="H11" s="9"/>
      <c r="I11" s="9"/>
      <c r="J11" s="9"/>
      <c r="K11" s="9"/>
    </row>
    <row r="12" spans="1:11" x14ac:dyDescent="0.25">
      <c r="A12" s="256" t="s">
        <v>155</v>
      </c>
      <c r="B12" s="252">
        <f>B10-B11</f>
        <v>167.17706899611403</v>
      </c>
      <c r="C12" s="252">
        <f t="shared" ref="C12:F12" si="2">C10-C11</f>
        <v>167.17706899611403</v>
      </c>
      <c r="D12" s="252">
        <f t="shared" si="2"/>
        <v>-88.788687950612029</v>
      </c>
      <c r="E12" s="252">
        <f t="shared" si="2"/>
        <v>99.971865548360995</v>
      </c>
      <c r="F12" s="252">
        <f t="shared" si="2"/>
        <v>125.311302642947</v>
      </c>
      <c r="G12" s="9"/>
      <c r="H12" s="9"/>
      <c r="I12" s="9"/>
      <c r="J12" s="9"/>
      <c r="K12" s="9"/>
    </row>
    <row r="13" spans="1:11" x14ac:dyDescent="0.25">
      <c r="A13" s="748" t="s">
        <v>156</v>
      </c>
      <c r="B13" s="748"/>
      <c r="C13" s="748"/>
      <c r="D13" s="748"/>
      <c r="E13" s="749" t="s">
        <v>105</v>
      </c>
      <c r="F13" s="749"/>
      <c r="G13" s="9"/>
      <c r="H13" s="9"/>
      <c r="I13" s="9"/>
      <c r="J13" s="9"/>
      <c r="K13" s="9"/>
    </row>
    <row r="14" spans="1:11" x14ac:dyDescent="0.25">
      <c r="A14" s="9"/>
      <c r="B14" s="248"/>
      <c r="C14" s="248"/>
      <c r="D14" s="248"/>
      <c r="E14" s="248"/>
      <c r="F14" s="248"/>
      <c r="G14" s="9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</sheetData>
  <mergeCells count="3">
    <mergeCell ref="A1:F1"/>
    <mergeCell ref="A13:D13"/>
    <mergeCell ref="E13:F13"/>
  </mergeCells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/>
  </sheetViews>
  <sheetFormatPr defaultRowHeight="15" x14ac:dyDescent="0.25"/>
  <cols>
    <col min="1" max="1" width="32.5703125" customWidth="1"/>
    <col min="2" max="6" width="10.140625" customWidth="1"/>
  </cols>
  <sheetData>
    <row r="1" spans="1:6" x14ac:dyDescent="0.25">
      <c r="A1" s="306" t="s">
        <v>213</v>
      </c>
      <c r="B1" s="306"/>
      <c r="C1" s="306"/>
      <c r="D1" s="306"/>
      <c r="E1" s="306"/>
      <c r="F1" s="306"/>
    </row>
    <row r="2" spans="1:6" x14ac:dyDescent="0.25">
      <c r="A2" s="18"/>
      <c r="B2" s="19" t="s">
        <v>5</v>
      </c>
      <c r="C2" s="19" t="s">
        <v>6</v>
      </c>
      <c r="D2" s="19" t="s">
        <v>214</v>
      </c>
      <c r="E2" s="19" t="s">
        <v>215</v>
      </c>
      <c r="F2" s="19" t="s">
        <v>216</v>
      </c>
    </row>
    <row r="3" spans="1:6" x14ac:dyDescent="0.25">
      <c r="A3" s="322" t="s">
        <v>217</v>
      </c>
      <c r="B3" s="323"/>
      <c r="C3" s="323"/>
      <c r="D3" s="323"/>
      <c r="E3" s="323"/>
      <c r="F3" s="323"/>
    </row>
    <row r="4" spans="1:6" x14ac:dyDescent="0.25">
      <c r="A4" s="324" t="s">
        <v>218</v>
      </c>
      <c r="B4" s="219">
        <v>153.10400000000001</v>
      </c>
      <c r="C4" s="219">
        <v>163.94500000000002</v>
      </c>
      <c r="D4" s="219">
        <v>147.47</v>
      </c>
      <c r="E4" s="219">
        <v>133.023</v>
      </c>
      <c r="F4" s="219">
        <v>129.69800000000001</v>
      </c>
    </row>
    <row r="5" spans="1:6" x14ac:dyDescent="0.25">
      <c r="A5" s="324" t="s">
        <v>140</v>
      </c>
      <c r="B5" s="219">
        <v>167.37266112</v>
      </c>
      <c r="C5" s="219">
        <v>167.37266112</v>
      </c>
      <c r="D5" s="219">
        <v>157.89632744296983</v>
      </c>
      <c r="E5" s="219">
        <v>149.33151842725252</v>
      </c>
      <c r="F5" s="219">
        <v>137.16134314849222</v>
      </c>
    </row>
    <row r="6" spans="1:6" x14ac:dyDescent="0.25">
      <c r="A6" s="324" t="s">
        <v>219</v>
      </c>
      <c r="B6" s="219">
        <v>-14.268661120000004</v>
      </c>
      <c r="C6" s="219">
        <v>-3.4276611199999754</v>
      </c>
      <c r="D6" s="219">
        <v>-10.426327442969836</v>
      </c>
      <c r="E6" s="219">
        <v>-16.308518427252508</v>
      </c>
      <c r="F6" s="219">
        <v>-7.4633431484922035</v>
      </c>
    </row>
    <row r="7" spans="1:6" x14ac:dyDescent="0.25">
      <c r="A7" s="322" t="s">
        <v>220</v>
      </c>
      <c r="B7" s="323"/>
      <c r="C7" s="323"/>
      <c r="D7" s="323"/>
      <c r="E7" s="323"/>
      <c r="F7" s="323"/>
    </row>
    <row r="8" spans="1:6" x14ac:dyDescent="0.25">
      <c r="A8" s="324" t="s">
        <v>218</v>
      </c>
      <c r="B8" s="219">
        <v>197.39</v>
      </c>
      <c r="C8" s="219">
        <v>197.30799999999999</v>
      </c>
      <c r="D8" s="219">
        <v>156.78800000000001</v>
      </c>
      <c r="E8" s="219">
        <v>154.1</v>
      </c>
      <c r="F8" s="219">
        <v>151.16</v>
      </c>
    </row>
    <row r="9" spans="1:6" x14ac:dyDescent="0.25">
      <c r="A9" s="324" t="s">
        <v>140</v>
      </c>
      <c r="B9" s="219">
        <v>158.24581908000002</v>
      </c>
      <c r="C9" s="219">
        <v>158.24581908000002</v>
      </c>
      <c r="D9" s="219">
        <v>150.02246731492664</v>
      </c>
      <c r="E9" s="219">
        <v>142.76943066658498</v>
      </c>
      <c r="F9" s="219">
        <v>134.21376662879936</v>
      </c>
    </row>
    <row r="10" spans="1:6" x14ac:dyDescent="0.25">
      <c r="A10" s="324" t="s">
        <v>221</v>
      </c>
      <c r="B10" s="219">
        <v>39.144180919999982</v>
      </c>
      <c r="C10" s="219">
        <v>39.062180919999982</v>
      </c>
      <c r="D10" s="219">
        <v>6.7655326850733548</v>
      </c>
      <c r="E10" s="219">
        <v>11.330569333415013</v>
      </c>
      <c r="F10" s="219">
        <v>16.946233371200652</v>
      </c>
    </row>
    <row r="11" spans="1:6" x14ac:dyDescent="0.25">
      <c r="A11" s="322" t="s">
        <v>222</v>
      </c>
      <c r="B11" s="323"/>
      <c r="C11" s="323"/>
      <c r="D11" s="323"/>
      <c r="E11" s="323"/>
      <c r="F11" s="323"/>
    </row>
    <row r="12" spans="1:6" x14ac:dyDescent="0.25">
      <c r="A12" s="324" t="s">
        <v>218</v>
      </c>
      <c r="B12" s="219">
        <v>259.35199999999998</v>
      </c>
      <c r="C12" s="219">
        <v>259.25599999999997</v>
      </c>
      <c r="D12" s="219">
        <v>267.762</v>
      </c>
      <c r="E12" s="219">
        <v>279.39600000000002</v>
      </c>
      <c r="F12" s="219">
        <v>288.99599999999998</v>
      </c>
    </row>
    <row r="13" spans="1:6" x14ac:dyDescent="0.25">
      <c r="A13" s="324" t="s">
        <v>140</v>
      </c>
      <c r="B13" s="219">
        <v>238.51721802</v>
      </c>
      <c r="C13" s="219">
        <v>238.51721802</v>
      </c>
      <c r="D13" s="219">
        <v>235.68318950975896</v>
      </c>
      <c r="E13" s="219">
        <v>252.06122605789585</v>
      </c>
      <c r="F13" s="219">
        <v>250.00011441408418</v>
      </c>
    </row>
    <row r="14" spans="1:6" x14ac:dyDescent="0.25">
      <c r="A14" s="324" t="s">
        <v>223</v>
      </c>
      <c r="B14" s="219">
        <v>20.834781979999971</v>
      </c>
      <c r="C14" s="219">
        <v>20.73878197999997</v>
      </c>
      <c r="D14" s="219">
        <v>32.07881049024104</v>
      </c>
      <c r="E14" s="219">
        <v>27.334773942104164</v>
      </c>
      <c r="F14" s="219">
        <v>38.995885585915822</v>
      </c>
    </row>
    <row r="15" spans="1:6" ht="24" x14ac:dyDescent="0.25">
      <c r="A15" s="325" t="s">
        <v>224</v>
      </c>
      <c r="B15" s="326">
        <f>B6+B10+B14</f>
        <v>45.710301779999952</v>
      </c>
      <c r="C15" s="326">
        <f t="shared" ref="C15:F15" si="0">C6+C10+C14</f>
        <v>56.373301779999977</v>
      </c>
      <c r="D15" s="326">
        <f t="shared" si="0"/>
        <v>28.418015732344557</v>
      </c>
      <c r="E15" s="326">
        <f t="shared" si="0"/>
        <v>22.356824848266669</v>
      </c>
      <c r="F15" s="326">
        <f t="shared" si="0"/>
        <v>48.47877580862427</v>
      </c>
    </row>
    <row r="16" spans="1:6" x14ac:dyDescent="0.25">
      <c r="A16" s="324"/>
      <c r="B16" s="219"/>
      <c r="C16" s="219"/>
      <c r="D16" s="219"/>
      <c r="E16" s="219"/>
      <c r="F16" s="327" t="s">
        <v>73</v>
      </c>
    </row>
    <row r="17" spans="1:6" x14ac:dyDescent="0.25">
      <c r="A17" s="324"/>
      <c r="B17" s="219"/>
      <c r="C17" s="219"/>
      <c r="D17" s="219"/>
      <c r="E17" s="219"/>
      <c r="F17" s="219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workbookViewId="0">
      <selection sqref="A1:E1"/>
    </sheetView>
  </sheetViews>
  <sheetFormatPr defaultRowHeight="12.75" x14ac:dyDescent="0.2"/>
  <cols>
    <col min="1" max="1" width="41.7109375" style="351" customWidth="1"/>
    <col min="2" max="2" width="10.7109375" style="351" customWidth="1"/>
    <col min="3" max="3" width="8.28515625" style="351" customWidth="1"/>
    <col min="4" max="4" width="7.42578125" style="351" customWidth="1"/>
    <col min="5" max="5" width="9.140625" style="351"/>
    <col min="6" max="6" width="8.140625" style="351" customWidth="1"/>
    <col min="7" max="8" width="9.140625" style="351"/>
    <col min="9" max="9" width="26.42578125" style="351" customWidth="1"/>
    <col min="10" max="16384" width="9.140625" style="351"/>
  </cols>
  <sheetData>
    <row r="1" spans="1:17" ht="15" x14ac:dyDescent="0.25">
      <c r="A1" s="693" t="s">
        <v>269</v>
      </c>
      <c r="B1" s="693"/>
      <c r="C1" s="693"/>
      <c r="D1" s="693"/>
      <c r="E1" s="693"/>
      <c r="J1" s="694"/>
      <c r="K1" s="694"/>
      <c r="L1" s="694"/>
      <c r="M1" s="694"/>
      <c r="N1" s="694"/>
      <c r="O1" s="352"/>
      <c r="P1" s="353"/>
      <c r="Q1" s="353"/>
    </row>
    <row r="2" spans="1:17" x14ac:dyDescent="0.2">
      <c r="A2" s="354"/>
      <c r="B2" s="355">
        <v>2015</v>
      </c>
      <c r="C2" s="355">
        <v>2016</v>
      </c>
      <c r="D2" s="355">
        <v>2017</v>
      </c>
      <c r="E2" s="355">
        <v>2018</v>
      </c>
      <c r="F2" s="355">
        <v>2019</v>
      </c>
      <c r="G2" s="355">
        <v>2020</v>
      </c>
      <c r="J2" s="356"/>
      <c r="K2" s="357"/>
      <c r="L2" s="357"/>
      <c r="M2" s="357"/>
      <c r="N2" s="357"/>
      <c r="O2" s="357"/>
      <c r="P2" s="353"/>
      <c r="Q2" s="353"/>
    </row>
    <row r="3" spans="1:17" ht="15" x14ac:dyDescent="0.25">
      <c r="A3" s="358" t="s">
        <v>270</v>
      </c>
      <c r="B3" s="359">
        <v>-2.4900000000000002</v>
      </c>
      <c r="C3" s="359">
        <v>-1.9300012643870841</v>
      </c>
      <c r="D3" s="359">
        <v>-0.42</v>
      </c>
      <c r="E3" s="359">
        <v>0</v>
      </c>
      <c r="F3" s="360"/>
      <c r="I3" s="358"/>
      <c r="J3" s="361"/>
      <c r="K3" s="362"/>
      <c r="L3" s="362"/>
      <c r="M3" s="362"/>
      <c r="N3" s="362"/>
      <c r="O3" s="352"/>
      <c r="P3" s="353"/>
      <c r="Q3" s="353"/>
    </row>
    <row r="4" spans="1:17" x14ac:dyDescent="0.2">
      <c r="A4" s="358" t="s">
        <v>271</v>
      </c>
      <c r="B4" s="359">
        <v>-2.97</v>
      </c>
      <c r="C4" s="359">
        <v>-1.93</v>
      </c>
      <c r="D4" s="359">
        <v>-1.29</v>
      </c>
      <c r="E4" s="359">
        <v>-0.44</v>
      </c>
      <c r="F4" s="359">
        <v>0.16</v>
      </c>
      <c r="H4" s="363"/>
      <c r="I4" s="358"/>
      <c r="J4" s="361"/>
      <c r="K4" s="362"/>
      <c r="L4" s="362"/>
      <c r="M4" s="362"/>
      <c r="N4" s="362"/>
      <c r="O4" s="362"/>
      <c r="P4" s="353"/>
      <c r="Q4" s="353"/>
    </row>
    <row r="5" spans="1:17" x14ac:dyDescent="0.2">
      <c r="A5" s="358" t="s">
        <v>272</v>
      </c>
      <c r="B5" s="364">
        <v>-2.7445806862164637</v>
      </c>
      <c r="C5" s="364">
        <v>-1.6817818285144437</v>
      </c>
      <c r="D5" s="364">
        <v>-1.29</v>
      </c>
      <c r="E5" s="364">
        <v>-0.50000000000000522</v>
      </c>
      <c r="F5" s="364">
        <v>0</v>
      </c>
      <c r="G5" s="364">
        <v>0</v>
      </c>
      <c r="H5" s="363"/>
      <c r="I5" s="365"/>
      <c r="J5" s="366"/>
      <c r="K5" s="367"/>
      <c r="L5" s="367"/>
      <c r="M5" s="367"/>
      <c r="N5" s="367"/>
      <c r="O5" s="367"/>
      <c r="P5" s="353"/>
      <c r="Q5" s="353"/>
    </row>
    <row r="6" spans="1:17" ht="15" x14ac:dyDescent="0.2">
      <c r="A6" s="368" t="s">
        <v>273</v>
      </c>
      <c r="B6" s="369">
        <f>B5-B4</f>
        <v>0.22541931378353652</v>
      </c>
      <c r="C6" s="369">
        <f t="shared" ref="C6:F6" si="0">C5-C4</f>
        <v>0.24821817148555625</v>
      </c>
      <c r="D6" s="369">
        <f t="shared" si="0"/>
        <v>0</v>
      </c>
      <c r="E6" s="369">
        <f t="shared" si="0"/>
        <v>-6.0000000000005216E-2</v>
      </c>
      <c r="F6" s="369">
        <f t="shared" si="0"/>
        <v>-0.16</v>
      </c>
      <c r="H6" s="363"/>
      <c r="I6" s="363"/>
      <c r="J6" s="370"/>
      <c r="K6" s="371"/>
      <c r="L6" s="371"/>
      <c r="M6" s="371"/>
      <c r="N6" s="371"/>
      <c r="O6" s="372"/>
      <c r="P6" s="353"/>
      <c r="Q6" s="353"/>
    </row>
    <row r="7" spans="1:17" x14ac:dyDescent="0.2">
      <c r="A7" s="358" t="s">
        <v>274</v>
      </c>
      <c r="B7" s="373">
        <v>52.772981719922264</v>
      </c>
      <c r="C7" s="373">
        <v>52.109294983868125</v>
      </c>
      <c r="D7" s="373">
        <v>51.312991270223598</v>
      </c>
      <c r="E7" s="373">
        <v>48.940700344112564</v>
      </c>
      <c r="F7" s="374"/>
      <c r="J7" s="370"/>
      <c r="K7" s="371"/>
      <c r="L7" s="371"/>
      <c r="M7" s="371"/>
      <c r="N7" s="371"/>
      <c r="O7" s="371"/>
      <c r="P7" s="353"/>
      <c r="Q7" s="353"/>
    </row>
    <row r="8" spans="1:17" ht="12.75" customHeight="1" x14ac:dyDescent="0.2">
      <c r="A8" s="358" t="s">
        <v>275</v>
      </c>
      <c r="B8" s="373">
        <v>52.892128842055236</v>
      </c>
      <c r="C8" s="373">
        <v>53.494981921392004</v>
      </c>
      <c r="D8" s="373">
        <v>52.723970708888864</v>
      </c>
      <c r="E8" s="373">
        <v>51.402602458171891</v>
      </c>
      <c r="F8" s="373">
        <v>49.061408450492536</v>
      </c>
      <c r="J8" s="375"/>
      <c r="K8" s="376"/>
      <c r="L8" s="376"/>
      <c r="M8" s="376"/>
      <c r="N8" s="376"/>
      <c r="O8" s="376"/>
      <c r="P8" s="353"/>
      <c r="Q8" s="353"/>
    </row>
    <row r="9" spans="1:17" ht="15" x14ac:dyDescent="0.25">
      <c r="A9" s="365" t="s">
        <v>276</v>
      </c>
      <c r="B9" s="377">
        <v>52.480982290941959</v>
      </c>
      <c r="C9" s="377">
        <v>51.944515578719063</v>
      </c>
      <c r="D9" s="377">
        <v>51.753576813312797</v>
      </c>
      <c r="E9" s="377">
        <v>49.936921613254334</v>
      </c>
      <c r="F9" s="377">
        <v>47.993310076994348</v>
      </c>
      <c r="G9" s="377">
        <v>45.978313115681118</v>
      </c>
      <c r="J9" s="361"/>
      <c r="K9" s="362"/>
      <c r="L9" s="362"/>
      <c r="M9" s="362"/>
      <c r="N9" s="362"/>
      <c r="O9" s="352"/>
      <c r="P9" s="353"/>
      <c r="Q9" s="353"/>
    </row>
    <row r="10" spans="1:17" x14ac:dyDescent="0.2">
      <c r="A10" s="368" t="s">
        <v>277</v>
      </c>
      <c r="B10" s="378">
        <f>B9-B8</f>
        <v>-0.41114655111327636</v>
      </c>
      <c r="C10" s="378">
        <f t="shared" ref="C10:F10" si="1">C9-C8</f>
        <v>-1.5504663426729408</v>
      </c>
      <c r="D10" s="378">
        <f t="shared" si="1"/>
        <v>-0.97039389557606626</v>
      </c>
      <c r="E10" s="378">
        <f t="shared" si="1"/>
        <v>-1.4656808449175571</v>
      </c>
      <c r="F10" s="378">
        <f t="shared" si="1"/>
        <v>-1.0680983734981879</v>
      </c>
      <c r="J10" s="361"/>
      <c r="K10" s="362"/>
      <c r="L10" s="362"/>
      <c r="M10" s="362"/>
      <c r="N10" s="362"/>
      <c r="O10" s="362"/>
      <c r="P10" s="353"/>
      <c r="Q10" s="353"/>
    </row>
    <row r="11" spans="1:17" ht="29.25" customHeight="1" x14ac:dyDescent="0.2">
      <c r="A11" s="695" t="s">
        <v>278</v>
      </c>
      <c r="B11" s="695"/>
      <c r="C11" s="695"/>
      <c r="D11" s="695"/>
      <c r="E11" s="695"/>
      <c r="F11" s="379"/>
      <c r="G11" s="379" t="s">
        <v>279</v>
      </c>
      <c r="J11" s="366"/>
      <c r="K11" s="367"/>
      <c r="L11" s="367"/>
      <c r="M11" s="367"/>
      <c r="N11" s="367"/>
      <c r="O11" s="367"/>
      <c r="P11" s="353"/>
      <c r="Q11" s="353"/>
    </row>
    <row r="12" spans="1:17" x14ac:dyDescent="0.2">
      <c r="A12" s="380" t="s">
        <v>280</v>
      </c>
      <c r="B12" s="381">
        <f>B5-B3</f>
        <v>-0.25458068621646346</v>
      </c>
      <c r="C12" s="381">
        <f t="shared" ref="C12:E12" si="2">C5-C3</f>
        <v>0.24821943587264039</v>
      </c>
      <c r="D12" s="381">
        <f t="shared" si="2"/>
        <v>-0.87000000000000011</v>
      </c>
      <c r="E12" s="381">
        <f t="shared" si="2"/>
        <v>-0.50000000000000522</v>
      </c>
      <c r="F12" s="382"/>
      <c r="J12" s="366"/>
      <c r="K12" s="367"/>
      <c r="L12" s="367"/>
      <c r="M12" s="367"/>
      <c r="N12" s="367"/>
      <c r="O12" s="367"/>
      <c r="P12" s="353"/>
      <c r="Q12" s="353"/>
    </row>
    <row r="13" spans="1:17" ht="15" x14ac:dyDescent="0.2">
      <c r="B13" s="378"/>
      <c r="C13" s="378"/>
      <c r="D13" s="378"/>
      <c r="E13" s="378"/>
      <c r="F13" s="378"/>
      <c r="J13" s="370"/>
      <c r="K13" s="371"/>
      <c r="L13" s="371"/>
      <c r="M13" s="371"/>
      <c r="N13" s="371"/>
      <c r="O13" s="372"/>
      <c r="P13" s="353"/>
      <c r="Q13" s="353"/>
    </row>
    <row r="14" spans="1:17" ht="23.25" customHeight="1" x14ac:dyDescent="0.2">
      <c r="J14" s="370"/>
      <c r="K14" s="371"/>
      <c r="L14" s="371"/>
      <c r="M14" s="371"/>
      <c r="N14" s="371"/>
      <c r="O14" s="371"/>
      <c r="P14" s="353"/>
      <c r="Q14" s="353"/>
    </row>
    <row r="15" spans="1:17" ht="13.5" x14ac:dyDescent="0.2">
      <c r="A15" s="696"/>
      <c r="B15" s="696"/>
      <c r="C15" s="696"/>
      <c r="D15" s="696"/>
      <c r="E15" s="696"/>
      <c r="F15" s="696"/>
      <c r="G15" s="696"/>
      <c r="J15" s="697"/>
      <c r="K15" s="697"/>
      <c r="L15" s="697"/>
      <c r="M15" s="697"/>
      <c r="N15" s="697"/>
      <c r="O15" s="383"/>
      <c r="P15" s="353"/>
      <c r="Q15" s="353"/>
    </row>
    <row r="16" spans="1:17" ht="13.5" x14ac:dyDescent="0.2">
      <c r="A16" s="384"/>
      <c r="B16" s="384"/>
      <c r="C16" s="384"/>
      <c r="D16" s="384"/>
      <c r="E16" s="384"/>
      <c r="F16" s="384"/>
      <c r="G16" s="384"/>
    </row>
    <row r="17" spans="1:23" ht="13.5" x14ac:dyDescent="0.2">
      <c r="A17" s="385"/>
      <c r="B17" s="386"/>
      <c r="C17" s="386"/>
      <c r="D17" s="386"/>
      <c r="E17" s="386"/>
      <c r="F17" s="387"/>
      <c r="G17" s="387"/>
    </row>
    <row r="18" spans="1:23" ht="13.5" x14ac:dyDescent="0.2">
      <c r="A18" s="385"/>
      <c r="B18" s="386"/>
      <c r="C18" s="386"/>
      <c r="D18" s="386"/>
      <c r="E18" s="386"/>
      <c r="F18" s="387"/>
      <c r="G18" s="387"/>
    </row>
    <row r="19" spans="1:23" ht="13.5" customHeight="1" x14ac:dyDescent="0.2">
      <c r="A19" s="385"/>
      <c r="B19" s="386"/>
      <c r="C19" s="386"/>
      <c r="D19" s="386"/>
      <c r="E19" s="386"/>
      <c r="F19" s="386"/>
      <c r="G19" s="387"/>
      <c r="H19" s="363"/>
      <c r="I19" s="363"/>
      <c r="R19" s="388"/>
      <c r="S19" s="388"/>
      <c r="T19" s="388"/>
      <c r="U19" s="388"/>
      <c r="V19" s="388"/>
      <c r="W19" s="389"/>
    </row>
    <row r="20" spans="1:23" ht="13.5" customHeight="1" x14ac:dyDescent="0.2">
      <c r="A20" s="385"/>
      <c r="B20" s="390"/>
      <c r="C20" s="390"/>
      <c r="D20" s="390"/>
      <c r="E20" s="390"/>
      <c r="F20" s="390"/>
      <c r="G20" s="390"/>
      <c r="H20" s="363"/>
      <c r="I20" s="363"/>
      <c r="R20" s="391"/>
      <c r="S20" s="392"/>
      <c r="T20" s="392"/>
      <c r="U20" s="392"/>
      <c r="V20" s="392"/>
      <c r="W20" s="392"/>
    </row>
    <row r="21" spans="1:23" ht="15" customHeight="1" x14ac:dyDescent="0.2">
      <c r="A21" s="385"/>
      <c r="B21" s="393"/>
      <c r="C21" s="393"/>
      <c r="D21" s="393"/>
      <c r="E21" s="386"/>
      <c r="F21" s="386"/>
      <c r="G21" s="386"/>
      <c r="R21" s="394"/>
      <c r="S21" s="395"/>
      <c r="T21" s="395"/>
      <c r="U21" s="395"/>
      <c r="V21" s="395"/>
      <c r="W21" s="389"/>
    </row>
    <row r="22" spans="1:23" ht="13.5" x14ac:dyDescent="0.2">
      <c r="A22" s="385"/>
      <c r="B22" s="393"/>
      <c r="C22" s="393"/>
      <c r="D22" s="393"/>
      <c r="E22" s="393"/>
      <c r="F22" s="387"/>
      <c r="G22" s="387"/>
      <c r="R22" s="394"/>
      <c r="S22" s="395"/>
      <c r="T22" s="395"/>
      <c r="U22" s="395"/>
      <c r="V22" s="395"/>
      <c r="W22" s="395"/>
    </row>
    <row r="23" spans="1:23" ht="13.5" x14ac:dyDescent="0.2">
      <c r="A23" s="385"/>
      <c r="B23" s="390"/>
      <c r="C23" s="390"/>
      <c r="D23" s="390"/>
      <c r="E23" s="390"/>
      <c r="F23" s="390"/>
      <c r="G23" s="390"/>
      <c r="R23" s="394"/>
      <c r="S23" s="395"/>
      <c r="T23" s="395"/>
      <c r="U23" s="395"/>
      <c r="V23" s="395"/>
      <c r="W23" s="395"/>
    </row>
    <row r="24" spans="1:23" ht="13.5" x14ac:dyDescent="0.2">
      <c r="A24" s="692"/>
      <c r="B24" s="692"/>
      <c r="C24" s="692"/>
      <c r="D24" s="692"/>
      <c r="E24" s="692"/>
      <c r="F24" s="692"/>
      <c r="G24" s="692"/>
      <c r="R24" s="394"/>
      <c r="S24" s="395"/>
      <c r="T24" s="395"/>
      <c r="U24" s="395"/>
      <c r="V24" s="395"/>
      <c r="W24" s="395"/>
    </row>
    <row r="25" spans="1:23" x14ac:dyDescent="0.2">
      <c r="A25" s="396"/>
      <c r="B25" s="396"/>
      <c r="C25" s="396"/>
      <c r="D25" s="396"/>
      <c r="E25" s="396"/>
      <c r="F25" s="396"/>
      <c r="G25" s="396"/>
      <c r="R25" s="394"/>
      <c r="S25" s="397"/>
      <c r="T25" s="397"/>
      <c r="U25" s="397"/>
      <c r="V25" s="397"/>
      <c r="W25" s="397"/>
    </row>
    <row r="26" spans="1:23" x14ac:dyDescent="0.2">
      <c r="A26" s="380"/>
      <c r="B26" s="353"/>
      <c r="C26" s="353"/>
      <c r="D26" s="397"/>
      <c r="E26" s="397"/>
      <c r="F26" s="397"/>
      <c r="G26" s="353"/>
      <c r="R26" s="394"/>
      <c r="S26" s="389"/>
      <c r="T26" s="389"/>
      <c r="U26" s="395"/>
      <c r="V26" s="395"/>
      <c r="W26" s="395"/>
    </row>
    <row r="27" spans="1:23" x14ac:dyDescent="0.2">
      <c r="A27" s="380"/>
      <c r="B27" s="353"/>
      <c r="C27" s="353"/>
      <c r="D27" s="353"/>
      <c r="E27" s="353"/>
      <c r="F27" s="398"/>
      <c r="G27" s="353"/>
      <c r="R27" s="394"/>
      <c r="S27" s="389"/>
      <c r="T27" s="389"/>
      <c r="U27" s="397"/>
      <c r="V27" s="397"/>
      <c r="W27" s="397"/>
    </row>
    <row r="28" spans="1:23" ht="12.75" customHeight="1" x14ac:dyDescent="0.2">
      <c r="A28" s="380"/>
      <c r="B28" s="399"/>
      <c r="C28" s="399"/>
      <c r="D28" s="399"/>
      <c r="E28" s="399"/>
      <c r="F28" s="399"/>
      <c r="G28" s="353"/>
      <c r="R28" s="388"/>
      <c r="S28" s="400"/>
      <c r="T28" s="400"/>
      <c r="U28" s="401"/>
      <c r="V28" s="401"/>
      <c r="W28" s="401"/>
    </row>
    <row r="29" spans="1:23" ht="12.75" customHeight="1" x14ac:dyDescent="0.2">
      <c r="A29" s="361"/>
      <c r="B29" s="402"/>
      <c r="C29" s="402"/>
      <c r="D29" s="402"/>
      <c r="E29" s="402"/>
      <c r="F29" s="402"/>
      <c r="G29" s="353"/>
      <c r="R29" s="403"/>
      <c r="S29" s="389"/>
      <c r="T29" s="389"/>
      <c r="U29" s="397"/>
      <c r="V29" s="397"/>
      <c r="W29" s="397"/>
    </row>
    <row r="30" spans="1:23" x14ac:dyDescent="0.2">
      <c r="A30" s="353"/>
      <c r="B30" s="353"/>
      <c r="C30" s="353"/>
      <c r="D30" s="353"/>
      <c r="E30" s="353"/>
      <c r="F30" s="353"/>
      <c r="G30" s="353"/>
      <c r="R30" s="403"/>
      <c r="S30" s="389"/>
      <c r="T30" s="389"/>
      <c r="U30" s="389"/>
      <c r="V30" s="389"/>
      <c r="W30" s="398"/>
    </row>
    <row r="31" spans="1:23" x14ac:dyDescent="0.2">
      <c r="R31" s="403"/>
      <c r="S31" s="404"/>
      <c r="T31" s="404"/>
      <c r="U31" s="399"/>
      <c r="V31" s="399"/>
      <c r="W31" s="399"/>
    </row>
    <row r="32" spans="1:23" x14ac:dyDescent="0.2">
      <c r="R32" s="389"/>
      <c r="S32" s="389"/>
      <c r="T32" s="389"/>
      <c r="U32" s="389"/>
      <c r="V32" s="389"/>
      <c r="W32" s="389"/>
    </row>
    <row r="33" spans="18:23" x14ac:dyDescent="0.2">
      <c r="R33" s="389"/>
      <c r="S33" s="389"/>
      <c r="T33" s="389"/>
      <c r="U33" s="389"/>
      <c r="V33" s="389"/>
      <c r="W33" s="389"/>
    </row>
  </sheetData>
  <mergeCells count="6">
    <mergeCell ref="A24:G24"/>
    <mergeCell ref="A1:E1"/>
    <mergeCell ref="J1:N1"/>
    <mergeCell ref="A11:E11"/>
    <mergeCell ref="A15:G15"/>
    <mergeCell ref="J15:N15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E1"/>
    </sheetView>
  </sheetViews>
  <sheetFormatPr defaultRowHeight="15" x14ac:dyDescent="0.25"/>
  <cols>
    <col min="1" max="1" width="42.140625" customWidth="1"/>
    <col min="2" max="2" width="10.5703125" customWidth="1"/>
    <col min="3" max="3" width="15.42578125" customWidth="1"/>
    <col min="4" max="4" width="10.5703125" customWidth="1"/>
    <col min="5" max="5" width="15.42578125" customWidth="1"/>
  </cols>
  <sheetData>
    <row r="1" spans="1:6" x14ac:dyDescent="0.25">
      <c r="A1" s="750" t="s">
        <v>170</v>
      </c>
      <c r="B1" s="750"/>
      <c r="C1" s="750"/>
      <c r="D1" s="750"/>
      <c r="E1" s="750"/>
    </row>
    <row r="2" spans="1:6" x14ac:dyDescent="0.25">
      <c r="A2" s="684"/>
      <c r="B2" s="761" t="s">
        <v>496</v>
      </c>
      <c r="C2" s="762"/>
      <c r="D2" s="763" t="s">
        <v>497</v>
      </c>
      <c r="E2" s="763"/>
    </row>
    <row r="3" spans="1:6" x14ac:dyDescent="0.25">
      <c r="A3" s="751"/>
      <c r="B3" s="752" t="s">
        <v>499</v>
      </c>
      <c r="C3" s="753"/>
      <c r="D3" s="752" t="s">
        <v>498</v>
      </c>
      <c r="E3" s="754"/>
    </row>
    <row r="4" spans="1:6" x14ac:dyDescent="0.25">
      <c r="A4" s="751"/>
      <c r="B4" s="257" t="s">
        <v>158</v>
      </c>
      <c r="C4" s="258" t="s">
        <v>159</v>
      </c>
      <c r="D4" s="257" t="s">
        <v>158</v>
      </c>
      <c r="E4" s="257" t="s">
        <v>159</v>
      </c>
    </row>
    <row r="5" spans="1:6" ht="15.75" customHeight="1" x14ac:dyDescent="0.25">
      <c r="A5" s="259" t="s">
        <v>160</v>
      </c>
      <c r="B5" s="260">
        <f>B6+B10+B11+B16+B19+B20</f>
        <v>-879.31288690373117</v>
      </c>
      <c r="C5" s="261">
        <v>621.6156661361199</v>
      </c>
      <c r="D5" s="262">
        <f>D6+D10+D11+D16+D19+D20+D21</f>
        <v>-962.2644710655876</v>
      </c>
      <c r="E5" s="263">
        <v>768</v>
      </c>
    </row>
    <row r="6" spans="1:6" ht="15.75" customHeight="1" x14ac:dyDescent="0.25">
      <c r="A6" s="264" t="s">
        <v>10</v>
      </c>
      <c r="B6" s="265">
        <f>SUM(B7:B9)</f>
        <v>-193.31872197955451</v>
      </c>
      <c r="C6" s="755" t="s">
        <v>161</v>
      </c>
      <c r="D6" s="266">
        <v>-197.41040227986102</v>
      </c>
      <c r="E6" s="758" t="s">
        <v>162</v>
      </c>
      <c r="F6" s="79"/>
    </row>
    <row r="7" spans="1:6" x14ac:dyDescent="0.25">
      <c r="A7" s="267" t="s">
        <v>163</v>
      </c>
      <c r="B7" s="268">
        <v>-115</v>
      </c>
      <c r="C7" s="756"/>
      <c r="D7" s="269">
        <v>-119</v>
      </c>
      <c r="E7" s="759"/>
      <c r="F7" s="79"/>
    </row>
    <row r="8" spans="1:6" x14ac:dyDescent="0.25">
      <c r="A8" s="267" t="s">
        <v>12</v>
      </c>
      <c r="B8" s="268">
        <v>-61.318721979554503</v>
      </c>
      <c r="C8" s="756"/>
      <c r="D8" s="269">
        <v>-61.410402279861025</v>
      </c>
      <c r="E8" s="759"/>
      <c r="F8" s="79"/>
    </row>
    <row r="9" spans="1:6" x14ac:dyDescent="0.25">
      <c r="A9" s="45" t="s">
        <v>164</v>
      </c>
      <c r="B9" s="108">
        <v>-17</v>
      </c>
      <c r="C9" s="757"/>
      <c r="D9" s="270">
        <v>-17</v>
      </c>
      <c r="E9" s="760"/>
      <c r="F9" s="79"/>
    </row>
    <row r="10" spans="1:6" ht="34.5" customHeight="1" x14ac:dyDescent="0.25">
      <c r="A10" s="271" t="s">
        <v>14</v>
      </c>
      <c r="B10" s="50">
        <v>-186</v>
      </c>
      <c r="C10" s="755" t="s">
        <v>165</v>
      </c>
      <c r="D10" s="46">
        <v>-186</v>
      </c>
      <c r="E10" s="768" t="s">
        <v>165</v>
      </c>
    </row>
    <row r="11" spans="1:6" ht="15" customHeight="1" x14ac:dyDescent="0.25">
      <c r="A11" s="264" t="s">
        <v>16</v>
      </c>
      <c r="B11" s="35">
        <f>SUM(B12:B15)</f>
        <v>-108.71171380493065</v>
      </c>
      <c r="C11" s="756"/>
      <c r="D11" s="43">
        <v>-290.89136326520099</v>
      </c>
      <c r="E11" s="769"/>
    </row>
    <row r="12" spans="1:6" x14ac:dyDescent="0.25">
      <c r="A12" s="56" t="s">
        <v>17</v>
      </c>
      <c r="B12" s="269">
        <v>-107.2</v>
      </c>
      <c r="C12" s="756"/>
      <c r="D12" s="43">
        <v>-160.64599999999999</v>
      </c>
      <c r="E12" s="769"/>
    </row>
    <row r="13" spans="1:6" ht="36" customHeight="1" x14ac:dyDescent="0.25">
      <c r="A13" s="56" t="s">
        <v>18</v>
      </c>
      <c r="B13" s="43">
        <v>-1.5117138049306504</v>
      </c>
      <c r="C13" s="756"/>
      <c r="D13" s="43">
        <v>13.546999999999997</v>
      </c>
      <c r="E13" s="769"/>
    </row>
    <row r="14" spans="1:6" x14ac:dyDescent="0.25">
      <c r="A14" s="272" t="s">
        <v>19</v>
      </c>
      <c r="B14" s="43">
        <v>0</v>
      </c>
      <c r="C14" s="756"/>
      <c r="D14" s="43">
        <v>-8.2140000000000004</v>
      </c>
      <c r="E14" s="769"/>
    </row>
    <row r="15" spans="1:6" x14ac:dyDescent="0.25">
      <c r="A15" s="272" t="s">
        <v>20</v>
      </c>
      <c r="B15" s="43">
        <v>0</v>
      </c>
      <c r="C15" s="756"/>
      <c r="D15" s="43">
        <v>-135.57836326520101</v>
      </c>
      <c r="E15" s="770"/>
    </row>
    <row r="16" spans="1:6" ht="15" customHeight="1" x14ac:dyDescent="0.25">
      <c r="A16" s="264" t="s">
        <v>21</v>
      </c>
      <c r="B16" s="265">
        <f>SUM(B17:B18)</f>
        <v>-223.790451119246</v>
      </c>
      <c r="C16" s="756"/>
      <c r="D16" s="266">
        <v>-262.69325259431696</v>
      </c>
      <c r="E16" s="768" t="s">
        <v>166</v>
      </c>
    </row>
    <row r="17" spans="1:5" ht="24" x14ac:dyDescent="0.25">
      <c r="A17" s="273" t="s">
        <v>22</v>
      </c>
      <c r="B17" s="269">
        <v>-196.404451119246</v>
      </c>
      <c r="C17" s="756"/>
      <c r="D17" s="274">
        <v>-237.69325259431696</v>
      </c>
      <c r="E17" s="769"/>
    </row>
    <row r="18" spans="1:5" ht="24" x14ac:dyDescent="0.25">
      <c r="A18" s="275" t="s">
        <v>23</v>
      </c>
      <c r="B18" s="270">
        <v>-27.385999999999999</v>
      </c>
      <c r="C18" s="757"/>
      <c r="D18" s="274">
        <v>-25.000000000000004</v>
      </c>
      <c r="E18" s="769"/>
    </row>
    <row r="19" spans="1:5" x14ac:dyDescent="0.25">
      <c r="A19" s="49" t="s">
        <v>24</v>
      </c>
      <c r="B19" s="71">
        <v>-137.49199999999999</v>
      </c>
      <c r="C19" s="771" t="s">
        <v>167</v>
      </c>
      <c r="D19" s="276">
        <v>15</v>
      </c>
      <c r="E19" s="770"/>
    </row>
    <row r="20" spans="1:5" x14ac:dyDescent="0.25">
      <c r="A20" s="52" t="s">
        <v>25</v>
      </c>
      <c r="B20" s="71">
        <v>-30</v>
      </c>
      <c r="C20" s="772"/>
      <c r="D20" s="276">
        <v>-29.669452926208599</v>
      </c>
      <c r="E20" s="768" t="s">
        <v>168</v>
      </c>
    </row>
    <row r="21" spans="1:5" x14ac:dyDescent="0.25">
      <c r="A21" s="52" t="s">
        <v>26</v>
      </c>
      <c r="B21" s="71" t="s">
        <v>36</v>
      </c>
      <c r="C21" s="772"/>
      <c r="D21" s="276">
        <v>-10.6</v>
      </c>
      <c r="E21" s="769"/>
    </row>
    <row r="22" spans="1:5" ht="24" x14ac:dyDescent="0.25">
      <c r="A22" s="34" t="s">
        <v>27</v>
      </c>
      <c r="B22" s="277" t="s">
        <v>15</v>
      </c>
      <c r="C22" s="772"/>
      <c r="D22" s="277" t="s">
        <v>15</v>
      </c>
      <c r="E22" s="769"/>
    </row>
    <row r="23" spans="1:5" ht="24" customHeight="1" x14ac:dyDescent="0.25">
      <c r="A23" s="34" t="s">
        <v>28</v>
      </c>
      <c r="B23" s="277" t="s">
        <v>15</v>
      </c>
      <c r="C23" s="772"/>
      <c r="D23" s="277" t="s">
        <v>15</v>
      </c>
      <c r="E23" s="770"/>
    </row>
    <row r="24" spans="1:5" ht="24" x14ac:dyDescent="0.25">
      <c r="A24" s="34" t="s">
        <v>29</v>
      </c>
      <c r="B24" s="277" t="s">
        <v>15</v>
      </c>
      <c r="C24" s="772"/>
      <c r="D24" s="277" t="s">
        <v>15</v>
      </c>
      <c r="E24" s="768" t="s">
        <v>169</v>
      </c>
    </row>
    <row r="25" spans="1:5" ht="24" x14ac:dyDescent="0.25">
      <c r="A25" s="278" t="s">
        <v>30</v>
      </c>
      <c r="B25" s="279" t="s">
        <v>36</v>
      </c>
      <c r="C25" s="773"/>
      <c r="D25" s="280" t="s">
        <v>15</v>
      </c>
      <c r="E25" s="770"/>
    </row>
    <row r="26" spans="1:5" ht="26.25" customHeight="1" x14ac:dyDescent="0.25">
      <c r="A26" s="764"/>
      <c r="B26" s="765"/>
      <c r="C26" s="765"/>
      <c r="D26" s="765"/>
      <c r="E26" s="281" t="s">
        <v>105</v>
      </c>
    </row>
    <row r="27" spans="1:5" ht="24.75" customHeight="1" x14ac:dyDescent="0.25">
      <c r="A27" s="766"/>
      <c r="B27" s="767"/>
      <c r="C27" s="767"/>
      <c r="D27" s="767"/>
      <c r="E27" s="282"/>
    </row>
    <row r="28" spans="1:5" ht="26.25" customHeight="1" x14ac:dyDescent="0.25">
      <c r="A28" s="766"/>
      <c r="B28" s="767"/>
      <c r="C28" s="767"/>
      <c r="D28" s="767"/>
      <c r="E28" s="282"/>
    </row>
    <row r="29" spans="1:5" x14ac:dyDescent="0.25">
      <c r="A29" s="282"/>
      <c r="B29" s="282"/>
      <c r="C29" s="282"/>
      <c r="D29" s="282"/>
      <c r="E29" s="282"/>
    </row>
    <row r="30" spans="1:5" x14ac:dyDescent="0.25">
      <c r="A30" s="282"/>
      <c r="B30" s="282"/>
      <c r="C30" s="282"/>
      <c r="D30" s="282"/>
      <c r="E30" s="282"/>
    </row>
    <row r="36" spans="3:3" x14ac:dyDescent="0.25">
      <c r="C36" s="283"/>
    </row>
  </sheetData>
  <mergeCells count="17">
    <mergeCell ref="A26:D26"/>
    <mergeCell ref="A27:D27"/>
    <mergeCell ref="A28:D28"/>
    <mergeCell ref="C10:C18"/>
    <mergeCell ref="E10:E15"/>
    <mergeCell ref="E16:E19"/>
    <mergeCell ref="C19:C25"/>
    <mergeCell ref="E20:E23"/>
    <mergeCell ref="E24:E25"/>
    <mergeCell ref="A1:E1"/>
    <mergeCell ref="A3:A4"/>
    <mergeCell ref="B3:C3"/>
    <mergeCell ref="D3:E3"/>
    <mergeCell ref="C6:C9"/>
    <mergeCell ref="E6:E9"/>
    <mergeCell ref="B2:C2"/>
    <mergeCell ref="D2:E2"/>
  </mergeCells>
  <pageMargins left="0.7" right="0.7" top="0.75" bottom="0.75" header="0.3" footer="0.3"/>
  <pageSetup paperSize="9" scale="9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sqref="A1:F1"/>
    </sheetView>
  </sheetViews>
  <sheetFormatPr defaultRowHeight="15" x14ac:dyDescent="0.25"/>
  <cols>
    <col min="1" max="1" width="61.5703125" customWidth="1"/>
  </cols>
  <sheetData>
    <row r="1" spans="1:6" x14ac:dyDescent="0.25">
      <c r="A1" s="774" t="s">
        <v>183</v>
      </c>
      <c r="B1" s="774"/>
      <c r="C1" s="774"/>
      <c r="D1" s="774"/>
      <c r="E1" s="774"/>
      <c r="F1" s="774"/>
    </row>
    <row r="2" spans="1:6" x14ac:dyDescent="0.25">
      <c r="A2" s="284"/>
      <c r="B2" s="301"/>
      <c r="C2" s="257">
        <v>2017</v>
      </c>
      <c r="D2" s="257">
        <v>2018</v>
      </c>
      <c r="E2" s="257">
        <v>2019</v>
      </c>
      <c r="F2" s="257">
        <v>2020</v>
      </c>
    </row>
    <row r="3" spans="1:6" x14ac:dyDescent="0.25">
      <c r="A3" s="302" t="s">
        <v>177</v>
      </c>
      <c r="B3" s="302"/>
      <c r="C3" s="303">
        <v>-1.1636056994413759</v>
      </c>
      <c r="D3" s="303">
        <v>-0.67583578861418825</v>
      </c>
      <c r="E3" s="303">
        <v>-0.18290953028046522</v>
      </c>
      <c r="F3" s="303">
        <v>0.37442819838214964</v>
      </c>
    </row>
    <row r="4" spans="1:6" x14ac:dyDescent="0.25">
      <c r="A4" s="302" t="s">
        <v>178</v>
      </c>
      <c r="B4" s="302"/>
      <c r="C4" s="303">
        <v>0.10539851975780046</v>
      </c>
      <c r="D4" s="303">
        <v>8.2173974549295536E-2</v>
      </c>
      <c r="E4" s="303">
        <v>2.5228558615177477E-2</v>
      </c>
      <c r="F4" s="303">
        <v>5.0151943874888971E-2</v>
      </c>
    </row>
    <row r="5" spans="1:6" x14ac:dyDescent="0.25">
      <c r="A5" s="302" t="s">
        <v>179</v>
      </c>
      <c r="B5" s="302"/>
      <c r="C5" s="303">
        <v>4.2825684252407736E-3</v>
      </c>
      <c r="D5" s="303">
        <v>1.0478676849988711E-2</v>
      </c>
      <c r="E5" s="303">
        <v>-2.4608799498408107E-2</v>
      </c>
      <c r="F5" s="303">
        <v>-2.8748272122784968E-3</v>
      </c>
    </row>
    <row r="6" spans="1:6" x14ac:dyDescent="0.25">
      <c r="A6" s="167" t="s">
        <v>180</v>
      </c>
      <c r="B6" s="167"/>
      <c r="C6" s="288">
        <f>C3+C4+C5</f>
        <v>-1.0539246112583347</v>
      </c>
      <c r="D6" s="288">
        <f>D3+D4+D5</f>
        <v>-0.583183137214904</v>
      </c>
      <c r="E6" s="288">
        <f>E3+E4+E5</f>
        <v>-0.18228977116369585</v>
      </c>
      <c r="F6" s="288">
        <f>F3+F4+F5</f>
        <v>0.42170531504476011</v>
      </c>
    </row>
    <row r="7" spans="1:6" x14ac:dyDescent="0.25">
      <c r="A7" s="304" t="s">
        <v>181</v>
      </c>
      <c r="B7" s="304"/>
      <c r="C7" s="305">
        <v>50.827697962710204</v>
      </c>
      <c r="D7" s="305">
        <v>48.848138097279886</v>
      </c>
      <c r="E7" s="305">
        <v>46.144067988137778</v>
      </c>
      <c r="F7" s="305">
        <v>43.1021173723624</v>
      </c>
    </row>
    <row r="8" spans="1:6" x14ac:dyDescent="0.25">
      <c r="A8" s="167" t="s">
        <v>182</v>
      </c>
      <c r="B8" s="167"/>
      <c r="C8" s="288">
        <v>48.975982705296161</v>
      </c>
      <c r="D8" s="288">
        <v>47.050879990552829</v>
      </c>
      <c r="E8" s="288">
        <v>48.006557023254388</v>
      </c>
      <c r="F8" s="288">
        <v>43.523113092013986</v>
      </c>
    </row>
    <row r="9" spans="1:6" x14ac:dyDescent="0.25">
      <c r="E9" s="713" t="s">
        <v>46</v>
      </c>
      <c r="F9" s="713"/>
    </row>
  </sheetData>
  <mergeCells count="2">
    <mergeCell ref="A1:F1"/>
    <mergeCell ref="E9:F9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sqref="A1:F1"/>
    </sheetView>
  </sheetViews>
  <sheetFormatPr defaultRowHeight="15" x14ac:dyDescent="0.25"/>
  <cols>
    <col min="1" max="1" width="61.5703125" customWidth="1"/>
  </cols>
  <sheetData>
    <row r="1" spans="1:6" x14ac:dyDescent="0.25">
      <c r="A1" s="716" t="s">
        <v>184</v>
      </c>
      <c r="B1" s="716"/>
      <c r="C1" s="716"/>
      <c r="D1" s="716"/>
      <c r="E1" s="716"/>
      <c r="F1" s="716"/>
    </row>
    <row r="2" spans="1:6" x14ac:dyDescent="0.25">
      <c r="A2" s="284"/>
      <c r="B2" s="257">
        <v>2016</v>
      </c>
      <c r="C2" s="257">
        <f>B2+1</f>
        <v>2017</v>
      </c>
      <c r="D2" s="257">
        <f>C2+1</f>
        <v>2018</v>
      </c>
      <c r="E2" s="257">
        <f>D2+1</f>
        <v>2019</v>
      </c>
      <c r="F2" s="257">
        <f>E2+1</f>
        <v>2020</v>
      </c>
    </row>
    <row r="3" spans="1:6" x14ac:dyDescent="0.25">
      <c r="A3" s="290" t="s">
        <v>171</v>
      </c>
      <c r="B3" s="286">
        <v>-1.6818435889279453</v>
      </c>
      <c r="C3" s="286">
        <v>-1.0539246112583247</v>
      </c>
      <c r="D3" s="286">
        <v>-0.58318313721490189</v>
      </c>
      <c r="E3" s="286">
        <v>-0.18228977116369949</v>
      </c>
      <c r="F3" s="286">
        <v>0.42170531504476416</v>
      </c>
    </row>
    <row r="4" spans="1:6" x14ac:dyDescent="0.25">
      <c r="A4" s="291" t="s">
        <v>172</v>
      </c>
      <c r="B4" s="285">
        <v>-0.02</v>
      </c>
      <c r="C4" s="285">
        <v>0.05</v>
      </c>
      <c r="D4" s="285">
        <v>0.08</v>
      </c>
      <c r="E4" s="285">
        <v>0.12</v>
      </c>
      <c r="F4" s="285">
        <v>0.18</v>
      </c>
    </row>
    <row r="5" spans="1:6" x14ac:dyDescent="0.25">
      <c r="A5" s="291" t="s">
        <v>174</v>
      </c>
      <c r="B5" s="292">
        <v>9.5839985135997188E-2</v>
      </c>
      <c r="C5" s="292">
        <v>-7.1493857481960662E-3</v>
      </c>
      <c r="D5" s="292">
        <v>-6.822414193542313E-3</v>
      </c>
      <c r="E5" s="292">
        <v>-6.4545511438949084E-3</v>
      </c>
      <c r="F5" s="292">
        <v>-6.0630666527423339E-3</v>
      </c>
    </row>
    <row r="6" spans="1:6" x14ac:dyDescent="0.25">
      <c r="A6" s="293" t="s">
        <v>175</v>
      </c>
      <c r="B6" s="294">
        <f>B3-B4-B5</f>
        <v>-1.7576835740639425</v>
      </c>
      <c r="C6" s="294">
        <f>C3-C4-C5</f>
        <v>-1.0967752255101286</v>
      </c>
      <c r="D6" s="294">
        <f>D3-D4-D5</f>
        <v>-0.6563607230213595</v>
      </c>
      <c r="E6" s="294">
        <f>E3-E4-E5</f>
        <v>-0.29583522001980456</v>
      </c>
      <c r="F6" s="294">
        <f>F3-F4-F5</f>
        <v>0.24776838169750651</v>
      </c>
    </row>
    <row r="7" spans="1:6" x14ac:dyDescent="0.25">
      <c r="A7" s="287" t="s">
        <v>173</v>
      </c>
      <c r="B7" s="295" t="s">
        <v>36</v>
      </c>
      <c r="C7" s="295">
        <f>C6-B6</f>
        <v>0.66090834855381386</v>
      </c>
      <c r="D7" s="295">
        <f>D6-C6</f>
        <v>0.44041450248876912</v>
      </c>
      <c r="E7" s="295">
        <f>E6-D6</f>
        <v>0.36052550300155495</v>
      </c>
      <c r="F7" s="295">
        <f>F6-E6</f>
        <v>0.54360360171731104</v>
      </c>
    </row>
    <row r="8" spans="1:6" x14ac:dyDescent="0.25">
      <c r="A8" s="296" t="s">
        <v>176</v>
      </c>
      <c r="B8" s="297" t="s">
        <v>36</v>
      </c>
      <c r="C8" s="298">
        <v>0.25132668996932295</v>
      </c>
      <c r="D8" s="298">
        <v>0.29758144860675489</v>
      </c>
      <c r="E8" s="298">
        <v>0.26928340702351039</v>
      </c>
      <c r="F8" s="298">
        <v>0.26928340702351039</v>
      </c>
    </row>
    <row r="9" spans="1:6" x14ac:dyDescent="0.25">
      <c r="A9" s="293"/>
      <c r="B9" s="294"/>
      <c r="C9" s="294"/>
      <c r="D9" s="294"/>
      <c r="E9" s="294"/>
      <c r="F9" s="289" t="s">
        <v>46</v>
      </c>
    </row>
    <row r="10" spans="1:6" x14ac:dyDescent="0.25">
      <c r="A10" s="299" t="s">
        <v>185</v>
      </c>
      <c r="B10" s="300">
        <v>80958.003999999986</v>
      </c>
      <c r="C10" s="300">
        <v>84838.003612835077</v>
      </c>
      <c r="D10" s="300">
        <v>89673.160394346371</v>
      </c>
      <c r="E10" s="300">
        <v>95463.242143018157</v>
      </c>
      <c r="F10" s="300">
        <v>101489.58558211252</v>
      </c>
    </row>
  </sheetData>
  <mergeCells count="1"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workbookViewId="0"/>
  </sheetViews>
  <sheetFormatPr defaultRowHeight="12.75" x14ac:dyDescent="0.2"/>
  <cols>
    <col min="1" max="1" width="30.28515625" style="423" customWidth="1"/>
    <col min="2" max="2" width="11.42578125" style="423" bestFit="1" customWidth="1"/>
    <col min="3" max="16384" width="9.140625" style="423"/>
  </cols>
  <sheetData>
    <row r="1" spans="1:7" x14ac:dyDescent="0.2">
      <c r="A1" s="422" t="s">
        <v>306</v>
      </c>
      <c r="B1" s="422"/>
      <c r="C1" s="422"/>
      <c r="D1" s="422"/>
      <c r="E1" s="422"/>
      <c r="F1" s="422"/>
    </row>
    <row r="2" spans="1:7" x14ac:dyDescent="0.2">
      <c r="A2" s="424"/>
      <c r="B2" s="355">
        <v>2016</v>
      </c>
      <c r="C2" s="355">
        <v>2017</v>
      </c>
      <c r="D2" s="355">
        <v>2018</v>
      </c>
      <c r="E2" s="355">
        <v>2019</v>
      </c>
      <c r="F2" s="355">
        <v>2020</v>
      </c>
    </row>
    <row r="3" spans="1:7" s="465" customFormat="1" x14ac:dyDescent="0.2">
      <c r="A3" s="428" t="s">
        <v>307</v>
      </c>
      <c r="B3" s="464">
        <v>-7.1493857481960653E-3</v>
      </c>
      <c r="C3" s="464">
        <v>-6.8431968384622746E-3</v>
      </c>
      <c r="D3" s="464">
        <v>-6.477823419041932E-3</v>
      </c>
      <c r="E3" s="464">
        <v>-6.0879490338575631E-3</v>
      </c>
      <c r="F3" s="464">
        <v>-5.7460631160166156E-3</v>
      </c>
    </row>
    <row r="4" spans="1:7" x14ac:dyDescent="0.2">
      <c r="A4" s="437" t="s">
        <v>308</v>
      </c>
      <c r="B4" s="359">
        <v>-3.2222879407945881E-2</v>
      </c>
      <c r="C4" s="464" t="s">
        <v>36</v>
      </c>
      <c r="D4" s="464" t="s">
        <v>36</v>
      </c>
      <c r="E4" s="464" t="s">
        <v>36</v>
      </c>
      <c r="F4" s="464" t="s">
        <v>36</v>
      </c>
    </row>
    <row r="5" spans="1:7" x14ac:dyDescent="0.2">
      <c r="A5" s="466" t="s">
        <v>309</v>
      </c>
      <c r="B5" s="464">
        <v>-5.6951749946799579E-2</v>
      </c>
      <c r="C5" s="464" t="s">
        <v>36</v>
      </c>
      <c r="D5" s="464" t="s">
        <v>36</v>
      </c>
      <c r="E5" s="464" t="s">
        <v>36</v>
      </c>
      <c r="F5" s="464" t="s">
        <v>36</v>
      </c>
    </row>
    <row r="6" spans="1:7" x14ac:dyDescent="0.2">
      <c r="A6" s="423" t="s">
        <v>310</v>
      </c>
      <c r="B6" s="359">
        <v>0.19207489354604149</v>
      </c>
      <c r="C6" s="464" t="s">
        <v>36</v>
      </c>
      <c r="D6" s="464" t="s">
        <v>36</v>
      </c>
      <c r="E6" s="464" t="s">
        <v>36</v>
      </c>
      <c r="F6" s="464" t="s">
        <v>36</v>
      </c>
    </row>
    <row r="7" spans="1:7" x14ac:dyDescent="0.2">
      <c r="A7" s="441" t="s">
        <v>311</v>
      </c>
      <c r="B7" s="467">
        <f t="shared" ref="B7:F7" si="0">SUM(B3:B6)</f>
        <v>9.5750878443099957E-2</v>
      </c>
      <c r="C7" s="467">
        <f t="shared" si="0"/>
        <v>-6.8431968384622746E-3</v>
      </c>
      <c r="D7" s="467">
        <f t="shared" si="0"/>
        <v>-6.477823419041932E-3</v>
      </c>
      <c r="E7" s="467">
        <f t="shared" si="0"/>
        <v>-6.0879490338575631E-3</v>
      </c>
      <c r="F7" s="467">
        <f t="shared" si="0"/>
        <v>-5.7460631160166156E-3</v>
      </c>
    </row>
    <row r="8" spans="1:7" x14ac:dyDescent="0.2">
      <c r="A8" s="425"/>
      <c r="B8" s="468"/>
      <c r="C8" s="468"/>
      <c r="E8" s="469"/>
      <c r="F8" s="469" t="s">
        <v>46</v>
      </c>
    </row>
    <row r="10" spans="1:7" x14ac:dyDescent="0.2">
      <c r="B10" s="470"/>
      <c r="C10" s="470"/>
      <c r="D10" s="470"/>
      <c r="E10" s="470"/>
      <c r="F10" s="470"/>
      <c r="G10" s="470"/>
    </row>
    <row r="11" spans="1:7" x14ac:dyDescent="0.2">
      <c r="A11" s="775"/>
      <c r="B11" s="775"/>
      <c r="C11" s="775"/>
      <c r="D11" s="775"/>
      <c r="E11" s="775"/>
      <c r="F11" s="453"/>
      <c r="G11" s="466"/>
    </row>
    <row r="12" spans="1:7" x14ac:dyDescent="0.2">
      <c r="A12" s="375"/>
      <c r="B12" s="357"/>
      <c r="C12" s="357"/>
      <c r="D12" s="357"/>
      <c r="E12" s="357"/>
      <c r="F12" s="357"/>
      <c r="G12" s="466"/>
    </row>
    <row r="13" spans="1:7" x14ac:dyDescent="0.2">
      <c r="A13" s="361"/>
      <c r="B13" s="471"/>
      <c r="C13" s="471"/>
      <c r="D13" s="471"/>
      <c r="E13" s="471"/>
      <c r="F13" s="471"/>
      <c r="G13" s="466"/>
    </row>
    <row r="14" spans="1:7" x14ac:dyDescent="0.2">
      <c r="A14" s="361"/>
      <c r="B14" s="471"/>
      <c r="C14" s="471"/>
      <c r="D14" s="471"/>
      <c r="E14" s="471"/>
      <c r="F14" s="471"/>
      <c r="G14" s="466"/>
    </row>
    <row r="15" spans="1:7" x14ac:dyDescent="0.2">
      <c r="A15" s="366"/>
      <c r="B15" s="472"/>
      <c r="C15" s="472"/>
      <c r="D15" s="472"/>
      <c r="E15" s="472"/>
      <c r="F15" s="472"/>
      <c r="G15" s="466"/>
    </row>
    <row r="16" spans="1:7" x14ac:dyDescent="0.2">
      <c r="A16" s="370"/>
      <c r="B16" s="473"/>
      <c r="C16" s="473"/>
      <c r="D16" s="450"/>
      <c r="E16" s="474"/>
      <c r="F16" s="474"/>
      <c r="G16" s="450"/>
    </row>
    <row r="17" spans="1:7" x14ac:dyDescent="0.2">
      <c r="A17" s="361"/>
      <c r="B17" s="475"/>
      <c r="C17" s="476"/>
      <c r="D17" s="476"/>
      <c r="E17" s="476"/>
      <c r="F17" s="450"/>
      <c r="G17" s="450"/>
    </row>
    <row r="18" spans="1:7" x14ac:dyDescent="0.2">
      <c r="A18" s="361"/>
      <c r="B18" s="475"/>
      <c r="C18" s="476"/>
      <c r="D18" s="476"/>
      <c r="E18" s="476"/>
      <c r="F18" s="450"/>
      <c r="G18" s="450"/>
    </row>
    <row r="19" spans="1:7" x14ac:dyDescent="0.2">
      <c r="A19" s="366"/>
      <c r="B19" s="477"/>
      <c r="C19" s="476"/>
      <c r="D19" s="476"/>
      <c r="E19" s="476"/>
      <c r="F19" s="450"/>
      <c r="G19" s="450"/>
    </row>
    <row r="20" spans="1:7" x14ac:dyDescent="0.2">
      <c r="A20" s="453"/>
      <c r="B20" s="478"/>
      <c r="C20" s="478"/>
      <c r="D20" s="478"/>
      <c r="E20" s="478"/>
      <c r="F20" s="450"/>
      <c r="G20" s="450"/>
    </row>
    <row r="21" spans="1:7" x14ac:dyDescent="0.2">
      <c r="A21" s="479"/>
      <c r="B21" s="476"/>
      <c r="C21" s="476"/>
      <c r="D21" s="476"/>
      <c r="E21" s="480"/>
      <c r="F21" s="450"/>
      <c r="G21" s="450"/>
    </row>
    <row r="22" spans="1:7" x14ac:dyDescent="0.2">
      <c r="A22" s="450"/>
      <c r="B22" s="450"/>
      <c r="C22" s="450"/>
      <c r="D22" s="450"/>
      <c r="E22" s="450"/>
      <c r="F22" s="450"/>
      <c r="G22" s="450"/>
    </row>
    <row r="23" spans="1:7" x14ac:dyDescent="0.2">
      <c r="A23" s="481"/>
      <c r="B23" s="482"/>
      <c r="C23" s="482"/>
      <c r="D23" s="482"/>
      <c r="E23" s="482"/>
      <c r="F23" s="482"/>
      <c r="G23" s="450"/>
    </row>
    <row r="24" spans="1:7" x14ac:dyDescent="0.2">
      <c r="A24" s="483"/>
      <c r="B24" s="484"/>
      <c r="C24" s="485"/>
      <c r="D24" s="485"/>
      <c r="E24" s="485"/>
      <c r="F24" s="485"/>
      <c r="G24" s="450"/>
    </row>
    <row r="25" spans="1:7" x14ac:dyDescent="0.2">
      <c r="A25" s="486"/>
      <c r="B25" s="487"/>
      <c r="C25" s="487"/>
      <c r="D25" s="487"/>
      <c r="E25" s="487"/>
      <c r="F25" s="487"/>
      <c r="G25" s="450"/>
    </row>
    <row r="26" spans="1:7" x14ac:dyDescent="0.2">
      <c r="A26" s="488"/>
      <c r="B26" s="489"/>
      <c r="C26" s="489"/>
      <c r="D26" s="489"/>
      <c r="E26" s="489"/>
      <c r="F26" s="489"/>
      <c r="G26" s="450"/>
    </row>
    <row r="27" spans="1:7" x14ac:dyDescent="0.2">
      <c r="A27" s="450"/>
      <c r="B27" s="450"/>
      <c r="C27" s="450"/>
      <c r="D27" s="450"/>
      <c r="E27" s="776"/>
      <c r="F27" s="776"/>
      <c r="G27" s="450"/>
    </row>
    <row r="28" spans="1:7" x14ac:dyDescent="0.2">
      <c r="A28" s="450"/>
      <c r="B28" s="490"/>
      <c r="C28" s="490"/>
      <c r="D28" s="490"/>
      <c r="E28" s="490"/>
      <c r="F28" s="490"/>
      <c r="G28" s="450"/>
    </row>
    <row r="29" spans="1:7" x14ac:dyDescent="0.2">
      <c r="A29" s="450"/>
      <c r="B29" s="450"/>
      <c r="C29" s="450"/>
      <c r="D29" s="450"/>
      <c r="E29" s="450"/>
      <c r="F29" s="450"/>
      <c r="G29" s="450"/>
    </row>
    <row r="30" spans="1:7" x14ac:dyDescent="0.2">
      <c r="A30" s="777"/>
      <c r="B30" s="777"/>
      <c r="C30" s="777"/>
      <c r="D30" s="777"/>
      <c r="E30" s="777"/>
      <c r="F30" s="777"/>
      <c r="G30" s="450"/>
    </row>
    <row r="31" spans="1:7" x14ac:dyDescent="0.2">
      <c r="A31" s="491"/>
      <c r="B31" s="357"/>
      <c r="C31" s="357"/>
      <c r="D31" s="357"/>
      <c r="E31" s="357"/>
      <c r="F31" s="357"/>
      <c r="G31" s="450"/>
    </row>
    <row r="32" spans="1:7" x14ac:dyDescent="0.2">
      <c r="A32" s="450"/>
      <c r="B32" s="475"/>
      <c r="C32" s="475"/>
      <c r="D32" s="475"/>
      <c r="E32" s="475"/>
      <c r="F32" s="475"/>
      <c r="G32" s="450"/>
    </row>
    <row r="33" spans="1:7" x14ac:dyDescent="0.2">
      <c r="A33" s="450"/>
      <c r="B33" s="395"/>
      <c r="C33" s="395"/>
      <c r="D33" s="395"/>
      <c r="E33" s="395"/>
      <c r="F33" s="395"/>
      <c r="G33" s="450"/>
    </row>
    <row r="34" spans="1:7" x14ac:dyDescent="0.2">
      <c r="E34" s="778"/>
      <c r="F34" s="778"/>
    </row>
    <row r="38" spans="1:7" x14ac:dyDescent="0.2">
      <c r="C38" s="492"/>
    </row>
  </sheetData>
  <mergeCells count="4">
    <mergeCell ref="A11:E11"/>
    <mergeCell ref="E27:F27"/>
    <mergeCell ref="A30:F30"/>
    <mergeCell ref="E34:F34"/>
  </mergeCells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/>
  </sheetViews>
  <sheetFormatPr defaultRowHeight="12" x14ac:dyDescent="0.2"/>
  <cols>
    <col min="1" max="1" width="51" style="466" customWidth="1"/>
    <col min="2" max="2" width="10" style="466" bestFit="1" customWidth="1"/>
    <col min="3" max="3" width="10.28515625" style="466" bestFit="1" customWidth="1"/>
    <col min="4" max="4" width="10.140625" style="466" bestFit="1" customWidth="1"/>
    <col min="5" max="5" width="9.85546875" style="466" bestFit="1" customWidth="1"/>
    <col min="6" max="6" width="10" style="466" bestFit="1" customWidth="1"/>
    <col min="7" max="7" width="9.140625" style="466"/>
    <col min="8" max="8" width="53.42578125" style="466" bestFit="1" customWidth="1"/>
    <col min="9" max="16384" width="9.140625" style="466"/>
  </cols>
  <sheetData>
    <row r="1" spans="1:13" ht="12.75" customHeight="1" x14ac:dyDescent="0.2">
      <c r="A1" s="493" t="s">
        <v>312</v>
      </c>
      <c r="B1" s="493"/>
      <c r="C1" s="494"/>
      <c r="D1" s="779"/>
      <c r="E1" s="779"/>
      <c r="F1" s="779"/>
      <c r="H1" s="493" t="s">
        <v>313</v>
      </c>
    </row>
    <row r="2" spans="1:13" x14ac:dyDescent="0.2">
      <c r="A2" s="495"/>
      <c r="B2" s="355" t="s">
        <v>314</v>
      </c>
      <c r="C2" s="355" t="s">
        <v>315</v>
      </c>
      <c r="D2" s="355" t="s">
        <v>227</v>
      </c>
      <c r="E2" s="355" t="s">
        <v>228</v>
      </c>
      <c r="F2" s="355" t="s">
        <v>229</v>
      </c>
      <c r="H2" s="495"/>
      <c r="I2" s="355" t="s">
        <v>314</v>
      </c>
      <c r="J2" s="355" t="s">
        <v>315</v>
      </c>
      <c r="K2" s="355" t="s">
        <v>227</v>
      </c>
      <c r="L2" s="355" t="s">
        <v>228</v>
      </c>
      <c r="M2" s="355" t="s">
        <v>229</v>
      </c>
    </row>
    <row r="3" spans="1:13" x14ac:dyDescent="0.2">
      <c r="A3" s="486" t="s">
        <v>316</v>
      </c>
      <c r="B3" s="496">
        <f>B4+B17+B20+B25</f>
        <v>33450.130000000005</v>
      </c>
      <c r="C3" s="496">
        <f>C4+C17+C20+C25</f>
        <v>33566.579000000005</v>
      </c>
      <c r="D3" s="496">
        <f>D4+D17+D20+D25</f>
        <v>34581.031999999999</v>
      </c>
      <c r="E3" s="496">
        <f>E4+E17+E20+E25</f>
        <v>36677.884999999995</v>
      </c>
      <c r="F3" s="496">
        <f>F4+F17+F20+F25</f>
        <v>38233.160999999993</v>
      </c>
      <c r="H3" s="486" t="s">
        <v>316</v>
      </c>
      <c r="I3" s="497">
        <f>B3/B$53*100</f>
        <v>39.825667360698162</v>
      </c>
      <c r="J3" s="497">
        <f>C3/C$53*100</f>
        <v>39.686024243550094</v>
      </c>
      <c r="K3" s="497">
        <f>D3/D$53*100</f>
        <v>38.702456603731349</v>
      </c>
      <c r="L3" s="497">
        <f>E3/E$53*100</f>
        <v>38.578627350296216</v>
      </c>
      <c r="M3" s="497">
        <f>F3/F$53*100</f>
        <v>37.956143024434745</v>
      </c>
    </row>
    <row r="4" spans="1:13" x14ac:dyDescent="0.2">
      <c r="A4" s="498" t="s">
        <v>317</v>
      </c>
      <c r="B4" s="499">
        <f>B5+B10+B16</f>
        <v>15594.23</v>
      </c>
      <c r="C4" s="499">
        <f>C5+C10+C16</f>
        <v>15586.1</v>
      </c>
      <c r="D4" s="499">
        <f>D5+D10+D16</f>
        <v>16317.708999999999</v>
      </c>
      <c r="E4" s="499">
        <f>E5+E10+E16</f>
        <v>17119.494999999999</v>
      </c>
      <c r="F4" s="499">
        <f>F5+F10+F16</f>
        <v>17969.228999999999</v>
      </c>
      <c r="H4" s="498" t="s">
        <v>317</v>
      </c>
      <c r="I4" s="500">
        <f t="shared" ref="I4:M49" si="0">B4/B$53*100</f>
        <v>18.566463470432552</v>
      </c>
      <c r="J4" s="500">
        <f t="shared" si="0"/>
        <v>18.427565777924407</v>
      </c>
      <c r="K4" s="500">
        <f t="shared" si="0"/>
        <v>18.262480554218754</v>
      </c>
      <c r="L4" s="500">
        <f t="shared" si="0"/>
        <v>18.006671268811147</v>
      </c>
      <c r="M4" s="500">
        <f t="shared" si="0"/>
        <v>17.83903313573316</v>
      </c>
    </row>
    <row r="5" spans="1:13" x14ac:dyDescent="0.2">
      <c r="A5" s="501" t="s">
        <v>318</v>
      </c>
      <c r="B5" s="502">
        <v>9138.4410000000007</v>
      </c>
      <c r="C5" s="502">
        <v>9202.8700000000008</v>
      </c>
      <c r="D5" s="502">
        <v>9548.5630000000001</v>
      </c>
      <c r="E5" s="502">
        <v>9952.15</v>
      </c>
      <c r="F5" s="502">
        <v>10345.273999999999</v>
      </c>
      <c r="H5" s="501" t="s">
        <v>318</v>
      </c>
      <c r="I5" s="503">
        <f t="shared" si="0"/>
        <v>10.880212168424034</v>
      </c>
      <c r="J5" s="503">
        <f t="shared" si="0"/>
        <v>10.880623906601857</v>
      </c>
      <c r="K5" s="503">
        <f t="shared" si="0"/>
        <v>10.686576535237434</v>
      </c>
      <c r="L5" s="503">
        <f t="shared" si="0"/>
        <v>10.467896013749172</v>
      </c>
      <c r="M5" s="503">
        <f t="shared" si="0"/>
        <v>10.270317423426386</v>
      </c>
    </row>
    <row r="6" spans="1:13" x14ac:dyDescent="0.2">
      <c r="A6" s="504" t="s">
        <v>319</v>
      </c>
      <c r="B6" s="502">
        <v>5759.7039999999997</v>
      </c>
      <c r="C6" s="502">
        <v>5834.9569999999994</v>
      </c>
      <c r="D6" s="502">
        <v>6044.018</v>
      </c>
      <c r="E6" s="502">
        <v>6318.0139999999992</v>
      </c>
      <c r="F6" s="502">
        <v>6613.7699999999995</v>
      </c>
      <c r="H6" s="504" t="s">
        <v>319</v>
      </c>
      <c r="I6" s="503">
        <f t="shared" si="0"/>
        <v>6.8574936958416179</v>
      </c>
      <c r="J6" s="503">
        <f t="shared" si="0"/>
        <v>6.8987144910439708</v>
      </c>
      <c r="K6" s="503">
        <f t="shared" si="0"/>
        <v>6.7643540643081783</v>
      </c>
      <c r="L6" s="503">
        <f t="shared" si="0"/>
        <v>6.6454297378366949</v>
      </c>
      <c r="M6" s="503">
        <f t="shared" si="0"/>
        <v>6.5658499973548059</v>
      </c>
    </row>
    <row r="7" spans="1:13" x14ac:dyDescent="0.2">
      <c r="A7" s="504" t="s">
        <v>320</v>
      </c>
      <c r="B7" s="502">
        <v>2259.7530000000002</v>
      </c>
      <c r="C7" s="502">
        <v>2275.163</v>
      </c>
      <c r="D7" s="502">
        <v>2338.1260000000002</v>
      </c>
      <c r="E7" s="502">
        <v>2435.5079999999998</v>
      </c>
      <c r="F7" s="502">
        <v>2500.2759999999998</v>
      </c>
      <c r="H7" s="504" t="s">
        <v>320</v>
      </c>
      <c r="I7" s="503">
        <f t="shared" si="0"/>
        <v>2.6904580429235927</v>
      </c>
      <c r="J7" s="503">
        <f t="shared" si="0"/>
        <v>2.6899426949653744</v>
      </c>
      <c r="K7" s="503">
        <f t="shared" si="0"/>
        <v>2.6167877248156151</v>
      </c>
      <c r="L7" s="503">
        <f t="shared" si="0"/>
        <v>2.561722289621259</v>
      </c>
      <c r="M7" s="503">
        <f t="shared" si="0"/>
        <v>2.4821602759071277</v>
      </c>
    </row>
    <row r="8" spans="1:13" x14ac:dyDescent="0.2">
      <c r="A8" s="504" t="s">
        <v>321</v>
      </c>
      <c r="B8" s="502">
        <v>0</v>
      </c>
      <c r="C8" s="502">
        <v>0</v>
      </c>
      <c r="D8" s="502">
        <v>0</v>
      </c>
      <c r="E8" s="502">
        <v>0</v>
      </c>
      <c r="F8" s="502">
        <v>0</v>
      </c>
      <c r="H8" s="504" t="s">
        <v>321</v>
      </c>
      <c r="I8" s="503">
        <f t="shared" si="0"/>
        <v>0</v>
      </c>
      <c r="J8" s="503">
        <f t="shared" si="0"/>
        <v>0</v>
      </c>
      <c r="K8" s="503">
        <f t="shared" si="0"/>
        <v>0</v>
      </c>
      <c r="L8" s="503">
        <f t="shared" si="0"/>
        <v>0</v>
      </c>
      <c r="M8" s="503">
        <f t="shared" si="0"/>
        <v>0</v>
      </c>
    </row>
    <row r="9" spans="1:13" x14ac:dyDescent="0.2">
      <c r="A9" s="504" t="s">
        <v>322</v>
      </c>
      <c r="B9" s="502">
        <v>241.744</v>
      </c>
      <c r="C9" s="502">
        <v>251.89500000000001</v>
      </c>
      <c r="D9" s="502">
        <v>257.69100000000003</v>
      </c>
      <c r="E9" s="502">
        <v>263.46499999999997</v>
      </c>
      <c r="F9" s="502">
        <v>268.35500000000002</v>
      </c>
      <c r="H9" s="504" t="s">
        <v>322</v>
      </c>
      <c r="I9" s="503">
        <f t="shared" si="0"/>
        <v>0.28781999144531323</v>
      </c>
      <c r="J9" s="503">
        <f t="shared" si="0"/>
        <v>0.29781739380796146</v>
      </c>
      <c r="K9" s="503">
        <f t="shared" si="0"/>
        <v>0.2884030396973733</v>
      </c>
      <c r="L9" s="503">
        <f t="shared" si="0"/>
        <v>0.27711843403309089</v>
      </c>
      <c r="M9" s="503">
        <f t="shared" si="0"/>
        <v>0.26641063660214204</v>
      </c>
    </row>
    <row r="10" spans="1:13" x14ac:dyDescent="0.2">
      <c r="A10" s="505" t="s">
        <v>323</v>
      </c>
      <c r="B10" s="502">
        <v>6455.7889999999998</v>
      </c>
      <c r="C10" s="502">
        <v>6383.23</v>
      </c>
      <c r="D10" s="502">
        <v>6769.1459999999997</v>
      </c>
      <c r="E10" s="502">
        <v>7167.3450000000003</v>
      </c>
      <c r="F10" s="502">
        <v>7623.9549999999999</v>
      </c>
      <c r="H10" s="505" t="s">
        <v>323</v>
      </c>
      <c r="I10" s="503">
        <f t="shared" si="0"/>
        <v>7.6862513020085181</v>
      </c>
      <c r="J10" s="503">
        <f t="shared" si="0"/>
        <v>7.5469418713225505</v>
      </c>
      <c r="K10" s="503">
        <f t="shared" si="0"/>
        <v>7.5759040189813209</v>
      </c>
      <c r="L10" s="503">
        <f t="shared" si="0"/>
        <v>7.5387752550619771</v>
      </c>
      <c r="M10" s="503">
        <f t="shared" si="0"/>
        <v>7.568715712306771</v>
      </c>
    </row>
    <row r="11" spans="1:13" x14ac:dyDescent="0.2">
      <c r="A11" s="504" t="s">
        <v>324</v>
      </c>
      <c r="B11" s="502">
        <v>2802.8179999999998</v>
      </c>
      <c r="C11" s="502">
        <v>2845.0129999999995</v>
      </c>
      <c r="D11" s="502">
        <v>3036.7550000000001</v>
      </c>
      <c r="E11" s="502">
        <v>3242.692</v>
      </c>
      <c r="F11" s="502">
        <v>3441.9789999999998</v>
      </c>
      <c r="H11" s="504" t="s">
        <v>324</v>
      </c>
      <c r="I11" s="503">
        <f t="shared" si="0"/>
        <v>3.3370302997500239</v>
      </c>
      <c r="J11" s="503">
        <f t="shared" si="0"/>
        <v>3.3636807281199297</v>
      </c>
      <c r="K11" s="503">
        <f t="shared" si="0"/>
        <v>3.3986804848294931</v>
      </c>
      <c r="L11" s="503">
        <f t="shared" si="0"/>
        <v>3.4107366408882838</v>
      </c>
      <c r="M11" s="503">
        <f t="shared" si="0"/>
        <v>3.4170401764871317</v>
      </c>
    </row>
    <row r="12" spans="1:13" x14ac:dyDescent="0.2">
      <c r="A12" s="506" t="s">
        <v>325</v>
      </c>
      <c r="B12" s="502">
        <v>2984.2869999999998</v>
      </c>
      <c r="C12" s="502">
        <v>2870.3689999999997</v>
      </c>
      <c r="D12" s="502">
        <v>2982.9839999999999</v>
      </c>
      <c r="E12" s="502">
        <v>3218.4830000000002</v>
      </c>
      <c r="F12" s="502">
        <v>3452.4650000000001</v>
      </c>
      <c r="H12" s="506" t="s">
        <v>325</v>
      </c>
      <c r="I12" s="503">
        <f t="shared" si="0"/>
        <v>3.5530869796576519</v>
      </c>
      <c r="J12" s="503">
        <f t="shared" si="0"/>
        <v>3.3936593217299449</v>
      </c>
      <c r="K12" s="503">
        <f t="shared" si="0"/>
        <v>3.3385009680921311</v>
      </c>
      <c r="L12" s="503">
        <f t="shared" si="0"/>
        <v>3.3852730682334449</v>
      </c>
      <c r="M12" s="503">
        <f t="shared" si="0"/>
        <v>3.4274502002817697</v>
      </c>
    </row>
    <row r="13" spans="1:13" ht="15" customHeight="1" x14ac:dyDescent="0.2">
      <c r="A13" s="506" t="s">
        <v>326</v>
      </c>
      <c r="B13" s="502">
        <v>190.024</v>
      </c>
      <c r="C13" s="502">
        <v>179.553</v>
      </c>
      <c r="D13" s="502">
        <v>253.43100000000001</v>
      </c>
      <c r="E13" s="502">
        <v>257.86699999999996</v>
      </c>
      <c r="F13" s="502">
        <v>269.00199999999995</v>
      </c>
      <c r="H13" s="506" t="s">
        <v>326</v>
      </c>
      <c r="I13" s="503">
        <f t="shared" si="0"/>
        <v>0.22624224822293088</v>
      </c>
      <c r="J13" s="503">
        <f t="shared" si="0"/>
        <v>0.21228689140475554</v>
      </c>
      <c r="K13" s="503">
        <f t="shared" si="0"/>
        <v>0.28363532584973872</v>
      </c>
      <c r="L13" s="503">
        <f t="shared" si="0"/>
        <v>0.27123033127288648</v>
      </c>
      <c r="M13" s="503">
        <f t="shared" si="0"/>
        <v>0.2670529487702834</v>
      </c>
    </row>
    <row r="14" spans="1:13" ht="12" customHeight="1" x14ac:dyDescent="0.2">
      <c r="A14" s="506" t="s">
        <v>327</v>
      </c>
      <c r="B14" s="502">
        <v>0</v>
      </c>
      <c r="C14" s="502">
        <v>0</v>
      </c>
      <c r="D14" s="502">
        <v>0</v>
      </c>
      <c r="E14" s="502">
        <v>0</v>
      </c>
      <c r="F14" s="502">
        <v>0</v>
      </c>
      <c r="H14" s="506" t="s">
        <v>327</v>
      </c>
      <c r="I14" s="503">
        <f t="shared" si="0"/>
        <v>0</v>
      </c>
      <c r="J14" s="503">
        <f t="shared" si="0"/>
        <v>0</v>
      </c>
      <c r="K14" s="503">
        <f t="shared" si="0"/>
        <v>0</v>
      </c>
      <c r="L14" s="503">
        <f t="shared" si="0"/>
        <v>0</v>
      </c>
      <c r="M14" s="503">
        <f t="shared" si="0"/>
        <v>0</v>
      </c>
    </row>
    <row r="15" spans="1:13" x14ac:dyDescent="0.2">
      <c r="A15" s="506" t="s">
        <v>322</v>
      </c>
      <c r="B15" s="502">
        <v>111.367</v>
      </c>
      <c r="C15" s="502">
        <v>116.443</v>
      </c>
      <c r="D15" s="502">
        <v>118.818</v>
      </c>
      <c r="E15" s="502">
        <v>121.07600000000001</v>
      </c>
      <c r="F15" s="502">
        <v>123.521</v>
      </c>
      <c r="H15" s="506" t="s">
        <v>322</v>
      </c>
      <c r="I15" s="503">
        <f t="shared" si="0"/>
        <v>0.13259335903803279</v>
      </c>
      <c r="J15" s="503">
        <f t="shared" si="0"/>
        <v>0.13767145353095717</v>
      </c>
      <c r="K15" s="503">
        <f t="shared" si="0"/>
        <v>0.13297892580944815</v>
      </c>
      <c r="L15" s="503">
        <f t="shared" si="0"/>
        <v>0.12735046977393777</v>
      </c>
      <c r="M15" s="503">
        <f t="shared" si="0"/>
        <v>0.12262602986243291</v>
      </c>
    </row>
    <row r="16" spans="1:13" x14ac:dyDescent="0.2">
      <c r="A16" s="501" t="s">
        <v>328</v>
      </c>
      <c r="B16" s="502">
        <v>0</v>
      </c>
      <c r="C16" s="502">
        <v>0</v>
      </c>
      <c r="D16" s="502">
        <v>0</v>
      </c>
      <c r="E16" s="502">
        <v>0</v>
      </c>
      <c r="F16" s="502">
        <v>0</v>
      </c>
      <c r="H16" s="501" t="s">
        <v>328</v>
      </c>
      <c r="I16" s="503">
        <f t="shared" si="0"/>
        <v>0</v>
      </c>
      <c r="J16" s="503">
        <f t="shared" si="0"/>
        <v>0</v>
      </c>
      <c r="K16" s="503">
        <f t="shared" si="0"/>
        <v>0</v>
      </c>
      <c r="L16" s="503">
        <f t="shared" si="0"/>
        <v>0</v>
      </c>
      <c r="M16" s="503">
        <f t="shared" si="0"/>
        <v>0</v>
      </c>
    </row>
    <row r="17" spans="1:13" x14ac:dyDescent="0.2">
      <c r="A17" s="498" t="s">
        <v>329</v>
      </c>
      <c r="B17" s="499">
        <v>12033.629000000001</v>
      </c>
      <c r="C17" s="499">
        <v>12215.810000000001</v>
      </c>
      <c r="D17" s="499">
        <v>12779.473</v>
      </c>
      <c r="E17" s="499">
        <v>13441.588</v>
      </c>
      <c r="F17" s="499">
        <v>14188.288999999999</v>
      </c>
      <c r="H17" s="498" t="s">
        <v>329</v>
      </c>
      <c r="I17" s="500">
        <f t="shared" si="0"/>
        <v>14.327218031620529</v>
      </c>
      <c r="J17" s="500">
        <f t="shared" si="0"/>
        <v>14.442846017004046</v>
      </c>
      <c r="K17" s="500">
        <f t="shared" si="0"/>
        <v>14.302551734171972</v>
      </c>
      <c r="L17" s="500">
        <f t="shared" si="0"/>
        <v>14.138165667082861</v>
      </c>
      <c r="M17" s="500">
        <f t="shared" si="0"/>
        <v>14.08548789769212</v>
      </c>
    </row>
    <row r="18" spans="1:13" x14ac:dyDescent="0.2">
      <c r="A18" s="501" t="s">
        <v>330</v>
      </c>
      <c r="B18" s="507">
        <v>11857.274000000001</v>
      </c>
      <c r="C18" s="507">
        <v>12039.114000000001</v>
      </c>
      <c r="D18" s="507">
        <v>12601.307999999999</v>
      </c>
      <c r="E18" s="507">
        <v>13262.981</v>
      </c>
      <c r="F18" s="507">
        <v>14009.565999999999</v>
      </c>
      <c r="H18" s="501" t="s">
        <v>330</v>
      </c>
      <c r="I18" s="508">
        <f t="shared" si="0"/>
        <v>14.117250071334697</v>
      </c>
      <c r="J18" s="508">
        <f t="shared" si="0"/>
        <v>14.233936978649606</v>
      </c>
      <c r="K18" s="508">
        <f t="shared" si="0"/>
        <v>14.103152734720373</v>
      </c>
      <c r="L18" s="508">
        <f t="shared" si="0"/>
        <v>13.950302792897112</v>
      </c>
      <c r="M18" s="508">
        <f t="shared" si="0"/>
        <v>13.908059833354042</v>
      </c>
    </row>
    <row r="19" spans="1:13" x14ac:dyDescent="0.2">
      <c r="A19" s="501" t="s">
        <v>331</v>
      </c>
      <c r="B19" s="502">
        <v>176.35499999999999</v>
      </c>
      <c r="C19" s="502">
        <v>176.696</v>
      </c>
      <c r="D19" s="502">
        <v>178.16499999999999</v>
      </c>
      <c r="E19" s="502">
        <v>178.607</v>
      </c>
      <c r="F19" s="502">
        <v>178.72299999999998</v>
      </c>
      <c r="H19" s="501" t="s">
        <v>331</v>
      </c>
      <c r="I19" s="503">
        <f t="shared" si="0"/>
        <v>0.20996796028583214</v>
      </c>
      <c r="J19" s="503">
        <f t="shared" si="0"/>
        <v>0.20890903835443958</v>
      </c>
      <c r="K19" s="503">
        <f t="shared" si="0"/>
        <v>0.19939899945160097</v>
      </c>
      <c r="L19" s="503">
        <f t="shared" si="0"/>
        <v>0.18786287418574865</v>
      </c>
      <c r="M19" s="503">
        <f t="shared" si="0"/>
        <v>0.1774280643380769</v>
      </c>
    </row>
    <row r="20" spans="1:13" x14ac:dyDescent="0.2">
      <c r="A20" s="498" t="s">
        <v>332</v>
      </c>
      <c r="B20" s="509">
        <v>3935.0600000000004</v>
      </c>
      <c r="C20" s="509">
        <v>4009.2720000000004</v>
      </c>
      <c r="D20" s="509">
        <v>3985.0450000000005</v>
      </c>
      <c r="E20" s="509">
        <v>4039.8270000000002</v>
      </c>
      <c r="F20" s="509">
        <v>4079.4769999999999</v>
      </c>
      <c r="H20" s="498" t="s">
        <v>332</v>
      </c>
      <c r="I20" s="510">
        <f t="shared" si="0"/>
        <v>4.6850756814514298</v>
      </c>
      <c r="J20" s="510">
        <f t="shared" si="0"/>
        <v>4.7401930888157109</v>
      </c>
      <c r="K20" s="510">
        <f t="shared" si="0"/>
        <v>4.4599892558561187</v>
      </c>
      <c r="L20" s="510">
        <f t="shared" si="0"/>
        <v>4.2491812271254235</v>
      </c>
      <c r="M20" s="510">
        <f t="shared" si="0"/>
        <v>4.0499191912719956</v>
      </c>
    </row>
    <row r="21" spans="1:13" x14ac:dyDescent="0.2">
      <c r="A21" s="501" t="s">
        <v>333</v>
      </c>
      <c r="B21" s="502">
        <v>3387.1220000000003</v>
      </c>
      <c r="C21" s="502">
        <v>3431.7430000000004</v>
      </c>
      <c r="D21" s="502">
        <v>3445.4080000000004</v>
      </c>
      <c r="E21" s="502">
        <v>3493.232</v>
      </c>
      <c r="F21" s="502">
        <v>3530.239</v>
      </c>
      <c r="H21" s="501" t="s">
        <v>333</v>
      </c>
      <c r="I21" s="503">
        <f t="shared" si="0"/>
        <v>4.0327016391895238</v>
      </c>
      <c r="J21" s="503">
        <f t="shared" si="0"/>
        <v>4.0573761149634384</v>
      </c>
      <c r="K21" s="503">
        <f t="shared" si="0"/>
        <v>3.8560374254345229</v>
      </c>
      <c r="L21" s="503">
        <f t="shared" si="0"/>
        <v>3.6742602681733141</v>
      </c>
      <c r="M21" s="503">
        <f t="shared" si="0"/>
        <v>3.5046606895631132</v>
      </c>
    </row>
    <row r="22" spans="1:13" x14ac:dyDescent="0.2">
      <c r="A22" s="501" t="s">
        <v>334</v>
      </c>
      <c r="B22" s="502">
        <v>547.93799999999999</v>
      </c>
      <c r="C22" s="502">
        <v>577.529</v>
      </c>
      <c r="D22" s="502">
        <v>539.63700000000006</v>
      </c>
      <c r="E22" s="502">
        <v>546.59500000000003</v>
      </c>
      <c r="F22" s="502">
        <v>549.23800000000006</v>
      </c>
      <c r="H22" s="501" t="s">
        <v>334</v>
      </c>
      <c r="I22" s="503">
        <f t="shared" si="0"/>
        <v>0.65237404226190532</v>
      </c>
      <c r="J22" s="503">
        <f t="shared" si="0"/>
        <v>0.68281697385227247</v>
      </c>
      <c r="K22" s="503">
        <f t="shared" si="0"/>
        <v>0.60395183042159573</v>
      </c>
      <c r="L22" s="503">
        <f t="shared" si="0"/>
        <v>0.57492095895210871</v>
      </c>
      <c r="M22" s="503">
        <f t="shared" si="0"/>
        <v>0.54525850170888301</v>
      </c>
    </row>
    <row r="23" spans="1:13" x14ac:dyDescent="0.2">
      <c r="A23" s="506" t="s">
        <v>335</v>
      </c>
      <c r="B23" s="502">
        <v>452.43299999999999</v>
      </c>
      <c r="C23" s="502">
        <v>481.75700000000001</v>
      </c>
      <c r="D23" s="502">
        <v>449.62400000000002</v>
      </c>
      <c r="E23" s="502">
        <v>456.44000000000005</v>
      </c>
      <c r="F23" s="502">
        <v>456.68100000000004</v>
      </c>
      <c r="H23" s="506" t="s">
        <v>335</v>
      </c>
      <c r="I23" s="503">
        <f t="shared" si="0"/>
        <v>0.53866595319667665</v>
      </c>
      <c r="J23" s="503">
        <f t="shared" si="0"/>
        <v>0.56958500243649968</v>
      </c>
      <c r="K23" s="503">
        <f t="shared" si="0"/>
        <v>0.50321093216639989</v>
      </c>
      <c r="L23" s="503">
        <f t="shared" si="0"/>
        <v>0.48009389493884969</v>
      </c>
      <c r="M23" s="503">
        <f t="shared" si="0"/>
        <v>0.45337212250229303</v>
      </c>
    </row>
    <row r="24" spans="1:13" x14ac:dyDescent="0.2">
      <c r="A24" s="506" t="s">
        <v>336</v>
      </c>
      <c r="B24" s="502">
        <v>43.39</v>
      </c>
      <c r="C24" s="502">
        <v>43.657000000000004</v>
      </c>
      <c r="D24" s="502">
        <v>38.195999999999998</v>
      </c>
      <c r="E24" s="502">
        <v>38.338000000000001</v>
      </c>
      <c r="F24" s="502">
        <v>40.74</v>
      </c>
      <c r="H24" s="506" t="s">
        <v>336</v>
      </c>
      <c r="I24" s="503">
        <f t="shared" si="0"/>
        <v>5.166005952086563E-2</v>
      </c>
      <c r="J24" s="503">
        <f t="shared" si="0"/>
        <v>5.1616006516501618E-2</v>
      </c>
      <c r="K24" s="503">
        <f t="shared" si="0"/>
        <v>4.2748262470481586E-2</v>
      </c>
      <c r="L24" s="503">
        <f t="shared" si="0"/>
        <v>4.0324773780049117E-2</v>
      </c>
      <c r="M24" s="503">
        <f t="shared" si="0"/>
        <v>4.0444818748192758E-2</v>
      </c>
    </row>
    <row r="25" spans="1:13" x14ac:dyDescent="0.2">
      <c r="A25" s="498" t="s">
        <v>337</v>
      </c>
      <c r="B25" s="509">
        <v>1887.211</v>
      </c>
      <c r="C25" s="509">
        <v>1755.3970000000002</v>
      </c>
      <c r="D25" s="509">
        <v>1498.8050000000001</v>
      </c>
      <c r="E25" s="509">
        <v>2076.9749999999999</v>
      </c>
      <c r="F25" s="509">
        <v>1996.1659999999999</v>
      </c>
      <c r="H25" s="498" t="s">
        <v>337</v>
      </c>
      <c r="I25" s="510">
        <f t="shared" si="0"/>
        <v>2.2469101771936471</v>
      </c>
      <c r="J25" s="510">
        <f t="shared" si="0"/>
        <v>2.0754193598059278</v>
      </c>
      <c r="K25" s="510">
        <f t="shared" si="0"/>
        <v>1.6774350594845049</v>
      </c>
      <c r="L25" s="510">
        <f t="shared" si="0"/>
        <v>2.1846091872767879</v>
      </c>
      <c r="M25" s="510">
        <f t="shared" si="0"/>
        <v>1.9817027997374799</v>
      </c>
    </row>
    <row r="26" spans="1:13" x14ac:dyDescent="0.2">
      <c r="A26" s="501" t="s">
        <v>338</v>
      </c>
      <c r="B26" s="502">
        <v>1148.5540000000001</v>
      </c>
      <c r="C26" s="502">
        <v>999.94100000000003</v>
      </c>
      <c r="D26" s="502">
        <v>791.82599999999991</v>
      </c>
      <c r="E26" s="502">
        <v>1374.5040000000001</v>
      </c>
      <c r="F26" s="502">
        <v>1332.694</v>
      </c>
      <c r="H26" s="501" t="s">
        <v>338</v>
      </c>
      <c r="I26" s="503">
        <f t="shared" si="0"/>
        <v>1.3674664209017817</v>
      </c>
      <c r="J26" s="503">
        <f t="shared" si="0"/>
        <v>1.1822379268414489</v>
      </c>
      <c r="K26" s="503">
        <f t="shared" si="0"/>
        <v>0.88619713265660138</v>
      </c>
      <c r="L26" s="503">
        <f t="shared" si="0"/>
        <v>1.4457343330317864</v>
      </c>
      <c r="M26" s="503">
        <f t="shared" si="0"/>
        <v>1.3230379793029945</v>
      </c>
    </row>
    <row r="27" spans="1:13" x14ac:dyDescent="0.2">
      <c r="A27" s="486" t="s">
        <v>339</v>
      </c>
      <c r="B27" s="496">
        <f>B29+B30+B31+B32+B33+B35+B44+B46</f>
        <v>34533.618999999999</v>
      </c>
      <c r="C27" s="496">
        <f>C29+C30+C31+C32+C33+C35+C44+C46</f>
        <v>34615.375</v>
      </c>
      <c r="D27" s="496">
        <f>D29+D30+D31+D32+D33+D35+D44+D46</f>
        <v>35027.787000000004</v>
      </c>
      <c r="E27" s="496">
        <f>E29+E30+E31+E32+E33+E35+E44+E46</f>
        <v>36677.885000000002</v>
      </c>
      <c r="F27" s="496">
        <f>F29+F30+F31+F32+F33+F35+F44+F46</f>
        <v>38233.161</v>
      </c>
      <c r="H27" s="486" t="s">
        <v>339</v>
      </c>
      <c r="I27" s="497">
        <f t="shared" si="0"/>
        <v>41.11566750428431</v>
      </c>
      <c r="J27" s="497">
        <f t="shared" si="0"/>
        <v>40.926023812244246</v>
      </c>
      <c r="K27" s="497">
        <f t="shared" si="0"/>
        <v>39.202456603731356</v>
      </c>
      <c r="L27" s="497">
        <f t="shared" si="0"/>
        <v>38.578627350296223</v>
      </c>
      <c r="M27" s="497">
        <f t="shared" si="0"/>
        <v>37.956143024434759</v>
      </c>
    </row>
    <row r="28" spans="1:13" x14ac:dyDescent="0.2">
      <c r="A28" s="498" t="s">
        <v>340</v>
      </c>
      <c r="B28" s="509">
        <f>B29+B30+B31+B32+B33+B35+B44</f>
        <v>31272.935999999998</v>
      </c>
      <c r="C28" s="509">
        <f>C29+C30+C31+C32+C33+C35+C44</f>
        <v>31458.635999999999</v>
      </c>
      <c r="D28" s="509">
        <f>D29+D30+D31+D32+D33+D35+D44</f>
        <v>32356.467000000001</v>
      </c>
      <c r="E28" s="509">
        <f>E29+E30+E31+E32+E33+E35+E44</f>
        <v>33971</v>
      </c>
      <c r="F28" s="509">
        <f>F29+F30+F31+F32+F33+F35+F44</f>
        <v>35107.798999999999</v>
      </c>
      <c r="H28" s="498" t="s">
        <v>340</v>
      </c>
      <c r="I28" s="510">
        <f t="shared" si="0"/>
        <v>37.233503921461661</v>
      </c>
      <c r="J28" s="510">
        <f t="shared" si="0"/>
        <v>37.193787039335092</v>
      </c>
      <c r="K28" s="510">
        <f t="shared" si="0"/>
        <v>36.21276426676814</v>
      </c>
      <c r="L28" s="510">
        <f t="shared" si="0"/>
        <v>35.731464606449173</v>
      </c>
      <c r="M28" s="510">
        <f t="shared" si="0"/>
        <v>34.853425802724168</v>
      </c>
    </row>
    <row r="29" spans="1:13" x14ac:dyDescent="0.2">
      <c r="A29" s="501" t="s">
        <v>239</v>
      </c>
      <c r="B29" s="502">
        <v>7342.7070000000003</v>
      </c>
      <c r="C29" s="502">
        <v>7528.81</v>
      </c>
      <c r="D29" s="502">
        <v>8039.1570000000002</v>
      </c>
      <c r="E29" s="502">
        <v>8590.1739999999991</v>
      </c>
      <c r="F29" s="502">
        <v>8906.3799999999992</v>
      </c>
      <c r="H29" s="501" t="s">
        <v>239</v>
      </c>
      <c r="I29" s="503">
        <f t="shared" si="0"/>
        <v>8.7422143504096965</v>
      </c>
      <c r="J29" s="503">
        <f t="shared" si="0"/>
        <v>8.9013699068076715</v>
      </c>
      <c r="K29" s="503">
        <f t="shared" si="0"/>
        <v>8.9972770310349066</v>
      </c>
      <c r="L29" s="503">
        <f t="shared" si="0"/>
        <v>9.0353389139042086</v>
      </c>
      <c r="M29" s="503">
        <f t="shared" si="0"/>
        <v>8.8418489151332569</v>
      </c>
    </row>
    <row r="30" spans="1:13" x14ac:dyDescent="0.2">
      <c r="A30" s="501" t="s">
        <v>242</v>
      </c>
      <c r="B30" s="502">
        <v>4717.0619999999999</v>
      </c>
      <c r="C30" s="502">
        <v>4788.8670000000002</v>
      </c>
      <c r="D30" s="502">
        <v>4700.433</v>
      </c>
      <c r="E30" s="502">
        <v>4824.7329999999993</v>
      </c>
      <c r="F30" s="502">
        <v>5013.3389999999999</v>
      </c>
      <c r="H30" s="501" t="s">
        <v>242</v>
      </c>
      <c r="I30" s="503">
        <f t="shared" si="0"/>
        <v>5.6161259203414025</v>
      </c>
      <c r="J30" s="503">
        <f t="shared" si="0"/>
        <v>5.6619142469399986</v>
      </c>
      <c r="K30" s="503">
        <f t="shared" si="0"/>
        <v>5.2606383812156547</v>
      </c>
      <c r="L30" s="503">
        <f t="shared" si="0"/>
        <v>5.0747630751248805</v>
      </c>
      <c r="M30" s="503">
        <f t="shared" si="0"/>
        <v>4.9770149037370128</v>
      </c>
    </row>
    <row r="31" spans="1:13" x14ac:dyDescent="0.2">
      <c r="A31" s="501" t="s">
        <v>243</v>
      </c>
      <c r="B31" s="502">
        <v>49.786000000000001</v>
      </c>
      <c r="C31" s="502">
        <v>49.786000000000001</v>
      </c>
      <c r="D31" s="502">
        <v>50.771000000000001</v>
      </c>
      <c r="E31" s="502">
        <v>49.805999999999997</v>
      </c>
      <c r="F31" s="502">
        <v>49.805999999999997</v>
      </c>
      <c r="H31" s="501" t="s">
        <v>243</v>
      </c>
      <c r="I31" s="503">
        <f t="shared" si="0"/>
        <v>5.9275126142102237E-2</v>
      </c>
      <c r="J31" s="503">
        <f t="shared" si="0"/>
        <v>5.8862370305576416E-2</v>
      </c>
      <c r="K31" s="503">
        <f t="shared" si="0"/>
        <v>5.6821971774238679E-2</v>
      </c>
      <c r="L31" s="503">
        <f t="shared" si="0"/>
        <v>5.2387075040146218E-2</v>
      </c>
      <c r="M31" s="503">
        <f t="shared" si="0"/>
        <v>4.9445131138254501E-2</v>
      </c>
    </row>
    <row r="32" spans="1:13" x14ac:dyDescent="0.2">
      <c r="A32" s="501" t="s">
        <v>244</v>
      </c>
      <c r="B32" s="502">
        <v>479.62900000000002</v>
      </c>
      <c r="C32" s="502">
        <v>491.62900000000002</v>
      </c>
      <c r="D32" s="502">
        <v>427.08199999999999</v>
      </c>
      <c r="E32" s="502">
        <v>432.48700000000002</v>
      </c>
      <c r="F32" s="502">
        <v>433.58699999999999</v>
      </c>
      <c r="H32" s="501" t="s">
        <v>244</v>
      </c>
      <c r="I32" s="503">
        <f t="shared" si="0"/>
        <v>0.57104546411461776</v>
      </c>
      <c r="J32" s="503">
        <f t="shared" si="0"/>
        <v>0.58125674388302384</v>
      </c>
      <c r="K32" s="503">
        <f t="shared" si="0"/>
        <v>0.47798233931349393</v>
      </c>
      <c r="L32" s="503">
        <f t="shared" si="0"/>
        <v>0.45489958886254112</v>
      </c>
      <c r="M32" s="503">
        <f t="shared" si="0"/>
        <v>0.43044544984223493</v>
      </c>
    </row>
    <row r="33" spans="1:13" x14ac:dyDescent="0.2">
      <c r="A33" s="501" t="s">
        <v>341</v>
      </c>
      <c r="B33" s="502">
        <v>1126.7070000000001</v>
      </c>
      <c r="C33" s="502">
        <v>1106.2400000000002</v>
      </c>
      <c r="D33" s="502">
        <v>1137.1390000000001</v>
      </c>
      <c r="E33" s="502">
        <v>1124.4100000000001</v>
      </c>
      <c r="F33" s="502">
        <v>1080.24</v>
      </c>
      <c r="H33" s="501" t="s">
        <v>341</v>
      </c>
      <c r="I33" s="503">
        <f t="shared" si="0"/>
        <v>1.3414554202022577</v>
      </c>
      <c r="J33" s="503">
        <f t="shared" si="0"/>
        <v>1.3079160512361077</v>
      </c>
      <c r="K33" s="503">
        <f t="shared" si="0"/>
        <v>1.2726651072735617</v>
      </c>
      <c r="L33" s="503">
        <f t="shared" si="0"/>
        <v>1.1826798186140388</v>
      </c>
      <c r="M33" s="503">
        <f t="shared" si="0"/>
        <v>1.0724131321685748</v>
      </c>
    </row>
    <row r="34" spans="1:13" x14ac:dyDescent="0.2">
      <c r="A34" s="506" t="s">
        <v>342</v>
      </c>
      <c r="B34" s="502">
        <v>1126.7070000000001</v>
      </c>
      <c r="C34" s="502">
        <v>1106.2400000000002</v>
      </c>
      <c r="D34" s="502">
        <v>1137.1390000000001</v>
      </c>
      <c r="E34" s="502">
        <v>1124.4100000000001</v>
      </c>
      <c r="F34" s="502">
        <v>1080.24</v>
      </c>
      <c r="H34" s="506" t="s">
        <v>342</v>
      </c>
      <c r="I34" s="503">
        <f t="shared" si="0"/>
        <v>1.3414554202022577</v>
      </c>
      <c r="J34" s="503">
        <f t="shared" si="0"/>
        <v>1.3079160512361077</v>
      </c>
      <c r="K34" s="503">
        <f t="shared" si="0"/>
        <v>1.2726651072735617</v>
      </c>
      <c r="L34" s="503">
        <f t="shared" si="0"/>
        <v>1.1826798186140388</v>
      </c>
      <c r="M34" s="503">
        <f t="shared" si="0"/>
        <v>1.0724131321685748</v>
      </c>
    </row>
    <row r="35" spans="1:13" x14ac:dyDescent="0.2">
      <c r="A35" s="501" t="s">
        <v>250</v>
      </c>
      <c r="B35" s="502">
        <f>B36+B43</f>
        <v>15639.407999999999</v>
      </c>
      <c r="C35" s="502">
        <f>C36+C43</f>
        <v>15709.323</v>
      </c>
      <c r="D35" s="502">
        <f>D36+D43</f>
        <v>16214.893</v>
      </c>
      <c r="E35" s="502">
        <f>E36+E43</f>
        <v>16792.186000000002</v>
      </c>
      <c r="F35" s="502">
        <f>F36+F43</f>
        <v>17391.920999999998</v>
      </c>
      <c r="H35" s="501" t="s">
        <v>250</v>
      </c>
      <c r="I35" s="503">
        <f t="shared" si="0"/>
        <v>18.620252319684305</v>
      </c>
      <c r="J35" s="503">
        <f t="shared" si="0"/>
        <v>18.573253277546069</v>
      </c>
      <c r="K35" s="503">
        <f t="shared" si="0"/>
        <v>18.147410773242605</v>
      </c>
      <c r="L35" s="503">
        <f t="shared" si="0"/>
        <v>17.662400274466791</v>
      </c>
      <c r="M35" s="503">
        <f t="shared" si="0"/>
        <v>17.265908014921138</v>
      </c>
    </row>
    <row r="36" spans="1:13" x14ac:dyDescent="0.2">
      <c r="A36" s="506" t="s">
        <v>343</v>
      </c>
      <c r="B36" s="502">
        <v>11405.441000000001</v>
      </c>
      <c r="C36" s="502">
        <v>11438.075000000001</v>
      </c>
      <c r="D36" s="502">
        <v>11742.491</v>
      </c>
      <c r="E36" s="502">
        <v>12069.208000000001</v>
      </c>
      <c r="F36" s="502">
        <v>12383.766</v>
      </c>
      <c r="H36" s="506" t="s">
        <v>343</v>
      </c>
      <c r="I36" s="503">
        <f t="shared" si="0"/>
        <v>13.579298477108118</v>
      </c>
      <c r="J36" s="503">
        <f t="shared" si="0"/>
        <v>13.523323951170127</v>
      </c>
      <c r="K36" s="503">
        <f t="shared" si="0"/>
        <v>13.14198050385558</v>
      </c>
      <c r="L36" s="503">
        <f t="shared" si="0"/>
        <v>12.694665405194819</v>
      </c>
      <c r="M36" s="503">
        <f t="shared" si="0"/>
        <v>12.294039550565341</v>
      </c>
    </row>
    <row r="37" spans="1:13" x14ac:dyDescent="0.2">
      <c r="A37" s="511" t="s">
        <v>344</v>
      </c>
      <c r="B37" s="502">
        <v>73.451999999999998</v>
      </c>
      <c r="C37" s="502">
        <v>72.171999999999997</v>
      </c>
      <c r="D37" s="502">
        <v>55.647000000000006</v>
      </c>
      <c r="E37" s="502">
        <v>58.862000000000002</v>
      </c>
      <c r="F37" s="502">
        <v>58.457999999999998</v>
      </c>
      <c r="H37" s="511" t="s">
        <v>344</v>
      </c>
      <c r="I37" s="503">
        <f t="shared" si="0"/>
        <v>8.7451825119304494E-2</v>
      </c>
      <c r="J37" s="503">
        <f t="shared" si="0"/>
        <v>8.5329510097096786E-2</v>
      </c>
      <c r="K37" s="503">
        <f t="shared" si="0"/>
        <v>6.2279101520967869E-2</v>
      </c>
      <c r="L37" s="503">
        <f t="shared" si="0"/>
        <v>6.1912380255653682E-2</v>
      </c>
      <c r="M37" s="503">
        <f t="shared" si="0"/>
        <v>5.8034443161066561E-2</v>
      </c>
    </row>
    <row r="38" spans="1:13" x14ac:dyDescent="0.2">
      <c r="A38" s="511" t="s">
        <v>345</v>
      </c>
      <c r="B38" s="502">
        <v>543.49099999999999</v>
      </c>
      <c r="C38" s="502">
        <v>562.71299999999997</v>
      </c>
      <c r="D38" s="502">
        <v>605.37</v>
      </c>
      <c r="E38" s="502">
        <v>643.86699999999996</v>
      </c>
      <c r="F38" s="502">
        <v>684.00400000000002</v>
      </c>
      <c r="H38" s="511" t="s">
        <v>345</v>
      </c>
      <c r="I38" s="503">
        <f t="shared" si="0"/>
        <v>0.6470794516952012</v>
      </c>
      <c r="J38" s="503">
        <f t="shared" si="0"/>
        <v>0.66529990322102228</v>
      </c>
      <c r="K38" s="503">
        <f t="shared" si="0"/>
        <v>0.67751899810858296</v>
      </c>
      <c r="L38" s="503">
        <f t="shared" si="0"/>
        <v>0.67723384421302313</v>
      </c>
      <c r="M38" s="503">
        <f t="shared" si="0"/>
        <v>0.67904805603924479</v>
      </c>
    </row>
    <row r="39" spans="1:13" x14ac:dyDescent="0.2">
      <c r="A39" s="511" t="s">
        <v>346</v>
      </c>
      <c r="B39" s="502">
        <v>7149.6549999999997</v>
      </c>
      <c r="C39" s="502">
        <v>7132.6369999999997</v>
      </c>
      <c r="D39" s="502">
        <v>7356.7380000000003</v>
      </c>
      <c r="E39" s="502">
        <v>7587.6530000000002</v>
      </c>
      <c r="F39" s="502">
        <v>7773.8159999999998</v>
      </c>
      <c r="H39" s="511" t="s">
        <v>346</v>
      </c>
      <c r="I39" s="503">
        <f t="shared" si="0"/>
        <v>8.5123669705843419</v>
      </c>
      <c r="J39" s="503">
        <f t="shared" si="0"/>
        <v>8.4329715251125936</v>
      </c>
      <c r="K39" s="503">
        <f t="shared" si="0"/>
        <v>8.2335262056384373</v>
      </c>
      <c r="L39" s="503">
        <f t="shared" si="0"/>
        <v>7.9808646968154564</v>
      </c>
      <c r="M39" s="503">
        <f t="shared" si="0"/>
        <v>7.7174908959695827</v>
      </c>
    </row>
    <row r="40" spans="1:13" x14ac:dyDescent="0.2">
      <c r="A40" s="511" t="s">
        <v>347</v>
      </c>
      <c r="B40" s="502">
        <v>153.10400000000001</v>
      </c>
      <c r="C40" s="502">
        <v>163.94500000000002</v>
      </c>
      <c r="D40" s="502">
        <v>147.47</v>
      </c>
      <c r="E40" s="502">
        <v>133.023</v>
      </c>
      <c r="F40" s="502">
        <v>129.69800000000001</v>
      </c>
      <c r="H40" s="511" t="s">
        <v>347</v>
      </c>
      <c r="I40" s="503">
        <f t="shared" si="0"/>
        <v>0.18228535959628053</v>
      </c>
      <c r="J40" s="503">
        <f t="shared" si="0"/>
        <v>0.19383343308857359</v>
      </c>
      <c r="K40" s="503">
        <f t="shared" si="0"/>
        <v>0.1650457185705812</v>
      </c>
      <c r="L40" s="503">
        <f t="shared" si="0"/>
        <v>0.13991659404620671</v>
      </c>
      <c r="M40" s="503">
        <f t="shared" si="0"/>
        <v>0.12875827447233931</v>
      </c>
    </row>
    <row r="41" spans="1:13" x14ac:dyDescent="0.2">
      <c r="A41" s="511" t="s">
        <v>348</v>
      </c>
      <c r="B41" s="502">
        <v>1374.3879999999999</v>
      </c>
      <c r="C41" s="502">
        <v>1374.201</v>
      </c>
      <c r="D41" s="502">
        <v>1398.1369999999999</v>
      </c>
      <c r="E41" s="502">
        <v>1416.077</v>
      </c>
      <c r="F41" s="502">
        <v>1442.317</v>
      </c>
      <c r="H41" s="511" t="s">
        <v>348</v>
      </c>
      <c r="I41" s="503">
        <f t="shared" si="0"/>
        <v>1.6363439936566828</v>
      </c>
      <c r="J41" s="503">
        <f t="shared" si="0"/>
        <v>1.6247284002790625</v>
      </c>
      <c r="K41" s="503">
        <f t="shared" si="0"/>
        <v>1.5647692807019509</v>
      </c>
      <c r="L41" s="503">
        <f t="shared" si="0"/>
        <v>1.4894617528334968</v>
      </c>
      <c r="M41" s="503">
        <f t="shared" si="0"/>
        <v>1.4318667069817654</v>
      </c>
    </row>
    <row r="42" spans="1:13" x14ac:dyDescent="0.2">
      <c r="A42" s="511" t="s">
        <v>349</v>
      </c>
      <c r="B42" s="502">
        <v>1430.5070000000001</v>
      </c>
      <c r="C42" s="502">
        <v>1451.213</v>
      </c>
      <c r="D42" s="502">
        <v>1481.6899999999998</v>
      </c>
      <c r="E42" s="502">
        <v>1533.4259999999999</v>
      </c>
      <c r="F42" s="502">
        <v>1599.173</v>
      </c>
      <c r="H42" s="511" t="s">
        <v>349</v>
      </c>
      <c r="I42" s="503">
        <f t="shared" si="0"/>
        <v>1.7031591787281617</v>
      </c>
      <c r="J42" s="503">
        <f t="shared" si="0"/>
        <v>1.7157802795618535</v>
      </c>
      <c r="K42" s="503">
        <f t="shared" si="0"/>
        <v>1.6582802654698883</v>
      </c>
      <c r="L42" s="503">
        <f t="shared" si="0"/>
        <v>1.6128920798801603</v>
      </c>
      <c r="M42" s="503">
        <f t="shared" si="0"/>
        <v>1.5875862084438794</v>
      </c>
    </row>
    <row r="43" spans="1:13" x14ac:dyDescent="0.2">
      <c r="A43" s="506" t="s">
        <v>350</v>
      </c>
      <c r="B43" s="502">
        <v>4233.9669999999996</v>
      </c>
      <c r="C43" s="502">
        <v>4271.2479999999996</v>
      </c>
      <c r="D43" s="502">
        <v>4472.402</v>
      </c>
      <c r="E43" s="502">
        <v>4722.9780000000001</v>
      </c>
      <c r="F43" s="502">
        <v>5008.1549999999997</v>
      </c>
      <c r="H43" s="506" t="s">
        <v>350</v>
      </c>
      <c r="I43" s="503">
        <f t="shared" si="0"/>
        <v>5.0409538425761893</v>
      </c>
      <c r="J43" s="503">
        <f t="shared" si="0"/>
        <v>5.0499293263759411</v>
      </c>
      <c r="K43" s="503">
        <f t="shared" si="0"/>
        <v>5.0054302693870243</v>
      </c>
      <c r="L43" s="503">
        <f t="shared" si="0"/>
        <v>4.9677348692719701</v>
      </c>
      <c r="M43" s="503">
        <f t="shared" si="0"/>
        <v>4.9718684643557989</v>
      </c>
    </row>
    <row r="44" spans="1:13" x14ac:dyDescent="0.2">
      <c r="A44" s="501" t="s">
        <v>251</v>
      </c>
      <c r="B44" s="502">
        <v>1917.6369999999999</v>
      </c>
      <c r="C44" s="502">
        <v>1783.981</v>
      </c>
      <c r="D44" s="502">
        <v>1786.992</v>
      </c>
      <c r="E44" s="502">
        <v>2157.2040000000002</v>
      </c>
      <c r="F44" s="502">
        <v>2232.5259999999998</v>
      </c>
      <c r="H44" s="501" t="s">
        <v>251</v>
      </c>
      <c r="I44" s="503">
        <f t="shared" si="0"/>
        <v>2.2831353205672782</v>
      </c>
      <c r="J44" s="503">
        <f t="shared" si="0"/>
        <v>2.1092144426166493</v>
      </c>
      <c r="K44" s="503">
        <f t="shared" si="0"/>
        <v>1.9999686629136773</v>
      </c>
      <c r="L44" s="503">
        <f t="shared" si="0"/>
        <v>2.2689958604365663</v>
      </c>
      <c r="M44" s="503">
        <f t="shared" si="0"/>
        <v>2.2163502557836958</v>
      </c>
    </row>
    <row r="45" spans="1:13" x14ac:dyDescent="0.2">
      <c r="A45" s="506" t="s">
        <v>351</v>
      </c>
      <c r="B45" s="502">
        <v>673.04399999999998</v>
      </c>
      <c r="C45" s="502">
        <v>657.29399999999998</v>
      </c>
      <c r="D45" s="502">
        <v>788.12199999999996</v>
      </c>
      <c r="E45" s="502">
        <v>845.14</v>
      </c>
      <c r="F45" s="502">
        <v>875.0619999999999</v>
      </c>
      <c r="H45" s="506" t="s">
        <v>351</v>
      </c>
      <c r="I45" s="503">
        <f t="shared" si="0"/>
        <v>0.80132503111688147</v>
      </c>
      <c r="J45" s="503">
        <f t="shared" si="0"/>
        <v>0.77712374618634839</v>
      </c>
      <c r="K45" s="503">
        <f t="shared" si="0"/>
        <v>0.88205168380879906</v>
      </c>
      <c r="L45" s="503">
        <f t="shared" si="0"/>
        <v>0.88893732882442245</v>
      </c>
      <c r="M45" s="503">
        <f t="shared" si="0"/>
        <v>0.86872174726143947</v>
      </c>
    </row>
    <row r="46" spans="1:13" x14ac:dyDescent="0.2">
      <c r="A46" s="498" t="s">
        <v>352</v>
      </c>
      <c r="B46" s="509">
        <v>3260.683</v>
      </c>
      <c r="C46" s="509">
        <v>3156.739</v>
      </c>
      <c r="D46" s="509">
        <v>2671.32</v>
      </c>
      <c r="E46" s="509">
        <v>2706.8850000000002</v>
      </c>
      <c r="F46" s="509">
        <v>3125.3619999999996</v>
      </c>
      <c r="H46" s="498" t="s">
        <v>352</v>
      </c>
      <c r="I46" s="510">
        <f t="shared" si="0"/>
        <v>3.8821635828226482</v>
      </c>
      <c r="J46" s="510">
        <f t="shared" si="0"/>
        <v>3.7322367729091503</v>
      </c>
      <c r="K46" s="510">
        <f t="shared" si="0"/>
        <v>2.9896923369632127</v>
      </c>
      <c r="L46" s="510">
        <f t="shared" si="0"/>
        <v>2.847162743847051</v>
      </c>
      <c r="M46" s="510">
        <f t="shared" si="0"/>
        <v>3.1027172217105838</v>
      </c>
    </row>
    <row r="47" spans="1:13" x14ac:dyDescent="0.2">
      <c r="A47" s="501" t="s">
        <v>267</v>
      </c>
      <c r="B47" s="502">
        <v>2979.78</v>
      </c>
      <c r="C47" s="502">
        <v>2830.663</v>
      </c>
      <c r="D47" s="502">
        <v>2396.9830000000002</v>
      </c>
      <c r="E47" s="502">
        <v>2433.893</v>
      </c>
      <c r="F47" s="502">
        <v>2856.6239999999998</v>
      </c>
      <c r="H47" s="501" t="s">
        <v>267</v>
      </c>
      <c r="I47" s="503">
        <f t="shared" si="0"/>
        <v>3.5477209531939384</v>
      </c>
      <c r="J47" s="503">
        <f t="shared" si="0"/>
        <v>3.3467146128689556</v>
      </c>
      <c r="K47" s="503">
        <f t="shared" si="0"/>
        <v>2.6826593994471244</v>
      </c>
      <c r="L47" s="503">
        <f t="shared" si="0"/>
        <v>2.5600235961668596</v>
      </c>
      <c r="M47" s="503">
        <f t="shared" si="0"/>
        <v>2.8359263601310105</v>
      </c>
    </row>
    <row r="48" spans="1:13" x14ac:dyDescent="0.2">
      <c r="A48" s="501" t="s">
        <v>268</v>
      </c>
      <c r="B48" s="502">
        <v>280.90300000000002</v>
      </c>
      <c r="C48" s="502">
        <v>326.07600000000002</v>
      </c>
      <c r="D48" s="502">
        <v>274.33699999999999</v>
      </c>
      <c r="E48" s="502">
        <v>272.99199999999996</v>
      </c>
      <c r="F48" s="502">
        <v>268.73799999999994</v>
      </c>
      <c r="H48" s="501" t="s">
        <v>268</v>
      </c>
      <c r="I48" s="503">
        <f t="shared" si="0"/>
        <v>0.33444262962870985</v>
      </c>
      <c r="J48" s="503">
        <f t="shared" si="0"/>
        <v>0.38552216004019474</v>
      </c>
      <c r="K48" s="503">
        <f t="shared" si="0"/>
        <v>0.30703293751608823</v>
      </c>
      <c r="L48" s="503">
        <f t="shared" si="0"/>
        <v>0.28713914768019105</v>
      </c>
      <c r="M48" s="503">
        <f t="shared" si="0"/>
        <v>0.26679086157957344</v>
      </c>
    </row>
    <row r="49" spans="1:13" x14ac:dyDescent="0.2">
      <c r="A49" s="512" t="s">
        <v>353</v>
      </c>
      <c r="B49" s="513">
        <f>B3-B27</f>
        <v>-1083.4889999999941</v>
      </c>
      <c r="C49" s="513">
        <f>C3-C27</f>
        <v>-1048.7959999999948</v>
      </c>
      <c r="D49" s="513">
        <f>D3-D27</f>
        <v>-446.75500000000466</v>
      </c>
      <c r="E49" s="513">
        <f>E3-E27</f>
        <v>0</v>
      </c>
      <c r="F49" s="513">
        <f>F3-F27</f>
        <v>0</v>
      </c>
      <c r="H49" s="512" t="s">
        <v>353</v>
      </c>
      <c r="I49" s="514">
        <f t="shared" si="0"/>
        <v>-1.2900001435861459</v>
      </c>
      <c r="J49" s="514">
        <f t="shared" si="0"/>
        <v>-1.2399995686941512</v>
      </c>
      <c r="K49" s="514">
        <f t="shared" si="0"/>
        <v>-0.50000000000000522</v>
      </c>
      <c r="L49" s="514">
        <f t="shared" si="0"/>
        <v>0</v>
      </c>
      <c r="M49" s="514">
        <f t="shared" si="0"/>
        <v>0</v>
      </c>
    </row>
    <row r="50" spans="1:13" x14ac:dyDescent="0.2">
      <c r="B50" s="515"/>
      <c r="C50" s="515"/>
      <c r="D50" s="515"/>
      <c r="E50" s="515"/>
      <c r="F50" s="516" t="s">
        <v>354</v>
      </c>
      <c r="I50" s="515"/>
      <c r="J50" s="515"/>
      <c r="K50" s="515"/>
      <c r="L50" s="515"/>
      <c r="M50" s="516" t="s">
        <v>354</v>
      </c>
    </row>
    <row r="51" spans="1:13" x14ac:dyDescent="0.2">
      <c r="A51" s="486"/>
      <c r="B51" s="496"/>
      <c r="C51" s="496"/>
      <c r="D51" s="496"/>
      <c r="E51" s="496"/>
      <c r="F51" s="496"/>
      <c r="H51" s="486"/>
      <c r="I51" s="496"/>
      <c r="J51" s="496"/>
      <c r="K51" s="496"/>
      <c r="L51" s="496"/>
      <c r="M51" s="496"/>
    </row>
    <row r="53" spans="1:13" x14ac:dyDescent="0.2">
      <c r="A53" s="517" t="s">
        <v>74</v>
      </c>
      <c r="B53" s="502">
        <v>83991.385999999999</v>
      </c>
      <c r="C53" s="502">
        <v>84580.351999999999</v>
      </c>
      <c r="D53" s="502">
        <v>89351</v>
      </c>
      <c r="E53" s="502">
        <v>95073.069000000003</v>
      </c>
      <c r="F53" s="502">
        <v>100729.837</v>
      </c>
      <c r="H53" s="517"/>
    </row>
  </sheetData>
  <mergeCells count="1">
    <mergeCell ref="D1:F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workbookViewId="0">
      <selection sqref="A1:E1"/>
    </sheetView>
  </sheetViews>
  <sheetFormatPr defaultRowHeight="15" x14ac:dyDescent="0.25"/>
  <cols>
    <col min="1" max="1" width="50.7109375" customWidth="1"/>
    <col min="2" max="5" width="12.7109375" customWidth="1"/>
  </cols>
  <sheetData>
    <row r="1" spans="1:5" x14ac:dyDescent="0.25">
      <c r="A1" s="780" t="s">
        <v>225</v>
      </c>
      <c r="B1" s="780"/>
      <c r="C1" s="780"/>
      <c r="D1" s="780"/>
      <c r="E1" s="780"/>
    </row>
    <row r="2" spans="1:5" x14ac:dyDescent="0.25">
      <c r="A2" s="328"/>
      <c r="B2" s="329" t="s">
        <v>226</v>
      </c>
      <c r="C2" s="329" t="s">
        <v>227</v>
      </c>
      <c r="D2" s="329" t="s">
        <v>228</v>
      </c>
      <c r="E2" s="329" t="s">
        <v>229</v>
      </c>
    </row>
    <row r="3" spans="1:5" x14ac:dyDescent="0.25">
      <c r="A3" s="330" t="s">
        <v>230</v>
      </c>
      <c r="B3" s="331">
        <v>34615.375</v>
      </c>
      <c r="C3" s="331">
        <v>35027.787000000004</v>
      </c>
      <c r="D3" s="331">
        <v>36677.885000000002</v>
      </c>
      <c r="E3" s="331">
        <v>38233.161</v>
      </c>
    </row>
    <row r="4" spans="1:5" x14ac:dyDescent="0.25">
      <c r="A4" s="332" t="s">
        <v>231</v>
      </c>
      <c r="B4" s="333">
        <v>999.94100000000003</v>
      </c>
      <c r="C4" s="333">
        <v>791.82600000000002</v>
      </c>
      <c r="D4" s="333">
        <v>1374.5040000000001</v>
      </c>
      <c r="E4" s="333">
        <v>1332.694</v>
      </c>
    </row>
    <row r="5" spans="1:5" x14ac:dyDescent="0.25">
      <c r="A5" s="332" t="s">
        <v>232</v>
      </c>
      <c r="B5" s="333">
        <v>528.03700000000003</v>
      </c>
      <c r="C5" s="333">
        <v>297.904</v>
      </c>
      <c r="D5" s="333">
        <v>475.29999999999995</v>
      </c>
      <c r="E5" s="333">
        <v>507.47699999999998</v>
      </c>
    </row>
    <row r="6" spans="1:5" x14ac:dyDescent="0.25">
      <c r="A6" s="332" t="s">
        <v>233</v>
      </c>
      <c r="B6" s="333">
        <v>1106.2400000000002</v>
      </c>
      <c r="C6" s="333">
        <v>1137.1390000000001</v>
      </c>
      <c r="D6" s="333">
        <v>1124.4100000000001</v>
      </c>
      <c r="E6" s="333">
        <v>1080.24</v>
      </c>
    </row>
    <row r="7" spans="1:5" x14ac:dyDescent="0.25">
      <c r="A7" s="332" t="s">
        <v>234</v>
      </c>
      <c r="B7" s="333">
        <v>1451.213</v>
      </c>
      <c r="C7" s="333">
        <v>1481.6899999999998</v>
      </c>
      <c r="D7" s="333">
        <v>1533.4259999999999</v>
      </c>
      <c r="E7" s="333">
        <v>1599.173</v>
      </c>
    </row>
    <row r="8" spans="1:5" x14ac:dyDescent="0.25">
      <c r="A8" s="332" t="s">
        <v>235</v>
      </c>
      <c r="B8" s="333">
        <v>657.29399999999998</v>
      </c>
      <c r="C8" s="333">
        <v>788.12199999999996</v>
      </c>
      <c r="D8" s="333">
        <v>845.14</v>
      </c>
      <c r="E8" s="333">
        <v>875.0619999999999</v>
      </c>
    </row>
    <row r="9" spans="1:5" x14ac:dyDescent="0.25">
      <c r="A9" s="330" t="s">
        <v>236</v>
      </c>
      <c r="B9" s="331">
        <v>29872.65</v>
      </c>
      <c r="C9" s="331">
        <v>30531.106</v>
      </c>
      <c r="D9" s="331">
        <v>31325.105000000003</v>
      </c>
      <c r="E9" s="331">
        <v>32838.514999999999</v>
      </c>
    </row>
    <row r="10" spans="1:5" x14ac:dyDescent="0.25">
      <c r="A10" s="334" t="s">
        <v>237</v>
      </c>
      <c r="B10" s="335">
        <v>13987.081000000002</v>
      </c>
      <c r="C10" s="335">
        <v>14316.937999999998</v>
      </c>
      <c r="D10" s="335">
        <v>14791.379000000003</v>
      </c>
      <c r="E10" s="335">
        <v>15365.241</v>
      </c>
    </row>
    <row r="11" spans="1:5" x14ac:dyDescent="0.25">
      <c r="A11" s="336" t="s">
        <v>238</v>
      </c>
      <c r="B11" s="337"/>
      <c r="C11" s="337">
        <v>2.3582976319361793</v>
      </c>
      <c r="D11" s="337">
        <v>3.313844063584015</v>
      </c>
      <c r="E11" s="337">
        <v>3.8797058746179003</v>
      </c>
    </row>
    <row r="12" spans="1:5" x14ac:dyDescent="0.25">
      <c r="A12" s="332" t="s">
        <v>239</v>
      </c>
      <c r="B12" s="333">
        <v>7482.1689999999999</v>
      </c>
      <c r="C12" s="333">
        <v>7982.2690000000002</v>
      </c>
      <c r="D12" s="333">
        <v>8512.6999999999989</v>
      </c>
      <c r="E12" s="333">
        <v>8828.905999999999</v>
      </c>
    </row>
    <row r="13" spans="1:5" x14ac:dyDescent="0.25">
      <c r="A13" s="338" t="s">
        <v>240</v>
      </c>
      <c r="B13" s="333">
        <v>5436.3969999999999</v>
      </c>
      <c r="C13" s="333">
        <v>5830.0230000000001</v>
      </c>
      <c r="D13" s="333">
        <v>6237.5159999999996</v>
      </c>
      <c r="E13" s="333">
        <v>6467.5109999999995</v>
      </c>
    </row>
    <row r="14" spans="1:5" x14ac:dyDescent="0.25">
      <c r="A14" s="338" t="s">
        <v>241</v>
      </c>
      <c r="B14" s="333">
        <v>2045.7720000000004</v>
      </c>
      <c r="C14" s="333">
        <v>2152.2459999999996</v>
      </c>
      <c r="D14" s="333">
        <v>2275.1839999999993</v>
      </c>
      <c r="E14" s="333">
        <v>2361.3949999999995</v>
      </c>
    </row>
    <row r="15" spans="1:5" x14ac:dyDescent="0.25">
      <c r="A15" s="332" t="s">
        <v>242</v>
      </c>
      <c r="B15" s="333">
        <v>4374.0710000000008</v>
      </c>
      <c r="C15" s="333">
        <v>4326.4369999999999</v>
      </c>
      <c r="D15" s="333">
        <v>3962.2309999999998</v>
      </c>
      <c r="E15" s="333">
        <v>4179.5069999999996</v>
      </c>
    </row>
    <row r="16" spans="1:5" x14ac:dyDescent="0.25">
      <c r="A16" s="332" t="s">
        <v>243</v>
      </c>
      <c r="B16" s="333">
        <v>49.786000000000001</v>
      </c>
      <c r="C16" s="333">
        <v>50.771000000000001</v>
      </c>
      <c r="D16" s="333">
        <v>49.805999999999997</v>
      </c>
      <c r="E16" s="333">
        <v>49.805999999999997</v>
      </c>
    </row>
    <row r="17" spans="1:5" x14ac:dyDescent="0.25">
      <c r="A17" s="332" t="s">
        <v>244</v>
      </c>
      <c r="B17" s="333">
        <v>341.74700000000007</v>
      </c>
      <c r="C17" s="333">
        <v>331.35599999999999</v>
      </c>
      <c r="D17" s="333">
        <v>332.096</v>
      </c>
      <c r="E17" s="333">
        <v>333.19600000000003</v>
      </c>
    </row>
    <row r="18" spans="1:5" x14ac:dyDescent="0.25">
      <c r="A18" s="338" t="s">
        <v>245</v>
      </c>
      <c r="B18" s="333">
        <v>31.330999999999989</v>
      </c>
      <c r="C18" s="333">
        <v>23.706000000000003</v>
      </c>
      <c r="D18" s="333">
        <v>23.705999999999989</v>
      </c>
      <c r="E18" s="333">
        <v>23.705999999999989</v>
      </c>
    </row>
    <row r="19" spans="1:5" x14ac:dyDescent="0.25">
      <c r="A19" s="338" t="s">
        <v>246</v>
      </c>
      <c r="B19" s="333">
        <v>162.87100000000001</v>
      </c>
      <c r="C19" s="333">
        <v>167.87100000000001</v>
      </c>
      <c r="D19" s="333">
        <v>168.541</v>
      </c>
      <c r="E19" s="333">
        <v>169.64099999999999</v>
      </c>
    </row>
    <row r="20" spans="1:5" x14ac:dyDescent="0.25">
      <c r="A20" s="339" t="s">
        <v>247</v>
      </c>
      <c r="B20" s="333">
        <v>8.8710000000000004</v>
      </c>
      <c r="C20" s="333">
        <v>8.5709999999999997</v>
      </c>
      <c r="D20" s="333">
        <v>8.4410000000000007</v>
      </c>
      <c r="E20" s="333">
        <v>8.4410000000000007</v>
      </c>
    </row>
    <row r="21" spans="1:5" x14ac:dyDescent="0.25">
      <c r="A21" s="339" t="s">
        <v>248</v>
      </c>
      <c r="B21" s="333">
        <v>153</v>
      </c>
      <c r="C21" s="333">
        <v>158.30000000000001</v>
      </c>
      <c r="D21" s="333">
        <v>159.1</v>
      </c>
      <c r="E21" s="333">
        <v>160.19999999999999</v>
      </c>
    </row>
    <row r="22" spans="1:5" x14ac:dyDescent="0.25">
      <c r="A22" s="338" t="s">
        <v>249</v>
      </c>
      <c r="B22" s="333">
        <v>147.54500000000004</v>
      </c>
      <c r="C22" s="333">
        <v>139.77899999999997</v>
      </c>
      <c r="D22" s="333">
        <v>139.84900000000005</v>
      </c>
      <c r="E22" s="333">
        <v>139.84900000000002</v>
      </c>
    </row>
    <row r="23" spans="1:5" x14ac:dyDescent="0.25">
      <c r="A23" s="332" t="s">
        <v>250</v>
      </c>
      <c r="B23" s="333">
        <v>681.19400000000132</v>
      </c>
      <c r="C23" s="333">
        <v>697.43899999999849</v>
      </c>
      <c r="D23" s="333">
        <v>696.30000000000291</v>
      </c>
      <c r="E23" s="333">
        <v>696.30000000000109</v>
      </c>
    </row>
    <row r="24" spans="1:5" x14ac:dyDescent="0.25">
      <c r="A24" s="340" t="s">
        <v>251</v>
      </c>
      <c r="B24" s="341">
        <v>1058.114</v>
      </c>
      <c r="C24" s="341">
        <v>928.66600000000005</v>
      </c>
      <c r="D24" s="341">
        <v>1238.2460000000008</v>
      </c>
      <c r="E24" s="341">
        <v>1277.5260000000003</v>
      </c>
    </row>
    <row r="25" spans="1:5" x14ac:dyDescent="0.25">
      <c r="A25" s="342" t="s">
        <v>252</v>
      </c>
      <c r="B25" s="335">
        <v>13620.004999999999</v>
      </c>
      <c r="C25" s="335">
        <v>14081.441000000001</v>
      </c>
      <c r="D25" s="335">
        <v>14608.717999999997</v>
      </c>
      <c r="E25" s="335">
        <v>15149.228999999998</v>
      </c>
    </row>
    <row r="26" spans="1:5" x14ac:dyDescent="0.25">
      <c r="A26" s="336" t="s">
        <v>238</v>
      </c>
      <c r="B26" s="337"/>
      <c r="C26" s="337">
        <v>3.3879282716856585</v>
      </c>
      <c r="D26" s="337">
        <v>3.7444818325056195</v>
      </c>
      <c r="E26" s="337">
        <v>3.6999208280973139</v>
      </c>
    </row>
    <row r="27" spans="1:5" x14ac:dyDescent="0.25">
      <c r="A27" s="343" t="s">
        <v>250</v>
      </c>
      <c r="B27" s="333">
        <v>13553.546999999999</v>
      </c>
      <c r="C27" s="333">
        <v>14012.904</v>
      </c>
      <c r="D27" s="333">
        <v>14535.828999999998</v>
      </c>
      <c r="E27" s="333">
        <v>15070.219999999998</v>
      </c>
    </row>
    <row r="28" spans="1:5" x14ac:dyDescent="0.25">
      <c r="A28" s="344" t="s">
        <v>253</v>
      </c>
      <c r="B28" s="333">
        <v>9282.2989999999991</v>
      </c>
      <c r="C28" s="333">
        <v>9540.5020000000004</v>
      </c>
      <c r="D28" s="333">
        <v>9812.8509999999987</v>
      </c>
      <c r="E28" s="333">
        <v>10062.064999999999</v>
      </c>
    </row>
    <row r="29" spans="1:5" x14ac:dyDescent="0.25">
      <c r="A29" s="345" t="s">
        <v>254</v>
      </c>
      <c r="B29" s="333">
        <v>48.802999999999997</v>
      </c>
      <c r="C29" s="333">
        <v>32.787000000000006</v>
      </c>
      <c r="D29" s="333">
        <v>32.231000000000002</v>
      </c>
      <c r="E29" s="333">
        <v>32.229999999999997</v>
      </c>
    </row>
    <row r="30" spans="1:5" x14ac:dyDescent="0.25">
      <c r="A30" s="345" t="s">
        <v>255</v>
      </c>
      <c r="B30" s="333">
        <v>562.71299999999997</v>
      </c>
      <c r="C30" s="333">
        <v>605.37</v>
      </c>
      <c r="D30" s="333">
        <v>643.86699999999996</v>
      </c>
      <c r="E30" s="333">
        <v>684.00400000000002</v>
      </c>
    </row>
    <row r="31" spans="1:5" x14ac:dyDescent="0.25">
      <c r="A31" s="345" t="s">
        <v>256</v>
      </c>
      <c r="B31" s="333">
        <v>7132.6369999999997</v>
      </c>
      <c r="C31" s="333">
        <v>7356.7380000000003</v>
      </c>
      <c r="D31" s="333">
        <v>7587.6530000000002</v>
      </c>
      <c r="E31" s="333">
        <v>7773.8159999999998</v>
      </c>
    </row>
    <row r="32" spans="1:5" x14ac:dyDescent="0.25">
      <c r="A32" s="345" t="s">
        <v>217</v>
      </c>
      <c r="B32" s="333">
        <v>163.94500000000002</v>
      </c>
      <c r="C32" s="333">
        <v>147.47</v>
      </c>
      <c r="D32" s="333">
        <v>133.023</v>
      </c>
      <c r="E32" s="333">
        <v>129.69800000000001</v>
      </c>
    </row>
    <row r="33" spans="1:5" x14ac:dyDescent="0.25">
      <c r="A33" s="345" t="s">
        <v>257</v>
      </c>
      <c r="B33" s="333">
        <v>1374.201</v>
      </c>
      <c r="C33" s="333">
        <v>1398.1369999999999</v>
      </c>
      <c r="D33" s="333">
        <v>1416.077</v>
      </c>
      <c r="E33" s="333">
        <v>1442.317</v>
      </c>
    </row>
    <row r="34" spans="1:5" x14ac:dyDescent="0.25">
      <c r="A34" s="346" t="s">
        <v>258</v>
      </c>
      <c r="B34" s="333">
        <v>314.346</v>
      </c>
      <c r="C34" s="333">
        <v>315.99900000000002</v>
      </c>
      <c r="D34" s="333">
        <v>320.66399999999999</v>
      </c>
      <c r="E34" s="333">
        <v>326.02999999999997</v>
      </c>
    </row>
    <row r="35" spans="1:5" x14ac:dyDescent="0.25">
      <c r="A35" s="346" t="s">
        <v>259</v>
      </c>
      <c r="B35" s="333">
        <v>40.169000000000004</v>
      </c>
      <c r="C35" s="333">
        <v>44.574999999999996</v>
      </c>
      <c r="D35" s="333">
        <v>45.370999999999995</v>
      </c>
      <c r="E35" s="333">
        <v>46.167000000000002</v>
      </c>
    </row>
    <row r="36" spans="1:5" x14ac:dyDescent="0.25">
      <c r="A36" s="346" t="s">
        <v>260</v>
      </c>
      <c r="B36" s="333">
        <v>362.858</v>
      </c>
      <c r="C36" s="333">
        <v>373.988</v>
      </c>
      <c r="D36" s="333">
        <v>380.12</v>
      </c>
      <c r="E36" s="333">
        <v>387.096</v>
      </c>
    </row>
    <row r="37" spans="1:5" x14ac:dyDescent="0.25">
      <c r="A37" s="346" t="s">
        <v>261</v>
      </c>
      <c r="B37" s="333">
        <v>197.30799999999999</v>
      </c>
      <c r="C37" s="333">
        <v>156.78800000000001</v>
      </c>
      <c r="D37" s="333">
        <v>154.1</v>
      </c>
      <c r="E37" s="333">
        <v>151.16</v>
      </c>
    </row>
    <row r="38" spans="1:5" x14ac:dyDescent="0.25">
      <c r="A38" s="346" t="s">
        <v>262</v>
      </c>
      <c r="B38" s="333">
        <v>259.25599999999997</v>
      </c>
      <c r="C38" s="333">
        <v>267.762</v>
      </c>
      <c r="D38" s="333">
        <v>279.39600000000002</v>
      </c>
      <c r="E38" s="333">
        <v>288.99599999999998</v>
      </c>
    </row>
    <row r="39" spans="1:5" x14ac:dyDescent="0.25">
      <c r="A39" s="346" t="s">
        <v>263</v>
      </c>
      <c r="B39" s="333">
        <v>200.26400000000012</v>
      </c>
      <c r="C39" s="333">
        <v>239.02499999999986</v>
      </c>
      <c r="D39" s="333">
        <v>236.42599999999993</v>
      </c>
      <c r="E39" s="333">
        <v>242.86799999999994</v>
      </c>
    </row>
    <row r="40" spans="1:5" x14ac:dyDescent="0.25">
      <c r="A40" s="344" t="s">
        <v>264</v>
      </c>
      <c r="B40" s="333">
        <v>4271.2479999999996</v>
      </c>
      <c r="C40" s="333">
        <v>4472.402</v>
      </c>
      <c r="D40" s="333">
        <v>4722.9780000000001</v>
      </c>
      <c r="E40" s="333">
        <v>5008.1549999999997</v>
      </c>
    </row>
    <row r="41" spans="1:5" x14ac:dyDescent="0.25">
      <c r="A41" s="343" t="s">
        <v>251</v>
      </c>
      <c r="B41" s="333">
        <v>66.457999999999998</v>
      </c>
      <c r="C41" s="333">
        <v>68.536999999999992</v>
      </c>
      <c r="D41" s="333">
        <v>72.888999999999996</v>
      </c>
      <c r="E41" s="333">
        <v>79.009</v>
      </c>
    </row>
    <row r="42" spans="1:5" x14ac:dyDescent="0.25">
      <c r="A42" s="347" t="s">
        <v>265</v>
      </c>
      <c r="B42" s="341">
        <v>66.457999999999998</v>
      </c>
      <c r="C42" s="341">
        <v>68.536999999999992</v>
      </c>
      <c r="D42" s="341">
        <v>72.888999999999996</v>
      </c>
      <c r="E42" s="341">
        <v>79.009</v>
      </c>
    </row>
    <row r="43" spans="1:5" x14ac:dyDescent="0.25">
      <c r="A43" s="348" t="s">
        <v>266</v>
      </c>
      <c r="B43" s="335">
        <v>2265.5639999999999</v>
      </c>
      <c r="C43" s="335">
        <v>2132.7270000000003</v>
      </c>
      <c r="D43" s="335">
        <v>1925.0079999999998</v>
      </c>
      <c r="E43" s="335">
        <v>2324.0450000000001</v>
      </c>
    </row>
    <row r="44" spans="1:5" x14ac:dyDescent="0.25">
      <c r="A44" s="336" t="s">
        <v>238</v>
      </c>
      <c r="B44" s="337"/>
      <c r="C44" s="337">
        <v>-5.8633082093465294</v>
      </c>
      <c r="D44" s="337">
        <v>-9.7395963008861663</v>
      </c>
      <c r="E44" s="337">
        <v>20.72910865824975</v>
      </c>
    </row>
    <row r="45" spans="1:5" x14ac:dyDescent="0.25">
      <c r="A45" s="332" t="s">
        <v>267</v>
      </c>
      <c r="B45" s="333">
        <v>2055.5699999999997</v>
      </c>
      <c r="C45" s="333">
        <v>1906.1950000000004</v>
      </c>
      <c r="D45" s="333">
        <v>1752.184</v>
      </c>
      <c r="E45" s="333">
        <v>2174.915</v>
      </c>
    </row>
    <row r="46" spans="1:5" x14ac:dyDescent="0.25">
      <c r="A46" s="340" t="s">
        <v>268</v>
      </c>
      <c r="B46" s="341">
        <v>209.99400000000003</v>
      </c>
      <c r="C46" s="341">
        <v>226.53199999999998</v>
      </c>
      <c r="D46" s="341">
        <v>172.82399999999996</v>
      </c>
      <c r="E46" s="341">
        <v>149.12999999999994</v>
      </c>
    </row>
    <row r="47" spans="1:5" x14ac:dyDescent="0.25">
      <c r="A47" s="349"/>
      <c r="B47" s="350"/>
      <c r="C47" s="781" t="s">
        <v>73</v>
      </c>
      <c r="D47" s="781"/>
      <c r="E47" s="781"/>
    </row>
  </sheetData>
  <mergeCells count="2">
    <mergeCell ref="A1:E1"/>
    <mergeCell ref="C47:E4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showGridLines="0" zoomScaleNormal="100" workbookViewId="0"/>
  </sheetViews>
  <sheetFormatPr defaultRowHeight="12.75" x14ac:dyDescent="0.2"/>
  <cols>
    <col min="1" max="1" width="36.85546875" style="423" customWidth="1"/>
    <col min="2" max="5" width="9.140625" style="423"/>
    <col min="6" max="6" width="11" style="423" customWidth="1"/>
    <col min="7" max="16384" width="9.140625" style="423"/>
  </cols>
  <sheetData>
    <row r="1" spans="1:6" x14ac:dyDescent="0.2">
      <c r="A1" s="518" t="s">
        <v>355</v>
      </c>
      <c r="B1" s="465"/>
      <c r="C1" s="465"/>
      <c r="D1" s="465"/>
      <c r="E1" s="465"/>
      <c r="F1" s="465"/>
    </row>
    <row r="2" spans="1:6" x14ac:dyDescent="0.2">
      <c r="A2" s="519"/>
      <c r="B2" s="355" t="s">
        <v>314</v>
      </c>
      <c r="C2" s="355" t="s">
        <v>315</v>
      </c>
      <c r="D2" s="355" t="s">
        <v>227</v>
      </c>
      <c r="E2" s="355" t="s">
        <v>228</v>
      </c>
      <c r="F2" s="355" t="s">
        <v>229</v>
      </c>
    </row>
    <row r="3" spans="1:6" x14ac:dyDescent="0.2">
      <c r="A3" s="520" t="s">
        <v>356</v>
      </c>
      <c r="B3" s="521">
        <v>-1722309</v>
      </c>
      <c r="C3" s="521">
        <v>-1725575</v>
      </c>
      <c r="D3" s="521">
        <v>-1146951</v>
      </c>
      <c r="E3" s="521">
        <v>-741054</v>
      </c>
      <c r="F3" s="521">
        <v>-757305</v>
      </c>
    </row>
    <row r="4" spans="1:6" x14ac:dyDescent="0.2">
      <c r="A4" s="520" t="s">
        <v>357</v>
      </c>
      <c r="B4" s="521">
        <v>638820</v>
      </c>
      <c r="C4" s="521">
        <v>676779</v>
      </c>
      <c r="D4" s="521">
        <v>700196</v>
      </c>
      <c r="E4" s="521">
        <v>741054</v>
      </c>
      <c r="F4" s="521">
        <v>757305</v>
      </c>
    </row>
    <row r="5" spans="1:6" x14ac:dyDescent="0.2">
      <c r="A5" s="522" t="s">
        <v>358</v>
      </c>
      <c r="B5" s="492">
        <v>123515</v>
      </c>
      <c r="C5" s="492">
        <v>158097</v>
      </c>
      <c r="D5" s="492">
        <v>156937</v>
      </c>
      <c r="E5" s="492">
        <v>152808</v>
      </c>
      <c r="F5" s="492">
        <v>137892</v>
      </c>
    </row>
    <row r="6" spans="1:6" x14ac:dyDescent="0.2">
      <c r="A6" s="522" t="s">
        <v>359</v>
      </c>
      <c r="B6" s="492">
        <v>3420</v>
      </c>
      <c r="C6" s="492">
        <v>3420</v>
      </c>
      <c r="D6" s="492">
        <v>9270</v>
      </c>
      <c r="E6" s="492">
        <v>2999</v>
      </c>
      <c r="F6" s="492">
        <v>3500</v>
      </c>
    </row>
    <row r="7" spans="1:6" x14ac:dyDescent="0.2">
      <c r="A7" s="522" t="s">
        <v>360</v>
      </c>
      <c r="B7" s="492">
        <v>109903</v>
      </c>
      <c r="C7" s="492">
        <v>118200</v>
      </c>
      <c r="D7" s="492">
        <v>85143</v>
      </c>
      <c r="E7" s="492">
        <v>83379</v>
      </c>
      <c r="F7" s="492">
        <v>105445</v>
      </c>
    </row>
    <row r="8" spans="1:6" x14ac:dyDescent="0.2">
      <c r="A8" s="522" t="s">
        <v>361</v>
      </c>
      <c r="B8" s="492">
        <v>36889</v>
      </c>
      <c r="C8" s="492">
        <v>45823</v>
      </c>
      <c r="D8" s="492">
        <v>39435</v>
      </c>
      <c r="E8" s="492">
        <v>42633</v>
      </c>
      <c r="F8" s="492">
        <v>43038</v>
      </c>
    </row>
    <row r="9" spans="1:6" x14ac:dyDescent="0.2">
      <c r="A9" s="522" t="s">
        <v>362</v>
      </c>
      <c r="B9" s="492">
        <v>14566</v>
      </c>
      <c r="C9" s="492">
        <v>33512</v>
      </c>
      <c r="D9" s="492">
        <v>31971</v>
      </c>
      <c r="E9" s="492">
        <v>42807</v>
      </c>
      <c r="F9" s="492">
        <v>52640</v>
      </c>
    </row>
    <row r="10" spans="1:6" x14ac:dyDescent="0.2">
      <c r="A10" s="522" t="s">
        <v>363</v>
      </c>
      <c r="B10" s="492">
        <v>94003</v>
      </c>
      <c r="C10" s="492">
        <v>94003</v>
      </c>
      <c r="D10" s="492">
        <v>122464</v>
      </c>
      <c r="E10" s="492">
        <v>142057</v>
      </c>
      <c r="F10" s="492">
        <v>145251</v>
      </c>
    </row>
    <row r="11" spans="1:6" x14ac:dyDescent="0.2">
      <c r="A11" s="522" t="s">
        <v>364</v>
      </c>
      <c r="B11" s="492">
        <v>-3950</v>
      </c>
      <c r="C11" s="492">
        <v>-3946</v>
      </c>
      <c r="D11" s="492">
        <v>-4022</v>
      </c>
      <c r="E11" s="492">
        <v>-3010</v>
      </c>
      <c r="F11" s="492">
        <v>-2940</v>
      </c>
    </row>
    <row r="12" spans="1:6" x14ac:dyDescent="0.2">
      <c r="A12" s="522" t="s">
        <v>365</v>
      </c>
      <c r="B12" s="492">
        <v>113514</v>
      </c>
      <c r="C12" s="492">
        <v>112786</v>
      </c>
      <c r="D12" s="492">
        <v>130012</v>
      </c>
      <c r="E12" s="492">
        <v>131062</v>
      </c>
      <c r="F12" s="492">
        <v>131111</v>
      </c>
    </row>
    <row r="13" spans="1:6" x14ac:dyDescent="0.2">
      <c r="A13" s="522" t="s">
        <v>366</v>
      </c>
      <c r="B13" s="492">
        <v>48055</v>
      </c>
      <c r="C13" s="492">
        <v>48055</v>
      </c>
      <c r="D13" s="492">
        <v>45254</v>
      </c>
      <c r="E13" s="492">
        <v>45096</v>
      </c>
      <c r="F13" s="492">
        <v>44943</v>
      </c>
    </row>
    <row r="14" spans="1:6" x14ac:dyDescent="0.2">
      <c r="A14" s="522" t="s">
        <v>367</v>
      </c>
      <c r="B14" s="492">
        <v>924</v>
      </c>
      <c r="C14" s="492">
        <v>-1777</v>
      </c>
      <c r="D14" s="492">
        <v>1081</v>
      </c>
      <c r="E14" s="492">
        <v>1110</v>
      </c>
      <c r="F14" s="492">
        <v>1110</v>
      </c>
    </row>
    <row r="15" spans="1:6" x14ac:dyDescent="0.2">
      <c r="A15" s="522" t="s">
        <v>368</v>
      </c>
      <c r="B15" s="492">
        <v>-917</v>
      </c>
      <c r="C15" s="492">
        <v>-917</v>
      </c>
      <c r="D15" s="492">
        <v>9194</v>
      </c>
      <c r="E15" s="492">
        <v>9154</v>
      </c>
      <c r="F15" s="492">
        <v>9154</v>
      </c>
    </row>
    <row r="16" spans="1:6" x14ac:dyDescent="0.2">
      <c r="A16" s="523" t="s">
        <v>369</v>
      </c>
      <c r="B16" s="492">
        <v>1542</v>
      </c>
      <c r="C16" s="492">
        <v>1542</v>
      </c>
      <c r="D16" s="492">
        <v>37</v>
      </c>
      <c r="E16" s="492">
        <v>-123</v>
      </c>
      <c r="F16" s="492">
        <v>-575</v>
      </c>
    </row>
    <row r="17" spans="1:6" x14ac:dyDescent="0.2">
      <c r="A17" s="522" t="s">
        <v>370</v>
      </c>
      <c r="B17" s="492">
        <v>178</v>
      </c>
      <c r="C17" s="492">
        <v>212</v>
      </c>
      <c r="D17" s="492">
        <v>203</v>
      </c>
      <c r="E17" s="492">
        <v>203</v>
      </c>
      <c r="F17" s="492">
        <v>203</v>
      </c>
    </row>
    <row r="18" spans="1:6" x14ac:dyDescent="0.2">
      <c r="A18" s="522" t="s">
        <v>371</v>
      </c>
      <c r="B18" s="492">
        <v>168</v>
      </c>
      <c r="C18" s="492">
        <v>168</v>
      </c>
      <c r="D18" s="492">
        <v>140</v>
      </c>
      <c r="E18" s="492">
        <v>140</v>
      </c>
      <c r="F18" s="492">
        <v>140</v>
      </c>
    </row>
    <row r="19" spans="1:6" x14ac:dyDescent="0.2">
      <c r="A19" s="522" t="s">
        <v>372</v>
      </c>
      <c r="B19" s="492">
        <v>141</v>
      </c>
      <c r="C19" s="492">
        <v>0</v>
      </c>
      <c r="D19" s="492">
        <v>46</v>
      </c>
      <c r="E19" s="492">
        <v>33</v>
      </c>
      <c r="F19" s="492">
        <v>41</v>
      </c>
    </row>
    <row r="20" spans="1:6" x14ac:dyDescent="0.2">
      <c r="A20" s="522" t="s">
        <v>373</v>
      </c>
      <c r="B20" s="492">
        <v>0</v>
      </c>
      <c r="C20" s="492">
        <v>-80</v>
      </c>
      <c r="D20" s="492">
        <v>-110</v>
      </c>
      <c r="E20" s="492">
        <v>-84</v>
      </c>
      <c r="F20" s="492">
        <v>-84</v>
      </c>
    </row>
    <row r="21" spans="1:6" x14ac:dyDescent="0.2">
      <c r="A21" s="522" t="s">
        <v>374</v>
      </c>
      <c r="B21" s="492">
        <v>-194</v>
      </c>
      <c r="C21" s="492">
        <v>0</v>
      </c>
      <c r="D21" s="492">
        <v>0</v>
      </c>
      <c r="E21" s="492">
        <v>0</v>
      </c>
      <c r="F21" s="492">
        <v>0</v>
      </c>
    </row>
    <row r="22" spans="1:6" x14ac:dyDescent="0.2">
      <c r="A22" s="524" t="s">
        <v>375</v>
      </c>
      <c r="B22" s="492">
        <v>-148</v>
      </c>
      <c r="C22" s="492">
        <v>46</v>
      </c>
      <c r="D22" s="492">
        <v>-102</v>
      </c>
      <c r="E22" s="492">
        <v>-102</v>
      </c>
      <c r="F22" s="492">
        <v>-102</v>
      </c>
    </row>
    <row r="23" spans="1:6" x14ac:dyDescent="0.2">
      <c r="A23" s="524" t="s">
        <v>376</v>
      </c>
      <c r="B23" s="492">
        <v>0</v>
      </c>
      <c r="C23" s="492">
        <v>0</v>
      </c>
      <c r="D23" s="492">
        <v>0</v>
      </c>
      <c r="E23" s="492">
        <v>0</v>
      </c>
      <c r="F23" s="492">
        <v>0</v>
      </c>
    </row>
    <row r="24" spans="1:6" x14ac:dyDescent="0.2">
      <c r="A24" s="525" t="s">
        <v>377</v>
      </c>
      <c r="B24" s="492">
        <v>-4256</v>
      </c>
      <c r="C24" s="492">
        <v>-4256</v>
      </c>
      <c r="D24" s="492">
        <v>-6719</v>
      </c>
      <c r="E24" s="492">
        <v>-17449</v>
      </c>
      <c r="F24" s="492">
        <v>-18480</v>
      </c>
    </row>
    <row r="25" spans="1:6" x14ac:dyDescent="0.2">
      <c r="A25" s="524" t="s">
        <v>378</v>
      </c>
      <c r="B25" s="492">
        <v>53009</v>
      </c>
      <c r="C25" s="492">
        <v>53009</v>
      </c>
      <c r="D25" s="492">
        <v>36965</v>
      </c>
      <c r="E25" s="492">
        <v>36965</v>
      </c>
      <c r="F25" s="492">
        <v>35795</v>
      </c>
    </row>
    <row r="26" spans="1:6" x14ac:dyDescent="0.2">
      <c r="A26" s="524" t="s">
        <v>379</v>
      </c>
      <c r="B26" s="492">
        <v>62654</v>
      </c>
      <c r="C26" s="492">
        <v>37252</v>
      </c>
      <c r="D26" s="492">
        <v>66828</v>
      </c>
      <c r="E26" s="492">
        <v>67884</v>
      </c>
      <c r="F26" s="492">
        <v>65983</v>
      </c>
    </row>
    <row r="27" spans="1:6" x14ac:dyDescent="0.2">
      <c r="A27" s="524" t="s">
        <v>380</v>
      </c>
      <c r="B27" s="492">
        <v>100</v>
      </c>
      <c r="C27" s="492">
        <v>100</v>
      </c>
      <c r="D27" s="492">
        <v>120</v>
      </c>
      <c r="E27" s="492">
        <v>100</v>
      </c>
      <c r="F27" s="492">
        <v>90</v>
      </c>
    </row>
    <row r="28" spans="1:6" x14ac:dyDescent="0.2">
      <c r="A28" s="524" t="s">
        <v>381</v>
      </c>
      <c r="B28" s="492">
        <v>203</v>
      </c>
      <c r="C28" s="492">
        <v>203</v>
      </c>
      <c r="D28" s="492">
        <v>248</v>
      </c>
      <c r="E28" s="492">
        <v>230</v>
      </c>
      <c r="F28" s="492">
        <v>205</v>
      </c>
    </row>
    <row r="29" spans="1:6" x14ac:dyDescent="0.2">
      <c r="A29" s="524" t="s">
        <v>382</v>
      </c>
      <c r="B29" s="492">
        <v>-2182</v>
      </c>
      <c r="C29" s="492">
        <v>-2182</v>
      </c>
      <c r="D29" s="492">
        <v>0</v>
      </c>
      <c r="E29" s="492">
        <v>0</v>
      </c>
      <c r="F29" s="492">
        <v>0</v>
      </c>
    </row>
    <row r="30" spans="1:6" x14ac:dyDescent="0.2">
      <c r="A30" s="524" t="s">
        <v>383</v>
      </c>
      <c r="B30" s="492">
        <v>-1169</v>
      </c>
      <c r="C30" s="492">
        <v>-1169</v>
      </c>
      <c r="D30" s="492">
        <v>-14447</v>
      </c>
      <c r="E30" s="492">
        <v>-66</v>
      </c>
      <c r="F30" s="492">
        <v>6573</v>
      </c>
    </row>
    <row r="31" spans="1:6" x14ac:dyDescent="0.2">
      <c r="A31" s="524" t="s">
        <v>384</v>
      </c>
      <c r="B31" s="492">
        <v>0</v>
      </c>
      <c r="C31" s="492">
        <v>-340</v>
      </c>
      <c r="D31" s="492">
        <v>-20</v>
      </c>
      <c r="E31" s="492">
        <v>-20</v>
      </c>
      <c r="F31" s="492">
        <v>-20</v>
      </c>
    </row>
    <row r="32" spans="1:6" x14ac:dyDescent="0.2">
      <c r="A32" s="526" t="s">
        <v>385</v>
      </c>
      <c r="B32" s="492" t="s">
        <v>36</v>
      </c>
      <c r="C32" s="492">
        <v>0</v>
      </c>
      <c r="D32" s="492">
        <v>0</v>
      </c>
      <c r="E32" s="492">
        <v>0</v>
      </c>
      <c r="F32" s="492">
        <v>0</v>
      </c>
    </row>
    <row r="33" spans="1:6" x14ac:dyDescent="0.2">
      <c r="A33" s="527" t="s">
        <v>386</v>
      </c>
      <c r="B33" s="423">
        <v>0</v>
      </c>
      <c r="C33" s="423">
        <v>0</v>
      </c>
      <c r="D33" s="423">
        <v>-204</v>
      </c>
      <c r="E33" s="423">
        <v>61</v>
      </c>
      <c r="F33" s="423">
        <v>1064</v>
      </c>
    </row>
    <row r="34" spans="1:6" x14ac:dyDescent="0.2">
      <c r="A34" s="526" t="s">
        <v>387</v>
      </c>
      <c r="B34" s="492">
        <v>0</v>
      </c>
      <c r="C34" s="492">
        <v>0</v>
      </c>
      <c r="D34" s="492">
        <v>-655</v>
      </c>
      <c r="E34" s="492">
        <v>-655</v>
      </c>
      <c r="F34" s="492">
        <v>-655</v>
      </c>
    </row>
    <row r="35" spans="1:6" x14ac:dyDescent="0.2">
      <c r="A35" s="526" t="s">
        <v>388</v>
      </c>
      <c r="B35" s="492">
        <v>0</v>
      </c>
      <c r="C35" s="492">
        <v>-3834</v>
      </c>
      <c r="D35" s="492">
        <v>-5037</v>
      </c>
      <c r="E35" s="492">
        <v>5228</v>
      </c>
      <c r="F35" s="492">
        <v>-4591</v>
      </c>
    </row>
    <row r="36" spans="1:6" x14ac:dyDescent="0.2">
      <c r="A36" s="526" t="s">
        <v>389</v>
      </c>
      <c r="B36" s="492">
        <v>-11148</v>
      </c>
      <c r="C36" s="492">
        <v>-11148</v>
      </c>
      <c r="D36" s="492">
        <v>-3836</v>
      </c>
      <c r="E36" s="492">
        <v>-1386</v>
      </c>
      <c r="F36" s="492">
        <v>574</v>
      </c>
    </row>
    <row r="37" spans="1:6" x14ac:dyDescent="0.2">
      <c r="A37" s="528" t="s">
        <v>390</v>
      </c>
      <c r="B37" s="529">
        <v>-1083489</v>
      </c>
      <c r="C37" s="529">
        <v>-1048796</v>
      </c>
      <c r="D37" s="529">
        <v>-446755</v>
      </c>
      <c r="E37" s="529">
        <v>0</v>
      </c>
      <c r="F37" s="529">
        <v>0</v>
      </c>
    </row>
    <row r="38" spans="1:6" x14ac:dyDescent="0.2">
      <c r="A38" s="530" t="s">
        <v>391</v>
      </c>
      <c r="B38" s="531">
        <v>-1.29</v>
      </c>
      <c r="C38" s="531">
        <v>-1.24</v>
      </c>
      <c r="D38" s="531">
        <v>-0.5</v>
      </c>
      <c r="E38" s="531">
        <v>0</v>
      </c>
      <c r="F38" s="531">
        <v>0</v>
      </c>
    </row>
    <row r="39" spans="1:6" x14ac:dyDescent="0.2">
      <c r="F39" s="532" t="s">
        <v>354</v>
      </c>
    </row>
    <row r="40" spans="1:6" x14ac:dyDescent="0.2">
      <c r="B40" s="533"/>
      <c r="C40" s="533"/>
      <c r="D40" s="533"/>
      <c r="E40" s="533"/>
      <c r="F40" s="533"/>
    </row>
    <row r="41" spans="1:6" x14ac:dyDescent="0.2">
      <c r="A41" s="534" t="s">
        <v>392</v>
      </c>
      <c r="B41" s="535">
        <v>83991.385999999999</v>
      </c>
      <c r="C41" s="535">
        <v>84580.351999999999</v>
      </c>
      <c r="D41" s="535">
        <v>89351</v>
      </c>
      <c r="E41" s="535">
        <v>95073.069000000003</v>
      </c>
      <c r="F41" s="535">
        <v>100729.837</v>
      </c>
    </row>
    <row r="42" spans="1:6" x14ac:dyDescent="0.2">
      <c r="A42" s="536"/>
      <c r="B42" s="536"/>
      <c r="C42" s="536"/>
      <c r="D42" s="536"/>
      <c r="E42" s="536"/>
      <c r="F42" s="536"/>
    </row>
    <row r="43" spans="1:6" x14ac:dyDescent="0.2">
      <c r="A43" s="537"/>
      <c r="B43" s="537"/>
      <c r="C43" s="537"/>
      <c r="D43" s="537"/>
      <c r="E43" s="537"/>
      <c r="F43" s="538"/>
    </row>
    <row r="44" spans="1:6" ht="12.75" customHeight="1" x14ac:dyDescent="0.2">
      <c r="A44" s="539"/>
      <c r="B44" s="540"/>
      <c r="C44" s="540"/>
      <c r="D44" s="540"/>
      <c r="E44" s="540"/>
      <c r="F44" s="540"/>
    </row>
    <row r="45" spans="1:6" x14ac:dyDescent="0.2">
      <c r="A45" s="541"/>
      <c r="B45" s="542"/>
      <c r="C45" s="542"/>
      <c r="D45" s="542"/>
      <c r="E45" s="542"/>
      <c r="F45" s="542"/>
    </row>
    <row r="46" spans="1:6" ht="12.75" customHeight="1" x14ac:dyDescent="0.2">
      <c r="A46" s="541"/>
      <c r="B46" s="542"/>
      <c r="C46" s="542"/>
      <c r="D46" s="542"/>
      <c r="E46" s="542"/>
      <c r="F46" s="542"/>
    </row>
    <row r="47" spans="1:6" x14ac:dyDescent="0.2">
      <c r="A47" s="541"/>
      <c r="B47" s="542"/>
      <c r="C47" s="542"/>
      <c r="D47" s="542"/>
      <c r="E47" s="542"/>
      <c r="F47" s="542"/>
    </row>
    <row r="48" spans="1:6" x14ac:dyDescent="0.2">
      <c r="A48" s="539"/>
      <c r="B48" s="543"/>
      <c r="C48" s="543"/>
      <c r="D48" s="543"/>
      <c r="E48" s="543"/>
      <c r="F48" s="543"/>
    </row>
    <row r="49" spans="1:6" x14ac:dyDescent="0.2">
      <c r="A49" s="539"/>
      <c r="B49" s="543"/>
      <c r="C49" s="543"/>
      <c r="D49" s="543"/>
      <c r="E49" s="543"/>
      <c r="F49" s="543"/>
    </row>
    <row r="50" spans="1:6" x14ac:dyDescent="0.2">
      <c r="A50" s="537"/>
      <c r="B50" s="544"/>
      <c r="C50" s="544"/>
      <c r="D50" s="544"/>
      <c r="E50" s="544"/>
      <c r="F50" s="544"/>
    </row>
    <row r="51" spans="1:6" x14ac:dyDescent="0.2">
      <c r="A51" s="537"/>
      <c r="B51" s="544"/>
      <c r="C51" s="544"/>
      <c r="D51" s="544"/>
      <c r="E51" s="544"/>
      <c r="F51" s="544"/>
    </row>
    <row r="52" spans="1:6" x14ac:dyDescent="0.2">
      <c r="A52" s="537"/>
      <c r="B52" s="544"/>
      <c r="C52" s="544"/>
      <c r="D52" s="544"/>
      <c r="E52" s="544"/>
      <c r="F52" s="544"/>
    </row>
    <row r="53" spans="1:6" x14ac:dyDescent="0.2">
      <c r="A53" s="537"/>
      <c r="B53" s="544"/>
      <c r="C53" s="544"/>
      <c r="D53" s="544"/>
      <c r="E53" s="544"/>
      <c r="F53" s="544"/>
    </row>
    <row r="54" spans="1:6" x14ac:dyDescent="0.2">
      <c r="A54" s="537"/>
      <c r="B54" s="544"/>
      <c r="C54" s="544"/>
      <c r="D54" s="544"/>
      <c r="E54" s="544"/>
      <c r="F54" s="544"/>
    </row>
    <row r="55" spans="1:6" x14ac:dyDescent="0.2">
      <c r="A55" s="537"/>
      <c r="B55" s="544"/>
      <c r="C55" s="544"/>
      <c r="D55" s="544"/>
      <c r="E55" s="544"/>
      <c r="F55" s="544"/>
    </row>
    <row r="56" spans="1:6" x14ac:dyDescent="0.2">
      <c r="A56" s="537"/>
      <c r="B56" s="544"/>
      <c r="C56" s="544"/>
      <c r="D56" s="544"/>
      <c r="E56" s="544"/>
      <c r="F56" s="544"/>
    </row>
    <row r="57" spans="1:6" x14ac:dyDescent="0.2">
      <c r="A57" s="537"/>
      <c r="B57" s="544"/>
      <c r="C57" s="544"/>
      <c r="D57" s="544"/>
      <c r="E57" s="544"/>
      <c r="F57" s="544"/>
    </row>
    <row r="58" spans="1:6" x14ac:dyDescent="0.2">
      <c r="A58" s="537"/>
      <c r="B58" s="544"/>
      <c r="C58" s="544"/>
      <c r="D58" s="544"/>
      <c r="E58" s="544"/>
      <c r="F58" s="544"/>
    </row>
    <row r="59" spans="1:6" x14ac:dyDescent="0.2">
      <c r="A59" s="537"/>
      <c r="B59" s="544"/>
      <c r="C59" s="544"/>
      <c r="D59" s="544"/>
      <c r="E59" s="544"/>
      <c r="F59" s="544"/>
    </row>
    <row r="60" spans="1:6" x14ac:dyDescent="0.2">
      <c r="A60" s="537"/>
      <c r="B60" s="544"/>
      <c r="C60" s="544"/>
      <c r="D60" s="544"/>
      <c r="E60" s="544"/>
      <c r="F60" s="544"/>
    </row>
    <row r="61" spans="1:6" x14ac:dyDescent="0.2">
      <c r="A61" s="545"/>
      <c r="B61" s="544"/>
      <c r="C61" s="544"/>
      <c r="D61" s="544"/>
      <c r="E61" s="544"/>
      <c r="F61" s="544"/>
    </row>
    <row r="62" spans="1:6" x14ac:dyDescent="0.2">
      <c r="A62" s="537"/>
      <c r="B62" s="544"/>
      <c r="C62" s="544"/>
      <c r="D62" s="544"/>
      <c r="E62" s="544"/>
      <c r="F62" s="544"/>
    </row>
    <row r="63" spans="1:6" x14ac:dyDescent="0.2">
      <c r="A63" s="537"/>
      <c r="B63" s="544"/>
      <c r="C63" s="544"/>
      <c r="D63" s="544"/>
      <c r="E63" s="544"/>
      <c r="F63" s="544"/>
    </row>
    <row r="64" spans="1:6" x14ac:dyDescent="0.2">
      <c r="A64" s="537"/>
      <c r="B64" s="544"/>
      <c r="C64" s="544"/>
      <c r="D64" s="544"/>
      <c r="E64" s="544"/>
      <c r="F64" s="544"/>
    </row>
    <row r="65" spans="1:6" x14ac:dyDescent="0.2">
      <c r="A65" s="537"/>
      <c r="B65" s="544"/>
      <c r="C65" s="544"/>
      <c r="D65" s="544"/>
      <c r="E65" s="544"/>
      <c r="F65" s="544"/>
    </row>
    <row r="66" spans="1:6" x14ac:dyDescent="0.2">
      <c r="A66" s="537"/>
      <c r="B66" s="544"/>
      <c r="C66" s="544"/>
      <c r="D66" s="544"/>
      <c r="E66" s="544"/>
      <c r="F66" s="544"/>
    </row>
    <row r="67" spans="1:6" x14ac:dyDescent="0.2">
      <c r="A67" s="546"/>
      <c r="B67" s="544"/>
      <c r="C67" s="544"/>
      <c r="D67" s="544"/>
      <c r="E67" s="544"/>
      <c r="F67" s="544"/>
    </row>
    <row r="68" spans="1:6" x14ac:dyDescent="0.2">
      <c r="A68" s="546"/>
      <c r="B68" s="544"/>
      <c r="C68" s="544"/>
      <c r="D68" s="544"/>
      <c r="E68" s="544"/>
      <c r="F68" s="544"/>
    </row>
    <row r="69" spans="1:6" x14ac:dyDescent="0.2">
      <c r="A69" s="537"/>
      <c r="B69" s="544"/>
      <c r="C69" s="544"/>
      <c r="D69" s="544"/>
      <c r="E69" s="544"/>
      <c r="F69" s="544"/>
    </row>
    <row r="70" spans="1:6" x14ac:dyDescent="0.2">
      <c r="A70" s="546"/>
      <c r="B70" s="544"/>
      <c r="C70" s="544"/>
      <c r="D70" s="544"/>
      <c r="E70" s="544"/>
      <c r="F70" s="544"/>
    </row>
    <row r="71" spans="1:6" x14ac:dyDescent="0.2">
      <c r="A71" s="546"/>
      <c r="B71" s="544"/>
      <c r="C71" s="544"/>
      <c r="D71" s="544"/>
      <c r="E71" s="544"/>
      <c r="F71" s="544"/>
    </row>
    <row r="72" spans="1:6" x14ac:dyDescent="0.2">
      <c r="A72" s="546"/>
      <c r="B72" s="544"/>
      <c r="C72" s="544"/>
      <c r="D72" s="544"/>
      <c r="E72" s="544"/>
      <c r="F72" s="544"/>
    </row>
    <row r="73" spans="1:6" x14ac:dyDescent="0.2">
      <c r="A73" s="546"/>
      <c r="B73" s="544"/>
      <c r="C73" s="544"/>
      <c r="D73" s="544"/>
      <c r="E73" s="544"/>
      <c r="F73" s="544"/>
    </row>
    <row r="74" spans="1:6" x14ac:dyDescent="0.2">
      <c r="A74" s="546"/>
      <c r="B74" s="544"/>
      <c r="C74" s="544"/>
      <c r="D74" s="544"/>
      <c r="E74" s="544"/>
      <c r="F74" s="544"/>
    </row>
    <row r="75" spans="1:6" x14ac:dyDescent="0.2">
      <c r="A75" s="546"/>
      <c r="B75" s="544"/>
      <c r="C75" s="544"/>
      <c r="D75" s="544"/>
      <c r="E75" s="544"/>
      <c r="F75" s="544"/>
    </row>
    <row r="76" spans="1:6" x14ac:dyDescent="0.2">
      <c r="A76" s="546"/>
      <c r="B76" s="544"/>
      <c r="C76" s="544"/>
      <c r="D76" s="544"/>
      <c r="E76" s="544"/>
      <c r="F76" s="544"/>
    </row>
    <row r="77" spans="1:6" x14ac:dyDescent="0.2">
      <c r="A77" s="546"/>
      <c r="B77" s="547"/>
      <c r="C77" s="544"/>
      <c r="D77" s="544"/>
      <c r="E77" s="544"/>
      <c r="F77" s="544"/>
    </row>
    <row r="78" spans="1:6" x14ac:dyDescent="0.2">
      <c r="A78" s="546"/>
      <c r="B78" s="544"/>
      <c r="C78" s="544"/>
      <c r="D78" s="544"/>
      <c r="E78" s="544"/>
      <c r="F78" s="544"/>
    </row>
    <row r="79" spans="1:6" x14ac:dyDescent="0.2">
      <c r="A79" s="546"/>
      <c r="B79" s="544"/>
      <c r="C79" s="544"/>
      <c r="D79" s="544"/>
      <c r="E79" s="544"/>
      <c r="F79" s="544"/>
    </row>
    <row r="80" spans="1:6" x14ac:dyDescent="0.2">
      <c r="A80" s="546"/>
      <c r="B80" s="544"/>
      <c r="C80" s="544"/>
      <c r="D80" s="544"/>
      <c r="E80" s="544"/>
      <c r="F80" s="544"/>
    </row>
    <row r="81" spans="1:6" x14ac:dyDescent="0.2">
      <c r="A81" s="537"/>
      <c r="B81" s="544"/>
      <c r="C81" s="544"/>
      <c r="D81" s="544"/>
      <c r="E81" s="544"/>
      <c r="F81" s="544"/>
    </row>
    <row r="82" spans="1:6" x14ac:dyDescent="0.2">
      <c r="A82" s="548"/>
      <c r="B82" s="543"/>
      <c r="C82" s="543"/>
      <c r="D82" s="543"/>
      <c r="E82" s="543"/>
      <c r="F82" s="543"/>
    </row>
    <row r="83" spans="1:6" x14ac:dyDescent="0.2">
      <c r="A83" s="549"/>
      <c r="B83" s="550"/>
      <c r="C83" s="550"/>
      <c r="D83" s="550"/>
      <c r="E83" s="550"/>
      <c r="F83" s="550"/>
    </row>
    <row r="84" spans="1:6" x14ac:dyDescent="0.2">
      <c r="A84" s="539"/>
      <c r="B84" s="551"/>
      <c r="C84" s="552"/>
      <c r="D84" s="552"/>
      <c r="E84" s="552"/>
      <c r="F84" s="552"/>
    </row>
    <row r="85" spans="1:6" x14ac:dyDescent="0.2">
      <c r="A85" s="450"/>
      <c r="B85" s="450"/>
      <c r="C85" s="450"/>
      <c r="D85" s="450"/>
      <c r="E85" s="450"/>
      <c r="F85" s="450"/>
    </row>
    <row r="86" spans="1:6" x14ac:dyDescent="0.2">
      <c r="A86" s="450"/>
      <c r="B86" s="450"/>
      <c r="C86" s="450"/>
      <c r="D86" s="450"/>
      <c r="E86" s="450"/>
      <c r="F86" s="450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workbookViewId="0">
      <selection activeCell="J1" sqref="J1"/>
    </sheetView>
  </sheetViews>
  <sheetFormatPr defaultRowHeight="12.75" x14ac:dyDescent="0.2"/>
  <cols>
    <col min="1" max="1" width="50.28515625" style="351" customWidth="1"/>
    <col min="2" max="2" width="10.7109375" style="351" customWidth="1"/>
    <col min="3" max="3" width="8.28515625" style="351" customWidth="1"/>
    <col min="4" max="4" width="7.42578125" style="351" customWidth="1"/>
    <col min="5" max="5" width="9.140625" style="351"/>
    <col min="6" max="6" width="8.140625" style="351" customWidth="1"/>
    <col min="7" max="8" width="9.140625" style="351"/>
    <col min="9" max="9" width="26.42578125" style="351" hidden="1" customWidth="1"/>
    <col min="10" max="16384" width="9.140625" style="351"/>
  </cols>
  <sheetData>
    <row r="1" spans="1:17" x14ac:dyDescent="0.2">
      <c r="A1" s="354"/>
      <c r="B1" s="355">
        <v>2015</v>
      </c>
      <c r="C1" s="355">
        <v>2016</v>
      </c>
      <c r="D1" s="355">
        <v>2017</v>
      </c>
      <c r="E1" s="355">
        <v>2018</v>
      </c>
      <c r="F1" s="355">
        <v>2019</v>
      </c>
      <c r="G1" s="355">
        <v>2020</v>
      </c>
      <c r="J1" s="356" t="s">
        <v>393</v>
      </c>
      <c r="K1" s="357"/>
      <c r="L1" s="357"/>
      <c r="M1" s="357"/>
      <c r="N1" s="357"/>
      <c r="O1" s="357"/>
      <c r="P1" s="353"/>
      <c r="Q1" s="353"/>
    </row>
    <row r="2" spans="1:17" ht="15" x14ac:dyDescent="0.25">
      <c r="A2" s="358" t="s">
        <v>270</v>
      </c>
      <c r="B2" s="359">
        <v>-2.4900000000000002</v>
      </c>
      <c r="C2" s="359">
        <v>-1.9300012643870841</v>
      </c>
      <c r="D2" s="359">
        <v>-0.42</v>
      </c>
      <c r="E2" s="359">
        <v>0</v>
      </c>
      <c r="F2" s="360"/>
      <c r="I2" s="358" t="s">
        <v>394</v>
      </c>
      <c r="J2" s="361"/>
      <c r="K2" s="362"/>
      <c r="L2" s="362"/>
      <c r="M2" s="362"/>
      <c r="N2" s="362"/>
      <c r="O2" s="352"/>
      <c r="P2" s="353"/>
      <c r="Q2" s="353"/>
    </row>
    <row r="3" spans="1:17" x14ac:dyDescent="0.2">
      <c r="A3" s="358" t="s">
        <v>271</v>
      </c>
      <c r="B3" s="359">
        <v>-2.97</v>
      </c>
      <c r="C3" s="359">
        <v>-1.93</v>
      </c>
      <c r="D3" s="359">
        <v>-1.29</v>
      </c>
      <c r="E3" s="359">
        <v>-0.44</v>
      </c>
      <c r="F3" s="359">
        <v>0.16</v>
      </c>
      <c r="H3" s="363"/>
      <c r="I3" s="358" t="s">
        <v>4</v>
      </c>
      <c r="J3" s="361"/>
      <c r="K3" s="362"/>
      <c r="L3" s="362"/>
      <c r="M3" s="362"/>
      <c r="N3" s="362"/>
      <c r="O3" s="362"/>
      <c r="P3" s="353"/>
      <c r="Q3" s="353"/>
    </row>
    <row r="4" spans="1:17" x14ac:dyDescent="0.2">
      <c r="A4" s="358" t="s">
        <v>272</v>
      </c>
      <c r="B4" s="364">
        <v>-2.7445806862164637</v>
      </c>
      <c r="C4" s="364">
        <v>-1.6817818285144437</v>
      </c>
      <c r="D4" s="364">
        <v>-1.29</v>
      </c>
      <c r="E4" s="364">
        <v>-0.50000000000000522</v>
      </c>
      <c r="F4" s="364">
        <v>0</v>
      </c>
      <c r="G4" s="364">
        <v>0</v>
      </c>
      <c r="H4" s="363"/>
      <c r="I4" s="365" t="s">
        <v>395</v>
      </c>
      <c r="J4" s="366"/>
      <c r="K4" s="367"/>
      <c r="L4" s="367"/>
      <c r="M4" s="367"/>
      <c r="N4" s="367"/>
      <c r="O4" s="367"/>
      <c r="P4" s="353"/>
      <c r="Q4" s="353"/>
    </row>
    <row r="5" spans="1:17" ht="15" x14ac:dyDescent="0.2">
      <c r="A5" s="553"/>
      <c r="B5" s="369"/>
      <c r="C5" s="369"/>
      <c r="D5" s="369"/>
      <c r="E5" s="369"/>
      <c r="F5" s="369"/>
      <c r="G5" s="396"/>
      <c r="H5" s="363"/>
      <c r="I5" s="363"/>
      <c r="J5" s="370"/>
      <c r="K5" s="371"/>
      <c r="L5" s="371"/>
      <c r="M5" s="371"/>
      <c r="N5" s="371"/>
      <c r="O5" s="372"/>
      <c r="P5" s="353"/>
      <c r="Q5" s="353"/>
    </row>
    <row r="6" spans="1:17" x14ac:dyDescent="0.2">
      <c r="A6" s="405"/>
      <c r="B6" s="397"/>
      <c r="C6" s="397"/>
      <c r="D6" s="397"/>
      <c r="E6" s="397"/>
      <c r="F6" s="554"/>
      <c r="G6" s="396"/>
      <c r="J6" s="370"/>
      <c r="K6" s="371"/>
      <c r="L6" s="371"/>
      <c r="M6" s="371"/>
      <c r="N6" s="371"/>
      <c r="O6" s="371"/>
      <c r="P6" s="353"/>
      <c r="Q6" s="353"/>
    </row>
    <row r="7" spans="1:17" ht="12.75" customHeight="1" x14ac:dyDescent="0.2">
      <c r="A7" s="405"/>
      <c r="B7" s="397"/>
      <c r="C7" s="397"/>
      <c r="D7" s="397"/>
      <c r="E7" s="397"/>
      <c r="F7" s="397"/>
      <c r="G7" s="396"/>
      <c r="J7" s="375"/>
      <c r="K7" s="376"/>
      <c r="L7" s="376"/>
      <c r="M7" s="376"/>
      <c r="N7" s="376"/>
      <c r="O7" s="376"/>
      <c r="P7" s="353"/>
      <c r="Q7" s="353"/>
    </row>
    <row r="8" spans="1:17" ht="15" x14ac:dyDescent="0.25">
      <c r="A8" s="406"/>
      <c r="B8" s="438"/>
      <c r="C8" s="438"/>
      <c r="D8" s="438"/>
      <c r="E8" s="438"/>
      <c r="F8" s="438"/>
      <c r="G8" s="438"/>
      <c r="J8" s="361"/>
      <c r="K8" s="362"/>
      <c r="L8" s="362"/>
      <c r="M8" s="362"/>
      <c r="N8" s="362"/>
      <c r="O8" s="352"/>
      <c r="P8" s="353"/>
      <c r="Q8" s="353"/>
    </row>
    <row r="9" spans="1:17" x14ac:dyDescent="0.2">
      <c r="A9" s="553"/>
      <c r="B9" s="378"/>
      <c r="C9" s="378"/>
      <c r="D9" s="378"/>
      <c r="E9" s="378"/>
      <c r="F9" s="378"/>
      <c r="G9" s="396"/>
      <c r="J9" s="361"/>
      <c r="K9" s="362"/>
      <c r="L9" s="362"/>
      <c r="M9" s="362"/>
      <c r="N9" s="362"/>
      <c r="O9" s="362"/>
      <c r="P9" s="353"/>
      <c r="Q9" s="353"/>
    </row>
    <row r="10" spans="1:17" ht="29.25" customHeight="1" x14ac:dyDescent="0.2">
      <c r="A10" s="782"/>
      <c r="B10" s="782"/>
      <c r="C10" s="782"/>
      <c r="D10" s="782"/>
      <c r="E10" s="782"/>
      <c r="F10" s="382"/>
      <c r="G10" s="382"/>
      <c r="J10" s="366"/>
      <c r="K10" s="367"/>
      <c r="L10" s="367"/>
      <c r="M10" s="367"/>
      <c r="N10" s="367"/>
      <c r="O10" s="367"/>
      <c r="P10" s="353"/>
      <c r="Q10" s="353"/>
    </row>
    <row r="11" spans="1:17" x14ac:dyDescent="0.2">
      <c r="A11" s="380"/>
      <c r="B11" s="381"/>
      <c r="C11" s="381"/>
      <c r="D11" s="381"/>
      <c r="E11" s="381"/>
      <c r="F11" s="382"/>
      <c r="G11" s="396"/>
      <c r="J11" s="366"/>
      <c r="K11" s="367"/>
      <c r="L11" s="367"/>
      <c r="M11" s="367"/>
      <c r="N11" s="367"/>
      <c r="O11" s="367"/>
      <c r="P11" s="353"/>
      <c r="Q11" s="353"/>
    </row>
    <row r="12" spans="1:17" ht="15" x14ac:dyDescent="0.2">
      <c r="B12" s="378"/>
      <c r="C12" s="378"/>
      <c r="D12" s="378"/>
      <c r="E12" s="378"/>
      <c r="F12" s="378"/>
      <c r="J12" s="370"/>
      <c r="K12" s="371"/>
      <c r="L12" s="371"/>
      <c r="M12" s="371"/>
      <c r="N12" s="371"/>
      <c r="O12" s="372"/>
      <c r="P12" s="353"/>
      <c r="Q12" s="353"/>
    </row>
    <row r="13" spans="1:17" ht="23.25" customHeight="1" x14ac:dyDescent="0.2">
      <c r="J13" s="370"/>
      <c r="K13" s="371"/>
      <c r="L13" s="371"/>
      <c r="M13" s="371"/>
      <c r="N13" s="371"/>
      <c r="O13" s="371"/>
      <c r="P13" s="353"/>
      <c r="Q13" s="353"/>
    </row>
    <row r="14" spans="1:17" ht="13.5" x14ac:dyDescent="0.2">
      <c r="A14" s="696"/>
      <c r="B14" s="696"/>
      <c r="C14" s="696"/>
      <c r="D14" s="696"/>
      <c r="E14" s="696"/>
      <c r="F14" s="696"/>
      <c r="G14" s="696"/>
      <c r="J14" s="697"/>
      <c r="K14" s="697"/>
      <c r="L14" s="697"/>
      <c r="M14" s="697"/>
      <c r="N14" s="697"/>
      <c r="O14" s="383"/>
      <c r="P14" s="353"/>
      <c r="Q14" s="353"/>
    </row>
    <row r="15" spans="1:17" ht="13.5" x14ac:dyDescent="0.2">
      <c r="A15" s="384"/>
      <c r="B15" s="384"/>
      <c r="C15" s="384"/>
      <c r="D15" s="384"/>
      <c r="E15" s="384"/>
      <c r="F15" s="384"/>
      <c r="G15" s="384"/>
    </row>
    <row r="16" spans="1:17" ht="13.5" x14ac:dyDescent="0.2">
      <c r="A16" s="385"/>
      <c r="B16" s="386"/>
      <c r="C16" s="386"/>
      <c r="D16" s="386"/>
      <c r="E16" s="386"/>
      <c r="F16" s="387"/>
      <c r="G16" s="387"/>
    </row>
    <row r="17" spans="1:23" ht="13.5" x14ac:dyDescent="0.2">
      <c r="A17" s="385"/>
      <c r="B17" s="386"/>
      <c r="C17" s="386"/>
      <c r="D17" s="386"/>
      <c r="E17" s="386"/>
      <c r="F17" s="387"/>
      <c r="G17" s="387"/>
    </row>
    <row r="18" spans="1:23" ht="13.5" customHeight="1" x14ac:dyDescent="0.2">
      <c r="A18" s="385"/>
      <c r="B18" s="386"/>
      <c r="C18" s="386"/>
      <c r="D18" s="386"/>
      <c r="E18" s="386"/>
      <c r="F18" s="386"/>
      <c r="G18" s="387"/>
      <c r="H18" s="363"/>
      <c r="I18" s="363"/>
      <c r="R18" s="388"/>
      <c r="S18" s="388"/>
      <c r="T18" s="388"/>
      <c r="U18" s="388"/>
      <c r="V18" s="388"/>
      <c r="W18" s="389"/>
    </row>
    <row r="19" spans="1:23" ht="13.5" customHeight="1" x14ac:dyDescent="0.2">
      <c r="A19" s="385"/>
      <c r="B19" s="390"/>
      <c r="C19" s="390"/>
      <c r="D19" s="390"/>
      <c r="E19" s="390"/>
      <c r="F19" s="390"/>
      <c r="G19" s="390"/>
      <c r="H19" s="363"/>
      <c r="I19" s="363"/>
      <c r="R19" s="391"/>
      <c r="S19" s="392"/>
      <c r="T19" s="392"/>
      <c r="U19" s="392"/>
      <c r="V19" s="392"/>
      <c r="W19" s="392"/>
    </row>
    <row r="20" spans="1:23" ht="15" customHeight="1" x14ac:dyDescent="0.2">
      <c r="A20" s="385"/>
      <c r="B20" s="393"/>
      <c r="C20" s="393"/>
      <c r="D20" s="393"/>
      <c r="E20" s="386"/>
      <c r="F20" s="386"/>
      <c r="G20" s="386"/>
      <c r="R20" s="394"/>
      <c r="S20" s="395"/>
      <c r="T20" s="395"/>
      <c r="U20" s="395"/>
      <c r="V20" s="395"/>
      <c r="W20" s="389"/>
    </row>
    <row r="21" spans="1:23" ht="13.5" x14ac:dyDescent="0.2">
      <c r="A21" s="385"/>
      <c r="B21" s="393"/>
      <c r="C21" s="393"/>
      <c r="D21" s="393"/>
      <c r="E21" s="393"/>
      <c r="F21" s="387"/>
      <c r="G21" s="387"/>
      <c r="R21" s="394"/>
      <c r="S21" s="395"/>
      <c r="T21" s="395"/>
      <c r="U21" s="395"/>
      <c r="V21" s="395"/>
      <c r="W21" s="395"/>
    </row>
    <row r="22" spans="1:23" ht="13.5" x14ac:dyDescent="0.2">
      <c r="A22" s="385"/>
      <c r="B22" s="390"/>
      <c r="C22" s="390"/>
      <c r="D22" s="390"/>
      <c r="E22" s="390"/>
      <c r="F22" s="390"/>
      <c r="G22" s="390"/>
      <c r="R22" s="394"/>
      <c r="S22" s="395"/>
      <c r="T22" s="395"/>
      <c r="U22" s="395"/>
      <c r="V22" s="395"/>
      <c r="W22" s="395"/>
    </row>
    <row r="23" spans="1:23" ht="13.5" x14ac:dyDescent="0.2">
      <c r="A23" s="692"/>
      <c r="B23" s="692"/>
      <c r="C23" s="692"/>
      <c r="D23" s="692"/>
      <c r="E23" s="692"/>
      <c r="F23" s="692"/>
      <c r="G23" s="692"/>
      <c r="R23" s="394"/>
      <c r="S23" s="395"/>
      <c r="T23" s="395"/>
      <c r="U23" s="395"/>
      <c r="V23" s="395"/>
      <c r="W23" s="395"/>
    </row>
    <row r="24" spans="1:23" x14ac:dyDescent="0.2">
      <c r="A24" s="396"/>
      <c r="B24" s="396"/>
      <c r="C24" s="396"/>
      <c r="D24" s="396"/>
      <c r="E24" s="396"/>
      <c r="F24" s="396"/>
      <c r="G24" s="396"/>
      <c r="R24" s="394"/>
      <c r="S24" s="397"/>
      <c r="T24" s="397"/>
      <c r="U24" s="397"/>
      <c r="V24" s="397"/>
      <c r="W24" s="397"/>
    </row>
    <row r="25" spans="1:23" x14ac:dyDescent="0.2">
      <c r="A25" s="380"/>
      <c r="B25" s="353"/>
      <c r="C25" s="353"/>
      <c r="D25" s="397"/>
      <c r="E25" s="397"/>
      <c r="F25" s="397"/>
      <c r="G25" s="353"/>
      <c r="R25" s="394"/>
      <c r="S25" s="389"/>
      <c r="T25" s="389"/>
      <c r="U25" s="395"/>
      <c r="V25" s="395"/>
      <c r="W25" s="395"/>
    </row>
    <row r="26" spans="1:23" x14ac:dyDescent="0.2">
      <c r="A26" s="380"/>
      <c r="B26" s="353"/>
      <c r="C26" s="353"/>
      <c r="D26" s="353"/>
      <c r="E26" s="353"/>
      <c r="F26" s="398"/>
      <c r="G26" s="353"/>
      <c r="R26" s="394"/>
      <c r="S26" s="389"/>
      <c r="T26" s="389"/>
      <c r="U26" s="397"/>
      <c r="V26" s="397"/>
      <c r="W26" s="397"/>
    </row>
    <row r="27" spans="1:23" ht="12.75" customHeight="1" x14ac:dyDescent="0.2">
      <c r="A27" s="380"/>
      <c r="B27" s="399"/>
      <c r="C27" s="399"/>
      <c r="D27" s="399"/>
      <c r="E27" s="399"/>
      <c r="F27" s="399"/>
      <c r="G27" s="353"/>
      <c r="R27" s="388"/>
      <c r="S27" s="400"/>
      <c r="T27" s="400"/>
      <c r="U27" s="401"/>
      <c r="V27" s="401"/>
      <c r="W27" s="401"/>
    </row>
    <row r="28" spans="1:23" ht="12.75" customHeight="1" x14ac:dyDescent="0.2">
      <c r="A28" s="361"/>
      <c r="B28" s="402"/>
      <c r="C28" s="402"/>
      <c r="D28" s="402"/>
      <c r="E28" s="402"/>
      <c r="F28" s="402"/>
      <c r="G28" s="353"/>
      <c r="R28" s="403"/>
      <c r="S28" s="389"/>
      <c r="T28" s="389"/>
      <c r="U28" s="397"/>
      <c r="V28" s="397"/>
      <c r="W28" s="397"/>
    </row>
    <row r="29" spans="1:23" x14ac:dyDescent="0.2">
      <c r="A29" s="353"/>
      <c r="B29" s="353"/>
      <c r="C29" s="353"/>
      <c r="D29" s="353"/>
      <c r="E29" s="353"/>
      <c r="F29" s="353"/>
      <c r="G29" s="353"/>
      <c r="R29" s="403"/>
      <c r="S29" s="389"/>
      <c r="T29" s="389"/>
      <c r="U29" s="389"/>
      <c r="V29" s="389"/>
      <c r="W29" s="398"/>
    </row>
    <row r="30" spans="1:23" x14ac:dyDescent="0.2">
      <c r="A30" s="396"/>
      <c r="B30" s="396"/>
      <c r="C30" s="396"/>
      <c r="D30" s="396"/>
      <c r="E30" s="396"/>
      <c r="F30" s="396"/>
      <c r="G30" s="396"/>
      <c r="R30" s="403"/>
      <c r="S30" s="404"/>
      <c r="T30" s="404"/>
      <c r="U30" s="399"/>
      <c r="V30" s="399"/>
      <c r="W30" s="399"/>
    </row>
    <row r="31" spans="1:23" x14ac:dyDescent="0.2">
      <c r="A31" s="396"/>
      <c r="B31" s="396"/>
      <c r="C31" s="396"/>
      <c r="D31" s="396"/>
      <c r="E31" s="396"/>
      <c r="F31" s="396"/>
      <c r="G31" s="396"/>
      <c r="R31" s="389"/>
      <c r="S31" s="389"/>
      <c r="T31" s="389"/>
      <c r="U31" s="389"/>
      <c r="V31" s="389"/>
      <c r="W31" s="389"/>
    </row>
    <row r="32" spans="1:23" x14ac:dyDescent="0.2">
      <c r="A32" s="396"/>
      <c r="B32" s="396"/>
      <c r="C32" s="396"/>
      <c r="D32" s="396"/>
      <c r="E32" s="396"/>
      <c r="F32" s="396"/>
      <c r="G32" s="396"/>
      <c r="R32" s="389"/>
      <c r="S32" s="389"/>
      <c r="T32" s="389"/>
      <c r="U32" s="389"/>
      <c r="V32" s="389"/>
      <c r="W32" s="389"/>
    </row>
    <row r="33" spans="1:7" x14ac:dyDescent="0.2">
      <c r="A33" s="396"/>
      <c r="B33" s="396"/>
      <c r="C33" s="396"/>
      <c r="D33" s="396"/>
      <c r="E33" s="396"/>
      <c r="F33" s="396"/>
      <c r="G33" s="396"/>
    </row>
  </sheetData>
  <mergeCells count="4">
    <mergeCell ref="A10:E10"/>
    <mergeCell ref="A14:G14"/>
    <mergeCell ref="J14:N14"/>
    <mergeCell ref="A23:G23"/>
  </mergeCells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/>
  </sheetViews>
  <sheetFormatPr defaultRowHeight="15" x14ac:dyDescent="0.25"/>
  <cols>
    <col min="1" max="1" width="48.28515625" customWidth="1"/>
  </cols>
  <sheetData>
    <row r="1" spans="1:9" x14ac:dyDescent="0.25">
      <c r="A1" s="10" t="s">
        <v>2</v>
      </c>
      <c r="I1" s="10" t="s">
        <v>2</v>
      </c>
    </row>
    <row r="2" spans="1:9" x14ac:dyDescent="0.25">
      <c r="A2" s="1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</row>
    <row r="3" spans="1:9" x14ac:dyDescent="0.25">
      <c r="A3" s="15" t="s">
        <v>4</v>
      </c>
      <c r="B3" s="16">
        <v>52.891725362204191</v>
      </c>
      <c r="C3" s="16">
        <v>53.494940800548299</v>
      </c>
      <c r="D3" s="16">
        <v>52.72445468792283</v>
      </c>
      <c r="E3" s="16">
        <v>51.40232554356453</v>
      </c>
      <c r="F3" s="16">
        <v>49.061389249467879</v>
      </c>
      <c r="G3" s="17"/>
    </row>
    <row r="4" spans="1:9" x14ac:dyDescent="0.25">
      <c r="A4" s="15" t="s">
        <v>0</v>
      </c>
      <c r="B4" s="16">
        <v>52.48100770855072</v>
      </c>
      <c r="C4" s="16">
        <v>51.910151177220364</v>
      </c>
      <c r="D4" s="16">
        <v>51.753153975468059</v>
      </c>
      <c r="E4" s="16">
        <v>49.936766263689002</v>
      </c>
      <c r="F4" s="16">
        <v>47.993612036262398</v>
      </c>
      <c r="G4" s="16">
        <v>45.978432473253896</v>
      </c>
    </row>
    <row r="5" spans="1:9" x14ac:dyDescent="0.25">
      <c r="A5" s="12" t="s">
        <v>3</v>
      </c>
      <c r="B5" s="13">
        <v>52.48100770855072</v>
      </c>
      <c r="C5" s="14">
        <v>52.31149999125698</v>
      </c>
      <c r="D5" s="14">
        <v>51.14166283691808</v>
      </c>
      <c r="E5" s="14">
        <v>49.597302411775452</v>
      </c>
      <c r="F5" s="14">
        <v>47.414901549176228</v>
      </c>
      <c r="G5" s="14">
        <v>45.419289866783025</v>
      </c>
    </row>
    <row r="6" spans="1:9" x14ac:dyDescent="0.25">
      <c r="A6" s="9"/>
      <c r="B6" s="9"/>
      <c r="C6" s="9"/>
      <c r="D6" s="9"/>
      <c r="E6" s="9"/>
      <c r="F6" s="9"/>
      <c r="G6" s="9"/>
    </row>
    <row r="7" spans="1:9" x14ac:dyDescent="0.25">
      <c r="A7" s="9"/>
      <c r="B7" s="9"/>
      <c r="C7" s="9"/>
      <c r="D7" s="9"/>
      <c r="E7" s="9"/>
      <c r="F7" s="9"/>
      <c r="G7" s="9"/>
    </row>
    <row r="8" spans="1:9" x14ac:dyDescent="0.25">
      <c r="A8" s="9"/>
      <c r="B8" s="9"/>
      <c r="C8" s="9"/>
      <c r="D8" s="9"/>
      <c r="E8" s="9"/>
      <c r="F8" s="9"/>
      <c r="G8" s="9"/>
    </row>
    <row r="9" spans="1:9" x14ac:dyDescent="0.25">
      <c r="A9" s="9"/>
      <c r="B9" s="9"/>
      <c r="C9" s="9"/>
      <c r="D9" s="9"/>
      <c r="E9" s="9"/>
      <c r="F9" s="9"/>
      <c r="G9" s="9"/>
    </row>
    <row r="10" spans="1:9" x14ac:dyDescent="0.25">
      <c r="A10" s="9"/>
      <c r="B10" s="9"/>
      <c r="C10" s="9"/>
      <c r="D10" s="9"/>
      <c r="E10" s="9"/>
      <c r="F10" s="9"/>
      <c r="G10" s="9"/>
    </row>
    <row r="11" spans="1:9" x14ac:dyDescent="0.25">
      <c r="A11" s="9"/>
      <c r="B11" s="9"/>
      <c r="C11" s="9"/>
      <c r="D11" s="9"/>
      <c r="E11" s="9"/>
      <c r="F11" s="9"/>
      <c r="G11" s="9"/>
    </row>
    <row r="12" spans="1:9" x14ac:dyDescent="0.25">
      <c r="A12" s="9"/>
      <c r="B12" s="9"/>
      <c r="C12" s="9"/>
      <c r="D12" s="9"/>
      <c r="E12" s="9"/>
      <c r="F12" s="9"/>
      <c r="G12" s="9"/>
    </row>
    <row r="13" spans="1:9" x14ac:dyDescent="0.25">
      <c r="A13" s="9"/>
      <c r="B13" s="9"/>
      <c r="C13" s="9"/>
      <c r="D13" s="9"/>
      <c r="E13" s="9"/>
      <c r="F13" s="9"/>
      <c r="G13" s="9"/>
    </row>
    <row r="14" spans="1:9" x14ac:dyDescent="0.25">
      <c r="A14" s="9"/>
      <c r="B14" s="9"/>
      <c r="C14" s="9"/>
      <c r="D14" s="9"/>
      <c r="E14" s="9"/>
      <c r="F14" s="9"/>
      <c r="G14" s="9"/>
    </row>
    <row r="15" spans="1:9" x14ac:dyDescent="0.25">
      <c r="A15" s="9"/>
      <c r="B15" s="9"/>
      <c r="C15" s="9"/>
      <c r="D15" s="9"/>
      <c r="E15" s="9"/>
      <c r="F15" s="9"/>
      <c r="G15" s="9"/>
    </row>
    <row r="16" spans="1:9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workbookViewId="0">
      <selection activeCell="H1" sqref="H1"/>
    </sheetView>
  </sheetViews>
  <sheetFormatPr defaultRowHeight="12.75" x14ac:dyDescent="0.2"/>
  <cols>
    <col min="1" max="1" width="46" style="351" customWidth="1"/>
    <col min="2" max="7" width="9.140625" style="351"/>
    <col min="8" max="8" width="9.140625" style="351" customWidth="1"/>
    <col min="9" max="15" width="9.140625" style="351"/>
    <col min="16" max="16" width="22.5703125" style="351" customWidth="1"/>
    <col min="17" max="16384" width="9.140625" style="351"/>
  </cols>
  <sheetData>
    <row r="1" spans="1:20" x14ac:dyDescent="0.2">
      <c r="A1" s="354"/>
      <c r="B1" s="355">
        <v>2017</v>
      </c>
      <c r="C1" s="355">
        <v>2018</v>
      </c>
      <c r="D1" s="355">
        <v>2019</v>
      </c>
      <c r="E1" s="355">
        <v>2020</v>
      </c>
      <c r="H1" s="356" t="s">
        <v>396</v>
      </c>
      <c r="P1" s="356" t="s">
        <v>397</v>
      </c>
      <c r="Q1" s="359"/>
      <c r="R1" s="359"/>
      <c r="S1" s="359"/>
      <c r="T1" s="363"/>
    </row>
    <row r="2" spans="1:20" x14ac:dyDescent="0.2">
      <c r="A2" s="358" t="s">
        <v>395</v>
      </c>
      <c r="B2" s="359">
        <v>-1.24</v>
      </c>
      <c r="C2" s="359">
        <v>-0.50000000000000522</v>
      </c>
      <c r="D2" s="359">
        <v>0</v>
      </c>
      <c r="E2" s="359">
        <v>0</v>
      </c>
    </row>
    <row r="3" spans="1:20" x14ac:dyDescent="0.2">
      <c r="A3" s="358" t="s">
        <v>398</v>
      </c>
      <c r="B3" s="359">
        <v>-1.24</v>
      </c>
      <c r="C3" s="359">
        <v>4.7888663812756249E-4</v>
      </c>
      <c r="D3" s="359">
        <v>0.17</v>
      </c>
      <c r="E3" s="359">
        <v>0.61</v>
      </c>
      <c r="P3" s="414"/>
      <c r="Q3" s="359"/>
      <c r="R3" s="359"/>
      <c r="S3" s="359"/>
      <c r="T3" s="363"/>
    </row>
    <row r="4" spans="1:20" x14ac:dyDescent="0.2">
      <c r="A4" s="358" t="s">
        <v>399</v>
      </c>
      <c r="B4" s="359">
        <v>-1.24</v>
      </c>
      <c r="C4" s="359">
        <v>3.6357612114059634E-2</v>
      </c>
      <c r="D4" s="359">
        <v>0.20966528102716184</v>
      </c>
      <c r="E4" s="359">
        <v>0.6474377653366018</v>
      </c>
      <c r="P4" s="413"/>
      <c r="Q4" s="364"/>
      <c r="R4" s="364"/>
      <c r="S4" s="364"/>
      <c r="T4" s="363"/>
    </row>
    <row r="5" spans="1:20" x14ac:dyDescent="0.2">
      <c r="A5" s="358" t="s">
        <v>400</v>
      </c>
      <c r="B5" s="359">
        <v>-1.24</v>
      </c>
      <c r="C5" s="359">
        <v>-6.1731088627955621E-2</v>
      </c>
      <c r="D5" s="359">
        <v>9.2357743252192565E-2</v>
      </c>
      <c r="E5" s="359">
        <v>0.43550973269050763</v>
      </c>
      <c r="P5" s="413"/>
      <c r="Q5" s="364"/>
      <c r="R5" s="364"/>
      <c r="S5" s="364"/>
    </row>
    <row r="6" spans="1:20" x14ac:dyDescent="0.2">
      <c r="A6" s="358" t="s">
        <v>401</v>
      </c>
      <c r="B6" s="359">
        <v>-1.24</v>
      </c>
      <c r="C6" s="359">
        <v>-0.47622048438182674</v>
      </c>
      <c r="D6" s="359">
        <v>3.49173936680299E-2</v>
      </c>
      <c r="E6" s="359">
        <v>0.13217697726756283</v>
      </c>
    </row>
    <row r="8" spans="1:20" x14ac:dyDescent="0.2">
      <c r="B8" s="359"/>
      <c r="C8" s="359"/>
      <c r="D8" s="359"/>
      <c r="E8" s="359"/>
      <c r="F8" s="420"/>
    </row>
    <row r="9" spans="1:20" x14ac:dyDescent="0.2">
      <c r="A9" s="358" t="s">
        <v>402</v>
      </c>
      <c r="B9" s="359"/>
      <c r="C9" s="373">
        <v>3.5878725475932072E-2</v>
      </c>
      <c r="D9" s="373">
        <v>3.9665281027161825E-2</v>
      </c>
      <c r="E9" s="373">
        <v>3.7437765336601814E-2</v>
      </c>
      <c r="F9" s="420"/>
    </row>
    <row r="10" spans="1:20" x14ac:dyDescent="0.2">
      <c r="A10" s="351" t="s">
        <v>403</v>
      </c>
      <c r="B10" s="359"/>
      <c r="C10" s="373">
        <v>-6.2209975266083184E-2</v>
      </c>
      <c r="D10" s="373">
        <v>-7.7642256747807448E-2</v>
      </c>
      <c r="E10" s="373">
        <v>-0.17449026730949235</v>
      </c>
    </row>
    <row r="11" spans="1:20" x14ac:dyDescent="0.2">
      <c r="A11" s="358" t="s">
        <v>404</v>
      </c>
      <c r="B11" s="359"/>
      <c r="C11" s="373">
        <v>-0.4766993710199543</v>
      </c>
      <c r="D11" s="373">
        <v>-0.13508260633197011</v>
      </c>
      <c r="E11" s="373">
        <v>-0.47782302273243715</v>
      </c>
    </row>
    <row r="12" spans="1:20" x14ac:dyDescent="0.2">
      <c r="A12" s="351" t="s">
        <v>405</v>
      </c>
      <c r="B12" s="359"/>
      <c r="C12" s="359">
        <v>-0.50303062081010541</v>
      </c>
      <c r="D12" s="359">
        <v>-0.17305958205261573</v>
      </c>
      <c r="E12" s="359">
        <v>-0.61487552470532769</v>
      </c>
    </row>
    <row r="21" spans="1:20" ht="17.25" customHeight="1" x14ac:dyDescent="0.2"/>
    <row r="23" spans="1:20" ht="16.5" x14ac:dyDescent="0.2">
      <c r="A23" s="783"/>
      <c r="B23" s="783"/>
      <c r="C23" s="783"/>
      <c r="D23" s="783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</row>
    <row r="24" spans="1:20" ht="16.5" x14ac:dyDescent="0.2">
      <c r="A24" s="555"/>
      <c r="B24" s="556"/>
      <c r="C24" s="556"/>
      <c r="D24" s="55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</row>
    <row r="25" spans="1:20" ht="16.5" x14ac:dyDescent="0.2">
      <c r="A25" s="555"/>
      <c r="B25" s="557"/>
      <c r="C25" s="557"/>
      <c r="D25" s="557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</row>
  </sheetData>
  <mergeCells count="1">
    <mergeCell ref="A23:D2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showGridLines="0" workbookViewId="0">
      <selection sqref="A1:E1"/>
    </sheetView>
  </sheetViews>
  <sheetFormatPr defaultRowHeight="12.75" x14ac:dyDescent="0.2"/>
  <cols>
    <col min="1" max="1" width="31.5703125" style="351" customWidth="1"/>
    <col min="2" max="16384" width="9.140625" style="351"/>
  </cols>
  <sheetData>
    <row r="1" spans="1:7" ht="15" customHeight="1" x14ac:dyDescent="0.2">
      <c r="A1" s="693" t="s">
        <v>540</v>
      </c>
      <c r="B1" s="693"/>
      <c r="C1" s="693"/>
      <c r="D1" s="693"/>
      <c r="E1" s="693"/>
    </row>
    <row r="2" spans="1:7" x14ac:dyDescent="0.2">
      <c r="A2" s="354"/>
      <c r="B2" s="355">
        <v>2015</v>
      </c>
      <c r="C2" s="355">
        <v>2016</v>
      </c>
      <c r="D2" s="355">
        <v>2017</v>
      </c>
      <c r="E2" s="355">
        <v>2018</v>
      </c>
      <c r="F2" s="355">
        <v>2019</v>
      </c>
      <c r="G2" s="355">
        <v>2020</v>
      </c>
    </row>
    <row r="3" spans="1:7" ht="15" customHeight="1" x14ac:dyDescent="0.2">
      <c r="A3" s="405" t="s">
        <v>281</v>
      </c>
      <c r="B3" s="395">
        <v>-2.7445806862164637</v>
      </c>
      <c r="C3" s="395">
        <v>-1.6817818285144437</v>
      </c>
      <c r="D3" s="395">
        <v>-1.2399995686941512</v>
      </c>
      <c r="E3" s="395">
        <v>-0.50000000000000522</v>
      </c>
      <c r="F3" s="395">
        <v>0</v>
      </c>
      <c r="G3" s="395">
        <v>0</v>
      </c>
    </row>
    <row r="4" spans="1:7" ht="15" customHeight="1" x14ac:dyDescent="0.2">
      <c r="A4" s="405" t="s">
        <v>282</v>
      </c>
      <c r="B4" s="395">
        <v>-0.4230298166292063</v>
      </c>
      <c r="C4" s="395">
        <v>-0.25023149865953087</v>
      </c>
      <c r="D4" s="395">
        <v>-0.22753990047550748</v>
      </c>
      <c r="E4" s="395">
        <v>-9.5129889269798762E-2</v>
      </c>
      <c r="F4" s="395">
        <v>0.24007295457461639</v>
      </c>
      <c r="G4" s="395">
        <v>0.36551718565750513</v>
      </c>
    </row>
    <row r="5" spans="1:7" ht="15" customHeight="1" x14ac:dyDescent="0.2">
      <c r="A5" s="405" t="s">
        <v>283</v>
      </c>
      <c r="B5" s="395">
        <v>0</v>
      </c>
      <c r="C5" s="395">
        <v>-4.3429924482821979E-2</v>
      </c>
      <c r="D5" s="395">
        <v>0</v>
      </c>
      <c r="E5" s="395">
        <v>0</v>
      </c>
      <c r="F5" s="395">
        <v>0</v>
      </c>
      <c r="G5" s="395">
        <v>0</v>
      </c>
    </row>
    <row r="6" spans="1:7" ht="15" customHeight="1" x14ac:dyDescent="0.2">
      <c r="A6" s="406" t="s">
        <v>175</v>
      </c>
      <c r="B6" s="407">
        <f>B3-B4-B5</f>
        <v>-2.3215508695872575</v>
      </c>
      <c r="C6" s="407">
        <f t="shared" ref="C6:G6" si="0">C3-C4-C5</f>
        <v>-1.3881204053720908</v>
      </c>
      <c r="D6" s="407">
        <f t="shared" si="0"/>
        <v>-1.0124596682186437</v>
      </c>
      <c r="E6" s="407">
        <f t="shared" si="0"/>
        <v>-0.40487011073020646</v>
      </c>
      <c r="F6" s="407">
        <f t="shared" si="0"/>
        <v>-0.24007295457461639</v>
      </c>
      <c r="G6" s="407">
        <f t="shared" si="0"/>
        <v>-0.36551718565750513</v>
      </c>
    </row>
    <row r="7" spans="1:7" ht="15" customHeight="1" x14ac:dyDescent="0.2">
      <c r="A7" s="408" t="s">
        <v>284</v>
      </c>
      <c r="B7" s="409">
        <v>-0.11919044031814474</v>
      </c>
      <c r="C7" s="409">
        <f>C6-B6</f>
        <v>0.93343046421516673</v>
      </c>
      <c r="D7" s="409">
        <f t="shared" ref="D7:G7" si="1">D6-C6</f>
        <v>0.37566073715344706</v>
      </c>
      <c r="E7" s="409">
        <f t="shared" si="1"/>
        <v>0.60758955748843735</v>
      </c>
      <c r="F7" s="409">
        <f t="shared" si="1"/>
        <v>0.16479715615559007</v>
      </c>
      <c r="G7" s="409">
        <f t="shared" si="1"/>
        <v>-0.12544423108288874</v>
      </c>
    </row>
    <row r="8" spans="1:7" ht="15" customHeight="1" x14ac:dyDescent="0.2">
      <c r="A8" s="380" t="s">
        <v>285</v>
      </c>
      <c r="B8" s="399">
        <v>0</v>
      </c>
      <c r="C8" s="399">
        <v>0.25</v>
      </c>
      <c r="D8" s="399">
        <v>0.5</v>
      </c>
      <c r="E8" s="399">
        <v>0.5</v>
      </c>
      <c r="F8" s="399" t="s">
        <v>286</v>
      </c>
      <c r="G8" s="399" t="s">
        <v>286</v>
      </c>
    </row>
    <row r="9" spans="1:7" ht="25.5" customHeight="1" x14ac:dyDescent="0.2">
      <c r="A9" s="698" t="s">
        <v>287</v>
      </c>
      <c r="B9" s="698"/>
      <c r="C9" s="698"/>
      <c r="D9" s="698"/>
      <c r="E9" s="698"/>
      <c r="F9" s="698"/>
      <c r="G9" s="410" t="s">
        <v>279</v>
      </c>
    </row>
  </sheetData>
  <mergeCells count="2">
    <mergeCell ref="A1:E1"/>
    <mergeCell ref="A9:F9"/>
  </mergeCells>
  <pageMargins left="0.7" right="0.7" top="0.75" bottom="0.75" header="0.3" footer="0.3"/>
  <pageSetup paperSize="9" scale="5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topLeftCell="D1" zoomScaleNormal="100" workbookViewId="0">
      <selection activeCell="M1" sqref="M1"/>
    </sheetView>
  </sheetViews>
  <sheetFormatPr defaultRowHeight="15" x14ac:dyDescent="0.25"/>
  <cols>
    <col min="1" max="1" width="28.85546875" style="569" customWidth="1"/>
    <col min="2" max="2" width="9.85546875" style="569" bestFit="1" customWidth="1"/>
    <col min="3" max="4" width="10.28515625" style="569" bestFit="1" customWidth="1"/>
    <col min="5" max="10" width="9.140625" style="569"/>
    <col min="11" max="16384" width="9.140625" style="559"/>
  </cols>
  <sheetData>
    <row r="1" spans="1:13" x14ac:dyDescent="0.25">
      <c r="A1" s="558"/>
      <c r="B1" s="784">
        <v>2018</v>
      </c>
      <c r="C1" s="784"/>
      <c r="D1" s="784"/>
      <c r="E1" s="784">
        <v>2019</v>
      </c>
      <c r="F1" s="784"/>
      <c r="G1" s="784"/>
      <c r="H1" s="784">
        <v>2020</v>
      </c>
      <c r="I1" s="784"/>
      <c r="J1" s="784"/>
      <c r="M1" s="356" t="s">
        <v>406</v>
      </c>
    </row>
    <row r="2" spans="1:13" x14ac:dyDescent="0.25">
      <c r="A2" s="560"/>
      <c r="B2" s="561" t="s">
        <v>407</v>
      </c>
      <c r="C2" s="561" t="s">
        <v>408</v>
      </c>
      <c r="D2" s="561" t="s">
        <v>409</v>
      </c>
      <c r="E2" s="561" t="s">
        <v>407</v>
      </c>
      <c r="F2" s="561" t="s">
        <v>408</v>
      </c>
      <c r="G2" s="561" t="s">
        <v>409</v>
      </c>
      <c r="H2" s="561" t="s">
        <v>407</v>
      </c>
      <c r="I2" s="561" t="s">
        <v>408</v>
      </c>
      <c r="J2" s="561" t="s">
        <v>409</v>
      </c>
    </row>
    <row r="3" spans="1:13" x14ac:dyDescent="0.25">
      <c r="A3" s="560" t="s">
        <v>410</v>
      </c>
      <c r="B3" s="562">
        <v>3.5878725475932072E-2</v>
      </c>
      <c r="C3" s="562">
        <v>0</v>
      </c>
      <c r="D3" s="562">
        <v>3.5878725475932072E-2</v>
      </c>
      <c r="E3" s="563">
        <v>3.9665281027161825E-2</v>
      </c>
      <c r="F3" s="564">
        <v>0</v>
      </c>
      <c r="G3" s="565">
        <v>3.9665281027161825E-2</v>
      </c>
      <c r="H3" s="566">
        <v>3.7437765336601814E-2</v>
      </c>
      <c r="I3" s="566">
        <v>0</v>
      </c>
      <c r="J3" s="567">
        <v>3.7437765336601814E-2</v>
      </c>
    </row>
    <row r="4" spans="1:13" x14ac:dyDescent="0.25">
      <c r="A4" s="560" t="s">
        <v>411</v>
      </c>
      <c r="B4" s="562">
        <v>0</v>
      </c>
      <c r="C4" s="562">
        <v>-6.2209975266083184E-2</v>
      </c>
      <c r="D4" s="562">
        <v>-6.2209975266083184E-2</v>
      </c>
      <c r="E4" s="563">
        <v>0</v>
      </c>
      <c r="F4" s="564">
        <v>-7.7642256747807448E-2</v>
      </c>
      <c r="G4" s="565">
        <v>-7.7642256747807448E-2</v>
      </c>
      <c r="H4" s="566">
        <v>0</v>
      </c>
      <c r="I4" s="566">
        <v>-0.17449026730949235</v>
      </c>
      <c r="J4" s="567">
        <v>-0.17449026730949235</v>
      </c>
    </row>
    <row r="5" spans="1:13" x14ac:dyDescent="0.25">
      <c r="A5" s="560" t="s">
        <v>412</v>
      </c>
      <c r="B5" s="562">
        <v>-0.11331156898076067</v>
      </c>
      <c r="C5" s="562">
        <v>0</v>
      </c>
      <c r="D5" s="562">
        <v>-0.11331156898076067</v>
      </c>
      <c r="E5" s="563">
        <v>-0.14826412091525221</v>
      </c>
      <c r="F5" s="564">
        <v>0</v>
      </c>
      <c r="G5" s="565">
        <v>-0.14826412091525221</v>
      </c>
      <c r="H5" s="566">
        <v>-5.2420220067403989E-2</v>
      </c>
      <c r="I5" s="566">
        <v>0</v>
      </c>
      <c r="J5" s="567">
        <v>-5.2420220067403989E-2</v>
      </c>
    </row>
    <row r="6" spans="1:13" x14ac:dyDescent="0.25">
      <c r="A6" s="568" t="s">
        <v>413</v>
      </c>
      <c r="B6" s="562">
        <v>0</v>
      </c>
      <c r="C6" s="562">
        <v>3.8052176248726935E-2</v>
      </c>
      <c r="D6" s="562">
        <v>3.8323687479719482E-2</v>
      </c>
      <c r="E6" s="563">
        <v>0</v>
      </c>
      <c r="F6" s="564">
        <v>6.0623706553536549E-2</v>
      </c>
      <c r="G6" s="565">
        <v>6.0623706553537104E-2</v>
      </c>
      <c r="H6" s="566">
        <v>0</v>
      </c>
      <c r="I6" s="566">
        <v>-4.732295799545165E-2</v>
      </c>
      <c r="J6" s="567">
        <v>-4.7322957995451276E-2</v>
      </c>
    </row>
    <row r="7" spans="1:13" x14ac:dyDescent="0.25">
      <c r="A7" s="568" t="s">
        <v>414</v>
      </c>
      <c r="B7" s="562">
        <v>-5.595908271871608E-2</v>
      </c>
      <c r="C7" s="562">
        <v>-6.2674172644962001E-2</v>
      </c>
      <c r="D7" s="562">
        <v>-0.11860920750747095</v>
      </c>
      <c r="E7" s="563">
        <v>-4.9435660902037354E-2</v>
      </c>
      <c r="F7" s="564">
        <v>-4.3001924298877087E-2</v>
      </c>
      <c r="G7" s="565">
        <v>-9.2702205444743113E-2</v>
      </c>
      <c r="H7" s="566">
        <v>-4.765221649271606E-2</v>
      </c>
      <c r="I7" s="566">
        <v>-6.3100535338259461E-2</v>
      </c>
      <c r="J7" s="567">
        <v>-0.1113296035748404</v>
      </c>
    </row>
    <row r="8" spans="1:13" x14ac:dyDescent="0.25">
      <c r="A8" s="560" t="s">
        <v>415</v>
      </c>
      <c r="B8" s="562">
        <v>0</v>
      </c>
      <c r="C8" s="562">
        <v>-0.28315295855670336</v>
      </c>
      <c r="D8" s="562">
        <v>-0.28310228201139243</v>
      </c>
      <c r="E8" s="563">
        <v>6.7316644632561498E-2</v>
      </c>
      <c r="F8" s="564">
        <v>-2.2056631158083088E-2</v>
      </c>
      <c r="G8" s="565">
        <v>4.5260013474478278E-2</v>
      </c>
      <c r="H8" s="566">
        <v>-0.31271767073344914</v>
      </c>
      <c r="I8" s="566">
        <v>4.5967429638707868E-2</v>
      </c>
      <c r="J8" s="567">
        <v>-0.2667502410947411</v>
      </c>
    </row>
    <row r="10" spans="1:13" x14ac:dyDescent="0.25">
      <c r="H10" s="570"/>
      <c r="I10" s="570"/>
    </row>
    <row r="26" spans="1:7" ht="16.5" customHeight="1" x14ac:dyDescent="0.25"/>
    <row r="27" spans="1:7" ht="16.5" customHeight="1" x14ac:dyDescent="0.25"/>
    <row r="28" spans="1:7" x14ac:dyDescent="0.25">
      <c r="A28" s="571"/>
      <c r="B28" s="572"/>
      <c r="C28" s="572"/>
      <c r="D28" s="572"/>
      <c r="E28" s="572"/>
      <c r="F28" s="572"/>
      <c r="G28" s="572"/>
    </row>
    <row r="29" spans="1:7" x14ac:dyDescent="0.25">
      <c r="A29" s="573"/>
      <c r="B29" s="574"/>
      <c r="C29" s="574"/>
      <c r="D29" s="574"/>
      <c r="E29" s="573"/>
      <c r="F29" s="574"/>
      <c r="G29" s="572"/>
    </row>
    <row r="30" spans="1:7" x14ac:dyDescent="0.25">
      <c r="A30" s="575"/>
      <c r="B30" s="576"/>
      <c r="C30" s="577"/>
      <c r="D30" s="578"/>
      <c r="E30" s="579"/>
      <c r="F30" s="578"/>
      <c r="G30" s="572"/>
    </row>
    <row r="31" spans="1:7" x14ac:dyDescent="0.25">
      <c r="A31" s="580"/>
      <c r="B31" s="581"/>
      <c r="C31" s="581"/>
      <c r="D31" s="582"/>
      <c r="E31" s="583"/>
      <c r="F31" s="582"/>
      <c r="G31" s="572"/>
    </row>
    <row r="32" spans="1:7" x14ac:dyDescent="0.25">
      <c r="A32" s="580"/>
      <c r="B32" s="581"/>
      <c r="C32" s="581"/>
      <c r="D32" s="582"/>
      <c r="E32" s="583"/>
      <c r="F32" s="582"/>
      <c r="G32" s="572"/>
    </row>
    <row r="33" spans="1:7" x14ac:dyDescent="0.25">
      <c r="A33" s="580"/>
      <c r="B33" s="581"/>
      <c r="C33" s="581"/>
      <c r="D33" s="582"/>
      <c r="E33" s="583"/>
      <c r="F33" s="582"/>
      <c r="G33" s="572"/>
    </row>
    <row r="34" spans="1:7" x14ac:dyDescent="0.25">
      <c r="A34" s="584"/>
      <c r="B34" s="585"/>
      <c r="C34" s="577"/>
      <c r="D34" s="586"/>
      <c r="E34" s="583"/>
      <c r="F34" s="582"/>
      <c r="G34" s="572"/>
    </row>
    <row r="35" spans="1:7" x14ac:dyDescent="0.25">
      <c r="A35" s="584"/>
      <c r="B35" s="585"/>
      <c r="C35" s="577"/>
      <c r="D35" s="586"/>
      <c r="E35" s="583"/>
      <c r="F35" s="582"/>
      <c r="G35" s="572"/>
    </row>
    <row r="36" spans="1:7" x14ac:dyDescent="0.25">
      <c r="A36" s="584"/>
      <c r="B36" s="585"/>
      <c r="C36" s="577"/>
      <c r="D36" s="586"/>
      <c r="E36" s="583"/>
      <c r="F36" s="582"/>
      <c r="G36" s="572"/>
    </row>
    <row r="37" spans="1:7" x14ac:dyDescent="0.25">
      <c r="A37" s="584"/>
      <c r="B37" s="585"/>
      <c r="C37" s="577"/>
      <c r="D37" s="586"/>
      <c r="E37" s="583"/>
      <c r="F37" s="582"/>
      <c r="G37" s="572"/>
    </row>
    <row r="38" spans="1:7" x14ac:dyDescent="0.25">
      <c r="A38" s="584"/>
      <c r="B38" s="585"/>
      <c r="C38" s="577"/>
      <c r="D38" s="586"/>
      <c r="E38" s="583"/>
      <c r="F38" s="582"/>
      <c r="G38" s="572"/>
    </row>
    <row r="39" spans="1:7" x14ac:dyDescent="0.25">
      <c r="A39" s="584"/>
      <c r="B39" s="585"/>
      <c r="C39" s="577"/>
      <c r="D39" s="586"/>
      <c r="E39" s="583"/>
      <c r="F39" s="582"/>
      <c r="G39" s="572"/>
    </row>
    <row r="40" spans="1:7" x14ac:dyDescent="0.25">
      <c r="A40" s="584"/>
      <c r="B40" s="585"/>
      <c r="C40" s="577"/>
      <c r="D40" s="586"/>
      <c r="E40" s="583"/>
      <c r="F40" s="582"/>
      <c r="G40" s="572"/>
    </row>
    <row r="41" spans="1:7" x14ac:dyDescent="0.25">
      <c r="A41" s="584"/>
      <c r="B41" s="585"/>
      <c r="C41" s="577"/>
      <c r="D41" s="586"/>
      <c r="E41" s="583"/>
      <c r="F41" s="582"/>
      <c r="G41" s="572"/>
    </row>
    <row r="42" spans="1:7" x14ac:dyDescent="0.25">
      <c r="A42" s="584"/>
      <c r="B42" s="585"/>
      <c r="C42" s="577"/>
      <c r="D42" s="586"/>
      <c r="E42" s="583"/>
      <c r="F42" s="582"/>
      <c r="G42" s="572"/>
    </row>
    <row r="43" spans="1:7" x14ac:dyDescent="0.25">
      <c r="A43" s="584"/>
      <c r="B43" s="577"/>
      <c r="C43" s="577"/>
      <c r="D43" s="586"/>
      <c r="E43" s="583"/>
      <c r="F43" s="582"/>
      <c r="G43" s="572"/>
    </row>
    <row r="44" spans="1:7" x14ac:dyDescent="0.25">
      <c r="A44" s="584"/>
      <c r="B44" s="581"/>
      <c r="C44" s="581"/>
      <c r="D44" s="586"/>
      <c r="E44" s="583"/>
      <c r="F44" s="582"/>
      <c r="G44" s="572"/>
    </row>
    <row r="45" spans="1:7" x14ac:dyDescent="0.25">
      <c r="A45" s="587"/>
      <c r="B45" s="574"/>
      <c r="C45" s="574"/>
      <c r="D45" s="578"/>
      <c r="E45" s="579"/>
      <c r="F45" s="578"/>
      <c r="G45" s="572"/>
    </row>
    <row r="46" spans="1:7" x14ac:dyDescent="0.25">
      <c r="A46" s="587"/>
      <c r="B46" s="581"/>
      <c r="C46" s="581"/>
      <c r="D46" s="578"/>
      <c r="E46" s="588"/>
      <c r="F46" s="578"/>
      <c r="G46" s="572"/>
    </row>
    <row r="47" spans="1:7" x14ac:dyDescent="0.25">
      <c r="A47" s="589"/>
      <c r="B47" s="574"/>
      <c r="C47" s="574"/>
      <c r="D47" s="574"/>
      <c r="E47" s="573"/>
      <c r="F47" s="574"/>
      <c r="G47" s="572"/>
    </row>
    <row r="48" spans="1:7" x14ac:dyDescent="0.25">
      <c r="A48" s="587"/>
      <c r="B48" s="576"/>
      <c r="C48" s="581"/>
      <c r="D48" s="578"/>
      <c r="E48" s="579"/>
      <c r="F48" s="578"/>
      <c r="G48" s="572"/>
    </row>
    <row r="49" spans="1:7" x14ac:dyDescent="0.25">
      <c r="A49" s="584"/>
      <c r="B49" s="581"/>
      <c r="C49" s="581"/>
      <c r="D49" s="582"/>
      <c r="E49" s="583"/>
      <c r="F49" s="582"/>
      <c r="G49" s="572"/>
    </row>
    <row r="50" spans="1:7" x14ac:dyDescent="0.25">
      <c r="A50" s="587"/>
      <c r="B50" s="576"/>
      <c r="C50" s="581"/>
      <c r="D50" s="578"/>
      <c r="E50" s="579"/>
      <c r="F50" s="578"/>
      <c r="G50" s="572"/>
    </row>
    <row r="51" spans="1:7" ht="16.5" customHeight="1" x14ac:dyDescent="0.25">
      <c r="A51" s="584"/>
      <c r="B51" s="576"/>
      <c r="C51" s="581"/>
      <c r="D51" s="582"/>
      <c r="E51" s="583"/>
      <c r="F51" s="582"/>
      <c r="G51" s="572"/>
    </row>
    <row r="52" spans="1:7" x14ac:dyDescent="0.25">
      <c r="A52" s="587"/>
      <c r="B52" s="576"/>
      <c r="C52" s="581"/>
      <c r="D52" s="578"/>
      <c r="E52" s="579"/>
      <c r="F52" s="578"/>
      <c r="G52" s="572"/>
    </row>
    <row r="53" spans="1:7" x14ac:dyDescent="0.25">
      <c r="A53" s="584"/>
      <c r="B53" s="581"/>
      <c r="C53" s="581"/>
      <c r="D53" s="582"/>
      <c r="E53" s="583"/>
      <c r="F53" s="582"/>
      <c r="G53" s="572"/>
    </row>
    <row r="54" spans="1:7" x14ac:dyDescent="0.25">
      <c r="A54" s="587"/>
      <c r="B54" s="576"/>
      <c r="C54" s="577"/>
      <c r="D54" s="578"/>
      <c r="E54" s="579"/>
      <c r="F54" s="578"/>
      <c r="G54" s="572"/>
    </row>
    <row r="55" spans="1:7" x14ac:dyDescent="0.25">
      <c r="A55" s="584"/>
      <c r="B55" s="581"/>
      <c r="C55" s="581"/>
      <c r="D55" s="582"/>
      <c r="E55" s="583"/>
      <c r="F55" s="582"/>
      <c r="G55" s="572"/>
    </row>
    <row r="56" spans="1:7" x14ac:dyDescent="0.25">
      <c r="A56" s="584"/>
      <c r="B56" s="581"/>
      <c r="C56" s="581"/>
      <c r="D56" s="582"/>
      <c r="E56" s="583"/>
      <c r="F56" s="582"/>
      <c r="G56" s="572"/>
    </row>
    <row r="57" spans="1:7" x14ac:dyDescent="0.25">
      <c r="A57" s="587"/>
      <c r="B57" s="576"/>
      <c r="C57" s="581"/>
      <c r="D57" s="578"/>
      <c r="E57" s="579"/>
      <c r="F57" s="578"/>
      <c r="G57" s="572"/>
    </row>
    <row r="58" spans="1:7" x14ac:dyDescent="0.25">
      <c r="A58" s="587"/>
      <c r="B58" s="576"/>
      <c r="C58" s="577"/>
      <c r="D58" s="578"/>
      <c r="E58" s="579"/>
      <c r="F58" s="578"/>
      <c r="G58" s="572"/>
    </row>
    <row r="59" spans="1:7" x14ac:dyDescent="0.25">
      <c r="A59" s="584"/>
      <c r="B59" s="577"/>
      <c r="C59" s="581"/>
      <c r="D59" s="582"/>
      <c r="E59" s="583"/>
      <c r="F59" s="582"/>
      <c r="G59" s="572"/>
    </row>
    <row r="60" spans="1:7" x14ac:dyDescent="0.25">
      <c r="A60" s="587"/>
      <c r="B60" s="576"/>
      <c r="C60" s="577"/>
      <c r="D60" s="578"/>
      <c r="E60" s="579"/>
      <c r="F60" s="578"/>
      <c r="G60" s="572"/>
    </row>
    <row r="61" spans="1:7" x14ac:dyDescent="0.25">
      <c r="A61" s="584"/>
      <c r="B61" s="577"/>
      <c r="C61" s="581"/>
      <c r="D61" s="582"/>
      <c r="E61" s="583"/>
      <c r="F61" s="582"/>
      <c r="G61" s="572"/>
    </row>
    <row r="62" spans="1:7" x14ac:dyDescent="0.25">
      <c r="A62" s="584"/>
      <c r="B62" s="581"/>
      <c r="C62" s="581"/>
      <c r="D62" s="582"/>
      <c r="E62" s="583"/>
      <c r="F62" s="582"/>
      <c r="G62" s="572"/>
    </row>
    <row r="63" spans="1:7" x14ac:dyDescent="0.25">
      <c r="A63" s="584"/>
      <c r="B63" s="581"/>
      <c r="C63" s="581"/>
      <c r="D63" s="582"/>
      <c r="E63" s="583"/>
      <c r="F63" s="582"/>
      <c r="G63" s="572"/>
    </row>
    <row r="64" spans="1:7" x14ac:dyDescent="0.25">
      <c r="A64" s="584"/>
      <c r="B64" s="581"/>
      <c r="C64" s="581"/>
      <c r="D64" s="582"/>
      <c r="E64" s="583"/>
      <c r="F64" s="582"/>
      <c r="G64" s="572"/>
    </row>
    <row r="65" spans="1:7" x14ac:dyDescent="0.25">
      <c r="A65" s="584"/>
      <c r="B65" s="581"/>
      <c r="C65" s="581"/>
      <c r="D65" s="582"/>
      <c r="E65" s="583"/>
      <c r="F65" s="582"/>
      <c r="G65" s="572"/>
    </row>
    <row r="66" spans="1:7" x14ac:dyDescent="0.25">
      <c r="A66" s="587"/>
      <c r="B66" s="581"/>
      <c r="C66" s="581"/>
      <c r="D66" s="578"/>
      <c r="E66" s="578"/>
      <c r="F66" s="578"/>
      <c r="G66" s="572"/>
    </row>
    <row r="67" spans="1:7" x14ac:dyDescent="0.25">
      <c r="A67" s="590"/>
      <c r="B67" s="590"/>
      <c r="C67" s="590"/>
      <c r="D67" s="590"/>
      <c r="E67" s="591"/>
      <c r="F67" s="591"/>
      <c r="G67" s="572"/>
    </row>
    <row r="68" spans="1:7" x14ac:dyDescent="0.25">
      <c r="A68" s="572"/>
      <c r="B68" s="572"/>
      <c r="C68" s="572"/>
      <c r="D68" s="572"/>
      <c r="E68" s="572"/>
      <c r="F68" s="572"/>
      <c r="G68" s="572"/>
    </row>
    <row r="69" spans="1:7" x14ac:dyDescent="0.25">
      <c r="A69" s="572"/>
      <c r="B69" s="572"/>
      <c r="C69" s="572"/>
      <c r="D69" s="572"/>
      <c r="E69" s="572"/>
      <c r="F69" s="572"/>
      <c r="G69" s="572"/>
    </row>
    <row r="70" spans="1:7" x14ac:dyDescent="0.25">
      <c r="A70" s="572"/>
      <c r="B70" s="572"/>
      <c r="C70" s="572"/>
      <c r="D70" s="572"/>
      <c r="E70" s="572"/>
      <c r="F70" s="572"/>
      <c r="G70" s="572"/>
    </row>
    <row r="71" spans="1:7" x14ac:dyDescent="0.25">
      <c r="A71" s="572"/>
      <c r="B71" s="572"/>
      <c r="C71" s="572"/>
      <c r="D71" s="572"/>
      <c r="E71" s="572"/>
      <c r="F71" s="572"/>
      <c r="G71" s="572"/>
    </row>
    <row r="73" spans="1:7" ht="15" customHeight="1" x14ac:dyDescent="0.25"/>
  </sheetData>
  <mergeCells count="3">
    <mergeCell ref="B1:D1"/>
    <mergeCell ref="E1:G1"/>
    <mergeCell ref="H1:J1"/>
  </mergeCells>
  <pageMargins left="0.7" right="0.7" top="0.75" bottom="0.75" header="0.3" footer="0.3"/>
  <pageSetup paperSize="9" scale="2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topLeftCell="I1" workbookViewId="0">
      <selection activeCell="O1" sqref="O1:T1"/>
    </sheetView>
  </sheetViews>
  <sheetFormatPr defaultColWidth="14.7109375" defaultRowHeight="15" customHeight="1" x14ac:dyDescent="0.2"/>
  <cols>
    <col min="1" max="1" width="13.42578125" style="122" customWidth="1"/>
    <col min="2" max="2" width="11.42578125" style="122" bestFit="1" customWidth="1"/>
    <col min="3" max="9" width="9.7109375" style="122" bestFit="1" customWidth="1"/>
    <col min="10" max="10" width="10.140625" style="122" bestFit="1" customWidth="1"/>
    <col min="11" max="13" width="10.7109375" style="122" bestFit="1" customWidth="1"/>
    <col min="14" max="14" width="14.7109375" style="122"/>
    <col min="15" max="15" width="10.85546875" style="122" customWidth="1"/>
    <col min="16" max="19" width="14.7109375" style="122"/>
    <col min="20" max="20" width="5.140625" style="122" customWidth="1"/>
    <col min="21" max="16384" width="14.7109375" style="122"/>
  </cols>
  <sheetData>
    <row r="1" spans="1:27" s="111" customFormat="1" ht="15" customHeight="1" x14ac:dyDescent="0.25">
      <c r="A1" s="109" t="s">
        <v>64</v>
      </c>
      <c r="B1" s="110" t="s">
        <v>50</v>
      </c>
      <c r="C1" s="110" t="s">
        <v>51</v>
      </c>
      <c r="D1" s="110" t="s">
        <v>52</v>
      </c>
      <c r="E1" s="110" t="s">
        <v>53</v>
      </c>
      <c r="F1" s="110" t="s">
        <v>54</v>
      </c>
      <c r="G1" s="110" t="s">
        <v>55</v>
      </c>
      <c r="H1" s="110" t="s">
        <v>56</v>
      </c>
      <c r="I1" s="110" t="s">
        <v>57</v>
      </c>
      <c r="J1" s="110" t="s">
        <v>58</v>
      </c>
      <c r="K1" s="110" t="s">
        <v>59</v>
      </c>
      <c r="L1" s="110" t="s">
        <v>60</v>
      </c>
      <c r="M1" s="110" t="s">
        <v>61</v>
      </c>
      <c r="O1" s="785" t="s">
        <v>66</v>
      </c>
      <c r="P1" s="785"/>
      <c r="Q1" s="785"/>
      <c r="R1" s="785"/>
      <c r="S1" s="785"/>
      <c r="T1" s="785"/>
      <c r="U1" s="785" t="s">
        <v>67</v>
      </c>
      <c r="V1" s="785"/>
      <c r="W1" s="785"/>
      <c r="X1" s="785"/>
      <c r="Y1" s="785"/>
      <c r="Z1" s="785"/>
      <c r="AA1" s="785"/>
    </row>
    <row r="2" spans="1:27" s="114" customFormat="1" ht="15" customHeight="1" x14ac:dyDescent="0.25">
      <c r="A2" s="112">
        <v>2011</v>
      </c>
      <c r="B2" s="113">
        <v>8.4550632499999985</v>
      </c>
      <c r="C2" s="113">
        <v>121.11326453</v>
      </c>
      <c r="D2" s="113">
        <v>298.16775702999996</v>
      </c>
      <c r="E2" s="113">
        <v>396.10935790000002</v>
      </c>
      <c r="F2" s="113">
        <v>530.48084417999996</v>
      </c>
      <c r="G2" s="113">
        <v>656.26406603999999</v>
      </c>
      <c r="H2" s="113">
        <v>792.44163219999996</v>
      </c>
      <c r="I2" s="113">
        <v>982.63549649000004</v>
      </c>
      <c r="J2" s="113">
        <v>1104.2332650899998</v>
      </c>
      <c r="K2" s="113">
        <v>1245.8004117799999</v>
      </c>
      <c r="L2" s="113">
        <v>1445.97523075</v>
      </c>
      <c r="M2" s="113">
        <v>2090.8033840900002</v>
      </c>
    </row>
    <row r="3" spans="1:27" s="114" customFormat="1" ht="15" customHeight="1" x14ac:dyDescent="0.25">
      <c r="A3" s="112">
        <v>2012</v>
      </c>
      <c r="B3" s="113">
        <v>7.3239549300000002</v>
      </c>
      <c r="C3" s="113">
        <v>128.97320948999999</v>
      </c>
      <c r="D3" s="113">
        <v>269.54662838000002</v>
      </c>
      <c r="E3" s="113">
        <v>391.12094784999999</v>
      </c>
      <c r="F3" s="113">
        <v>529.67749520999996</v>
      </c>
      <c r="G3" s="113">
        <v>644.97378029999993</v>
      </c>
      <c r="H3" s="113">
        <v>786.85864934999995</v>
      </c>
      <c r="I3" s="113">
        <v>929.10526485000003</v>
      </c>
      <c r="J3" s="113">
        <v>1055.0985960099999</v>
      </c>
      <c r="K3" s="113">
        <v>1211.2767451100001</v>
      </c>
      <c r="L3" s="113">
        <v>1400.41333525</v>
      </c>
      <c r="M3" s="113">
        <v>2017.55646654</v>
      </c>
    </row>
    <row r="4" spans="1:27" s="114" customFormat="1" ht="15" customHeight="1" x14ac:dyDescent="0.25">
      <c r="A4" s="112">
        <v>2013</v>
      </c>
      <c r="B4" s="113">
        <v>26.360279009999999</v>
      </c>
      <c r="C4" s="113">
        <v>131.74309969000001</v>
      </c>
      <c r="D4" s="113">
        <v>235.08544231000002</v>
      </c>
      <c r="E4" s="113">
        <v>350.47061954999998</v>
      </c>
      <c r="F4" s="113">
        <v>457.42420217</v>
      </c>
      <c r="G4" s="113">
        <v>555.18925852999996</v>
      </c>
      <c r="H4" s="113">
        <v>661.20853735000003</v>
      </c>
      <c r="I4" s="113">
        <v>803.42810530999998</v>
      </c>
      <c r="J4" s="113">
        <v>979.84078269999998</v>
      </c>
      <c r="K4" s="113">
        <v>1153.92561658</v>
      </c>
      <c r="L4" s="113">
        <v>1377.0336770700001</v>
      </c>
      <c r="M4" s="113">
        <v>2038.6595356</v>
      </c>
    </row>
    <row r="5" spans="1:27" s="114" customFormat="1" ht="15" customHeight="1" x14ac:dyDescent="0.25">
      <c r="A5" s="112">
        <v>2014</v>
      </c>
      <c r="B5" s="113">
        <v>25.467782700000001</v>
      </c>
      <c r="C5" s="113">
        <v>127.92574046</v>
      </c>
      <c r="D5" s="113">
        <v>253.46107344000001</v>
      </c>
      <c r="E5" s="113">
        <v>344.36448590999998</v>
      </c>
      <c r="F5" s="113">
        <v>452.59853186999999</v>
      </c>
      <c r="G5" s="113">
        <v>578.81388557000002</v>
      </c>
      <c r="H5" s="113">
        <v>691.58898106999993</v>
      </c>
      <c r="I5" s="113">
        <v>840.54722313000002</v>
      </c>
      <c r="J5" s="113">
        <v>962.77603778000002</v>
      </c>
      <c r="K5" s="113">
        <v>1165.75149465</v>
      </c>
      <c r="L5" s="113">
        <v>1403.05425474</v>
      </c>
      <c r="M5" s="113">
        <v>2016.9969964999998</v>
      </c>
    </row>
    <row r="6" spans="1:27" s="115" customFormat="1" ht="15" customHeight="1" x14ac:dyDescent="0.25">
      <c r="A6" s="112">
        <v>2015</v>
      </c>
      <c r="B6" s="113">
        <v>61.987520973478745</v>
      </c>
      <c r="C6" s="113">
        <v>166.00755137413503</v>
      </c>
      <c r="D6" s="113">
        <v>426.35750673426645</v>
      </c>
      <c r="E6" s="113">
        <v>583.83900000000006</v>
      </c>
      <c r="F6" s="113">
        <v>826.71</v>
      </c>
      <c r="G6" s="113">
        <v>1060.3409999999999</v>
      </c>
      <c r="H6" s="113">
        <v>1392.954</v>
      </c>
      <c r="I6" s="113">
        <v>1735.502</v>
      </c>
      <c r="J6" s="113">
        <v>2128.2849999999999</v>
      </c>
      <c r="K6" s="113">
        <v>2563.23</v>
      </c>
      <c r="L6" s="113">
        <v>3041.4279999999999</v>
      </c>
      <c r="M6" s="113">
        <v>4320.2709999999997</v>
      </c>
    </row>
    <row r="7" spans="1:27" s="115" customFormat="1" ht="15" customHeight="1" x14ac:dyDescent="0.25">
      <c r="A7" s="112" t="s">
        <v>62</v>
      </c>
      <c r="B7" s="113">
        <v>30.196000000000002</v>
      </c>
      <c r="C7" s="113">
        <v>163.203</v>
      </c>
      <c r="D7" s="113">
        <v>310.21100000000001</v>
      </c>
      <c r="E7" s="113">
        <v>401.11</v>
      </c>
      <c r="F7" s="113">
        <v>663.55577240000002</v>
      </c>
      <c r="G7" s="113">
        <v>801.43911031000005</v>
      </c>
      <c r="H7" s="113">
        <v>843.24819263999996</v>
      </c>
      <c r="I7" s="113">
        <v>916.55176763999998</v>
      </c>
      <c r="J7" s="113">
        <v>985.07624516999999</v>
      </c>
      <c r="K7" s="113">
        <v>1056.598</v>
      </c>
      <c r="L7" s="113">
        <v>1219.3240000000001</v>
      </c>
      <c r="M7" s="113">
        <v>1753.2840000000001</v>
      </c>
    </row>
    <row r="8" spans="1:27" s="115" customFormat="1" ht="15" customHeight="1" x14ac:dyDescent="0.25">
      <c r="A8" s="116" t="s">
        <v>63</v>
      </c>
      <c r="B8" s="117">
        <v>6.8410000000000002</v>
      </c>
      <c r="C8" s="117">
        <v>90.87</v>
      </c>
      <c r="D8" s="117">
        <v>178.81700000000001</v>
      </c>
      <c r="E8" s="117">
        <v>243.41300000000001</v>
      </c>
      <c r="F8" s="117">
        <v>305.56099999999998</v>
      </c>
      <c r="G8" s="117"/>
      <c r="H8" s="117"/>
      <c r="I8" s="117"/>
      <c r="J8" s="117"/>
      <c r="K8" s="117"/>
      <c r="L8" s="117"/>
      <c r="M8" s="117"/>
    </row>
    <row r="9" spans="1:27" s="114" customFormat="1" ht="15" customHeigh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27" s="114" customFormat="1" ht="15" customHeight="1" x14ac:dyDescent="0.25">
      <c r="A10" s="109" t="s">
        <v>65</v>
      </c>
      <c r="B10" s="110" t="str">
        <f>B1</f>
        <v>jan</v>
      </c>
      <c r="C10" s="110" t="str">
        <f t="shared" ref="C10:M10" si="0">C1</f>
        <v>feb</v>
      </c>
      <c r="D10" s="110" t="str">
        <f t="shared" si="0"/>
        <v>mar</v>
      </c>
      <c r="E10" s="110" t="str">
        <f t="shared" si="0"/>
        <v>apr</v>
      </c>
      <c r="F10" s="110" t="str">
        <f t="shared" si="0"/>
        <v>máj</v>
      </c>
      <c r="G10" s="110" t="str">
        <f t="shared" si="0"/>
        <v>jún</v>
      </c>
      <c r="H10" s="110" t="str">
        <f t="shared" si="0"/>
        <v>júl</v>
      </c>
      <c r="I10" s="110" t="str">
        <f t="shared" si="0"/>
        <v>aug</v>
      </c>
      <c r="J10" s="110" t="str">
        <f t="shared" si="0"/>
        <v>sep</v>
      </c>
      <c r="K10" s="110" t="str">
        <f t="shared" si="0"/>
        <v>okt</v>
      </c>
      <c r="L10" s="110" t="str">
        <f t="shared" si="0"/>
        <v>nov</v>
      </c>
      <c r="M10" s="110" t="str">
        <f t="shared" si="0"/>
        <v>dec</v>
      </c>
    </row>
    <row r="11" spans="1:27" s="114" customFormat="1" ht="15" customHeight="1" x14ac:dyDescent="0.25">
      <c r="A11" s="112">
        <v>2011</v>
      </c>
      <c r="B11" s="113">
        <v>1.1701584700000001</v>
      </c>
      <c r="C11" s="113">
        <v>20.928713080000001</v>
      </c>
      <c r="D11" s="113">
        <v>54.515952609999999</v>
      </c>
      <c r="E11" s="113">
        <v>76.729088140000002</v>
      </c>
      <c r="F11" s="113">
        <v>106.4749959</v>
      </c>
      <c r="G11" s="113">
        <v>134.38000289999999</v>
      </c>
      <c r="H11" s="113">
        <v>210.04512048000001</v>
      </c>
      <c r="I11" s="113">
        <v>246.43737209</v>
      </c>
      <c r="J11" s="113">
        <v>271.93640866999999</v>
      </c>
      <c r="K11" s="113">
        <v>300.24030420999998</v>
      </c>
      <c r="L11" s="113">
        <v>341.65432644999999</v>
      </c>
      <c r="M11" s="113">
        <v>461.50573679000001</v>
      </c>
    </row>
    <row r="12" spans="1:27" s="114" customFormat="1" ht="15" customHeight="1" x14ac:dyDescent="0.25">
      <c r="A12" s="112">
        <v>2012</v>
      </c>
      <c r="B12" s="113">
        <v>1.5987234000000001</v>
      </c>
      <c r="C12" s="113">
        <v>23.254988900000001</v>
      </c>
      <c r="D12" s="113">
        <v>47.400097119999998</v>
      </c>
      <c r="E12" s="113">
        <v>77.226354110000003</v>
      </c>
      <c r="F12" s="113">
        <v>104.46341056999999</v>
      </c>
      <c r="G12" s="113">
        <v>128.05242049999998</v>
      </c>
      <c r="H12" s="113">
        <v>162.41071916999999</v>
      </c>
      <c r="I12" s="113">
        <v>191.77158064</v>
      </c>
      <c r="J12" s="113">
        <v>219.90246979</v>
      </c>
      <c r="K12" s="113">
        <v>254.06881283999999</v>
      </c>
      <c r="L12" s="113">
        <v>291.65665376000004</v>
      </c>
      <c r="M12" s="113">
        <v>417.31131545</v>
      </c>
    </row>
    <row r="13" spans="1:27" s="114" customFormat="1" ht="15" customHeight="1" x14ac:dyDescent="0.25">
      <c r="A13" s="112">
        <v>2013</v>
      </c>
      <c r="B13" s="113">
        <v>5.6268424100000001</v>
      </c>
      <c r="C13" s="113">
        <v>25.08477383</v>
      </c>
      <c r="D13" s="113">
        <v>46.049356079999995</v>
      </c>
      <c r="E13" s="113">
        <v>70.337418999999997</v>
      </c>
      <c r="F13" s="113">
        <v>89.331014809999999</v>
      </c>
      <c r="G13" s="113">
        <v>106.72642789000001</v>
      </c>
      <c r="H13" s="113">
        <v>130.09317031</v>
      </c>
      <c r="I13" s="113">
        <v>157.13859964</v>
      </c>
      <c r="J13" s="113">
        <v>187.24764655999999</v>
      </c>
      <c r="K13" s="113">
        <v>219.14781434000002</v>
      </c>
      <c r="L13" s="113">
        <v>259.80019754</v>
      </c>
      <c r="M13" s="113">
        <v>379.59419434</v>
      </c>
    </row>
    <row r="14" spans="1:27" s="114" customFormat="1" ht="15" customHeight="1" x14ac:dyDescent="0.25">
      <c r="A14" s="112">
        <v>2014</v>
      </c>
      <c r="B14" s="113">
        <v>4.2983796000000005</v>
      </c>
      <c r="C14" s="113">
        <v>22.618602540000001</v>
      </c>
      <c r="D14" s="113">
        <v>47.32620318</v>
      </c>
      <c r="E14" s="113">
        <v>65.382472899999996</v>
      </c>
      <c r="F14" s="113">
        <v>86.060769899999997</v>
      </c>
      <c r="G14" s="113">
        <v>109.98738001</v>
      </c>
      <c r="H14" s="113">
        <v>133.78002426999998</v>
      </c>
      <c r="I14" s="113">
        <v>165.16779303999999</v>
      </c>
      <c r="J14" s="113">
        <v>188.89748556000001</v>
      </c>
      <c r="K14" s="113">
        <v>227.81080638</v>
      </c>
      <c r="L14" s="113">
        <v>273.81680327999999</v>
      </c>
      <c r="M14" s="113">
        <v>384.17006163000002</v>
      </c>
    </row>
    <row r="15" spans="1:27" s="115" customFormat="1" ht="15" customHeight="1" x14ac:dyDescent="0.25">
      <c r="A15" s="118">
        <v>2015</v>
      </c>
      <c r="B15" s="113">
        <v>10.462076685104323</v>
      </c>
      <c r="C15" s="113">
        <v>29.351863117370552</v>
      </c>
      <c r="D15" s="113">
        <v>79.609392153074253</v>
      </c>
      <c r="E15" s="113">
        <v>104.47</v>
      </c>
      <c r="F15" s="113">
        <v>150.49799999999999</v>
      </c>
      <c r="G15" s="113">
        <v>195.255</v>
      </c>
      <c r="H15" s="113">
        <v>255.15799999999999</v>
      </c>
      <c r="I15" s="113">
        <v>327.91500000000002</v>
      </c>
      <c r="J15" s="113">
        <v>402.35500000000002</v>
      </c>
      <c r="K15" s="113">
        <v>481.31599999999997</v>
      </c>
      <c r="L15" s="113">
        <v>570.65599999999995</v>
      </c>
      <c r="M15" s="113">
        <v>759.88499999999999</v>
      </c>
    </row>
    <row r="16" spans="1:27" s="115" customFormat="1" ht="15" customHeight="1" x14ac:dyDescent="0.25">
      <c r="A16" s="118" t="s">
        <v>62</v>
      </c>
      <c r="B16" s="119">
        <v>8.8800000000000008</v>
      </c>
      <c r="C16" s="119">
        <v>26.643999999999998</v>
      </c>
      <c r="D16" s="119">
        <v>50.256999999999998</v>
      </c>
      <c r="E16" s="119">
        <v>65.433000000000007</v>
      </c>
      <c r="F16" s="119">
        <v>106.79882247</v>
      </c>
      <c r="G16" s="119">
        <v>134.29850211999999</v>
      </c>
      <c r="H16" s="119">
        <v>143.09126332</v>
      </c>
      <c r="I16" s="119">
        <v>160.49426486999999</v>
      </c>
      <c r="J16" s="119">
        <v>173.28877575999999</v>
      </c>
      <c r="K16" s="119">
        <v>193.95099999999999</v>
      </c>
      <c r="L16" s="119">
        <v>214.66300000000001</v>
      </c>
      <c r="M16" s="119">
        <v>269.96800000000002</v>
      </c>
    </row>
    <row r="17" spans="1:15" s="115" customFormat="1" ht="15" customHeight="1" x14ac:dyDescent="0.2">
      <c r="A17" s="116" t="s">
        <v>63</v>
      </c>
      <c r="B17" s="117">
        <v>1.3140000000000001</v>
      </c>
      <c r="C17" s="117">
        <v>15.409000000000001</v>
      </c>
      <c r="D17" s="117">
        <v>29.678000000000001</v>
      </c>
      <c r="E17" s="117">
        <v>40.863</v>
      </c>
      <c r="F17" s="117">
        <v>51.075000000000003</v>
      </c>
      <c r="G17" s="117"/>
      <c r="H17" s="117"/>
      <c r="I17" s="117"/>
      <c r="J17" s="117"/>
      <c r="K17" s="117"/>
      <c r="L17" s="117"/>
      <c r="M17" s="117"/>
      <c r="O17" s="691" t="s">
        <v>539</v>
      </c>
    </row>
    <row r="18" spans="1:15" s="115" customFormat="1" ht="15" customHeight="1" x14ac:dyDescent="0.25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21" spans="1:15" ht="15" customHeight="1" x14ac:dyDescent="0.2">
      <c r="L21" s="123"/>
      <c r="M21" s="123"/>
    </row>
  </sheetData>
  <mergeCells count="2">
    <mergeCell ref="O1:T1"/>
    <mergeCell ref="U1:AA1"/>
  </mergeCells>
  <pageMargins left="0.7" right="0.7" top="0.75" bottom="0.75" header="0.3" footer="0.3"/>
  <pageSetup paperSize="9" orientation="portrait" verticalDpi="0" r:id="rId1"/>
  <ignoredErrors>
    <ignoredError sqref="A16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workbookViewId="0">
      <selection activeCell="H1" sqref="H1:M1"/>
    </sheetView>
  </sheetViews>
  <sheetFormatPr defaultRowHeight="15" x14ac:dyDescent="0.25"/>
  <cols>
    <col min="1" max="1" width="46.7109375" customWidth="1"/>
  </cols>
  <sheetData>
    <row r="1" spans="1:13" x14ac:dyDescent="0.25">
      <c r="A1" s="716" t="s">
        <v>97</v>
      </c>
      <c r="B1" s="716"/>
      <c r="C1" s="716"/>
      <c r="D1" s="716"/>
      <c r="E1" s="716"/>
      <c r="F1" s="716"/>
      <c r="H1" s="716" t="s">
        <v>97</v>
      </c>
      <c r="I1" s="716"/>
      <c r="J1" s="716"/>
      <c r="K1" s="716"/>
      <c r="L1" s="716"/>
      <c r="M1" s="716"/>
    </row>
    <row r="2" spans="1:13" x14ac:dyDescent="0.25">
      <c r="A2" s="2"/>
      <c r="B2" s="2">
        <v>2016</v>
      </c>
      <c r="C2" s="2">
        <v>2017</v>
      </c>
      <c r="D2" s="2">
        <v>2018</v>
      </c>
      <c r="E2" s="2">
        <v>2019</v>
      </c>
      <c r="F2" s="2">
        <v>2020</v>
      </c>
    </row>
    <row r="3" spans="1:13" x14ac:dyDescent="0.25">
      <c r="A3" s="151" t="s">
        <v>94</v>
      </c>
      <c r="B3" s="152">
        <v>51.910449796437575</v>
      </c>
      <c r="C3" s="152">
        <v>51.787538312665369</v>
      </c>
      <c r="D3" s="152">
        <v>49.969690995304113</v>
      </c>
      <c r="E3" s="152">
        <v>48.024804031025525</v>
      </c>
      <c r="F3" s="152">
        <v>46.008484797471205</v>
      </c>
    </row>
    <row r="4" spans="1:13" x14ac:dyDescent="0.25">
      <c r="A4" s="151" t="s">
        <v>95</v>
      </c>
      <c r="B4" s="152">
        <v>51.94451423827342</v>
      </c>
      <c r="C4" s="152">
        <v>51.812530378157184</v>
      </c>
      <c r="D4" s="152">
        <v>50.445275147388223</v>
      </c>
      <c r="E4" s="152">
        <v>48.869598002175962</v>
      </c>
      <c r="F4" s="152">
        <v>47.533535178318722</v>
      </c>
    </row>
    <row r="5" spans="1:13" x14ac:dyDescent="0.25">
      <c r="A5" s="11" t="s">
        <v>96</v>
      </c>
      <c r="B5" s="150">
        <v>51.94451423827342</v>
      </c>
      <c r="C5" s="150">
        <v>52.318510665209395</v>
      </c>
      <c r="D5" s="150">
        <v>50.928957493164049</v>
      </c>
      <c r="E5" s="150">
        <v>49.324224909069002</v>
      </c>
      <c r="F5" s="150">
        <v>47.962632053534783</v>
      </c>
    </row>
    <row r="6" spans="1:13" x14ac:dyDescent="0.25">
      <c r="A6" s="5"/>
      <c r="B6" s="5"/>
      <c r="C6" s="5"/>
      <c r="D6" s="5"/>
      <c r="E6" s="5"/>
      <c r="F6" s="5"/>
    </row>
    <row r="7" spans="1:13" x14ac:dyDescent="0.25">
      <c r="A7" s="5"/>
      <c r="B7" s="5"/>
      <c r="C7" s="5"/>
      <c r="D7" s="5"/>
      <c r="E7" s="5"/>
      <c r="F7" s="5"/>
    </row>
  </sheetData>
  <mergeCells count="2">
    <mergeCell ref="A1:F1"/>
    <mergeCell ref="H1:M1"/>
  </mergeCells>
  <pageMargins left="0.7" right="0.7" top="0.75" bottom="0.75" header="0.3" footer="0.3"/>
  <pageSetup paperSize="9" scale="94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opLeftCell="B1" workbookViewId="0">
      <selection activeCell="L1" sqref="L1"/>
    </sheetView>
  </sheetViews>
  <sheetFormatPr defaultRowHeight="12.75" x14ac:dyDescent="0.2"/>
  <cols>
    <col min="1" max="1" width="18.85546875" style="593" customWidth="1"/>
    <col min="2" max="3" width="13.5703125" style="593" customWidth="1"/>
    <col min="4" max="16384" width="9.140625" style="593"/>
  </cols>
  <sheetData>
    <row r="1" spans="1:20" x14ac:dyDescent="0.2">
      <c r="A1" s="592" t="s">
        <v>416</v>
      </c>
      <c r="B1" s="592"/>
      <c r="C1" s="592"/>
      <c r="L1" s="356" t="s">
        <v>417</v>
      </c>
      <c r="S1" s="594"/>
      <c r="T1" s="356" t="s">
        <v>418</v>
      </c>
    </row>
    <row r="2" spans="1:20" x14ac:dyDescent="0.2">
      <c r="B2" s="595">
        <v>2013</v>
      </c>
      <c r="C2" s="595">
        <v>2014</v>
      </c>
      <c r="D2" s="596">
        <v>2015</v>
      </c>
      <c r="E2" s="596">
        <v>2016</v>
      </c>
      <c r="F2" s="596">
        <v>2017</v>
      </c>
      <c r="G2" s="596">
        <v>2018</v>
      </c>
      <c r="H2" s="596">
        <v>2019</v>
      </c>
      <c r="I2" s="596">
        <v>2020</v>
      </c>
      <c r="J2" s="596"/>
    </row>
    <row r="3" spans="1:20" x14ac:dyDescent="0.2">
      <c r="A3" s="597" t="s">
        <v>419</v>
      </c>
      <c r="B3" s="598">
        <v>-2.8058999999999998</v>
      </c>
      <c r="C3" s="598">
        <v>-2.2749329999999999</v>
      </c>
      <c r="D3" s="599">
        <v>-1.2465630000000001</v>
      </c>
      <c r="E3" s="599">
        <v>-0.34559000000000001</v>
      </c>
      <c r="F3" s="599">
        <v>0.16022500000000001</v>
      </c>
      <c r="G3" s="599">
        <v>0.83143400000000001</v>
      </c>
      <c r="H3" s="599">
        <v>0.55428900000000003</v>
      </c>
      <c r="I3" s="599">
        <v>0.27714499999999997</v>
      </c>
    </row>
    <row r="4" spans="1:20" x14ac:dyDescent="0.2">
      <c r="A4" s="593" t="s">
        <v>420</v>
      </c>
      <c r="B4" s="600">
        <v>-2.5389020000000002</v>
      </c>
      <c r="C4" s="600">
        <v>-1.9798359999999999</v>
      </c>
      <c r="D4" s="601">
        <v>-1.0753410000000001</v>
      </c>
      <c r="E4" s="601">
        <v>-0.63608799999999999</v>
      </c>
      <c r="F4" s="601">
        <v>-0.57840599999999998</v>
      </c>
      <c r="G4" s="601">
        <v>-0.24182000000000001</v>
      </c>
      <c r="H4" s="601">
        <v>0.61026499999999995</v>
      </c>
      <c r="I4" s="601">
        <v>0.92914399999999997</v>
      </c>
    </row>
    <row r="5" spans="1:20" x14ac:dyDescent="0.2">
      <c r="A5" s="593" t="s">
        <v>421</v>
      </c>
      <c r="B5" s="598">
        <v>-1.593192095109879</v>
      </c>
      <c r="C5" s="598">
        <v>-1.0326734176964656</v>
      </c>
      <c r="D5" s="599">
        <v>-0.17676930446834185</v>
      </c>
      <c r="E5" s="599">
        <v>0.20789272235087919</v>
      </c>
      <c r="F5" s="599">
        <v>0.17450259569044285</v>
      </c>
      <c r="G5" s="599">
        <v>0.5438459073646511</v>
      </c>
      <c r="H5" s="599">
        <v>0.8432934630212181</v>
      </c>
      <c r="I5" s="599">
        <v>0.45304457678450133</v>
      </c>
    </row>
    <row r="6" spans="1:20" x14ac:dyDescent="0.2">
      <c r="A6" s="597" t="s">
        <v>422</v>
      </c>
      <c r="B6" s="600">
        <v>-2.6623311511374319</v>
      </c>
      <c r="C6" s="600">
        <v>-2.8787245840617421</v>
      </c>
      <c r="D6" s="601">
        <v>-2.0234817007204202</v>
      </c>
      <c r="E6" s="601">
        <v>-1.3928048098215129</v>
      </c>
      <c r="F6" s="601">
        <v>-1.065351910799917</v>
      </c>
      <c r="G6" s="601">
        <v>-3.2792349735744068E-2</v>
      </c>
      <c r="H6" s="597"/>
    </row>
    <row r="7" spans="1:20" x14ac:dyDescent="0.2">
      <c r="A7" s="597" t="s">
        <v>423</v>
      </c>
      <c r="B7" s="598">
        <v>0.84499999999999997</v>
      </c>
      <c r="C7" s="598">
        <v>0.85899999999999999</v>
      </c>
      <c r="D7" s="599">
        <v>3.4000000000000002E-2</v>
      </c>
      <c r="E7" s="599">
        <v>-0.183</v>
      </c>
      <c r="F7" s="599">
        <v>1.0999999999999999E-2</v>
      </c>
      <c r="G7" s="599">
        <v>-7.5999999999999998E-2</v>
      </c>
      <c r="H7" s="599"/>
    </row>
    <row r="8" spans="1:20" x14ac:dyDescent="0.2">
      <c r="A8" s="593" t="s">
        <v>424</v>
      </c>
      <c r="B8" s="600">
        <v>-1.8098061581903988</v>
      </c>
      <c r="C8" s="600">
        <v>-1.5977619585644702</v>
      </c>
      <c r="D8" s="601">
        <v>-0.74974434416658475</v>
      </c>
      <c r="E8" s="601">
        <v>-0.24538980247807335</v>
      </c>
      <c r="F8" s="601">
        <v>0.19824079131452454</v>
      </c>
      <c r="G8" s="601">
        <v>0.68292147510253898</v>
      </c>
      <c r="H8" s="601">
        <v>1.3277666184190509</v>
      </c>
      <c r="I8" s="601">
        <v>1.3021185824278829</v>
      </c>
      <c r="J8" s="597"/>
    </row>
    <row r="10" spans="1:20" x14ac:dyDescent="0.2">
      <c r="A10" s="602"/>
      <c r="B10" s="602"/>
      <c r="C10" s="602"/>
      <c r="D10" s="603"/>
      <c r="E10" s="603"/>
      <c r="F10" s="603"/>
      <c r="G10" s="603"/>
      <c r="H10" s="603"/>
      <c r="I10" s="603"/>
    </row>
    <row r="11" spans="1:20" x14ac:dyDescent="0.2">
      <c r="A11" s="604" t="s">
        <v>425</v>
      </c>
      <c r="B11" s="604"/>
      <c r="C11" s="604"/>
    </row>
    <row r="12" spans="1:20" x14ac:dyDescent="0.2">
      <c r="A12" s="604"/>
      <c r="B12" s="604"/>
      <c r="C12" s="604"/>
      <c r="D12" s="596">
        <v>2015</v>
      </c>
      <c r="E12" s="596">
        <v>2016</v>
      </c>
      <c r="F12" s="596">
        <v>2017</v>
      </c>
      <c r="G12" s="596">
        <v>2018</v>
      </c>
      <c r="H12" s="596">
        <v>2019</v>
      </c>
      <c r="I12" s="596">
        <v>2020</v>
      </c>
    </row>
    <row r="13" spans="1:20" x14ac:dyDescent="0.2">
      <c r="A13" s="597" t="s">
        <v>419</v>
      </c>
      <c r="B13" s="597"/>
      <c r="C13" s="597"/>
      <c r="D13" s="605">
        <v>-2.2999999999999998</v>
      </c>
      <c r="E13" s="605">
        <v>-1.5</v>
      </c>
      <c r="F13" s="605">
        <v>-1.4</v>
      </c>
      <c r="G13" s="605">
        <v>-0.9</v>
      </c>
      <c r="H13" s="605"/>
      <c r="I13" s="605"/>
    </row>
    <row r="14" spans="1:20" x14ac:dyDescent="0.2">
      <c r="A14" s="593" t="s">
        <v>426</v>
      </c>
      <c r="D14" s="606">
        <v>-2.3215508695872575</v>
      </c>
      <c r="E14" s="606">
        <v>-1.3881204053720908</v>
      </c>
      <c r="F14" s="606">
        <v>-1.0124596682186437</v>
      </c>
      <c r="G14" s="606">
        <v>-0.40487011073020646</v>
      </c>
      <c r="H14" s="606">
        <v>-0.24007295457461639</v>
      </c>
      <c r="I14" s="606">
        <v>-0.36551718565750513</v>
      </c>
    </row>
    <row r="15" spans="1:20" ht="15" customHeight="1" x14ac:dyDescent="0.2">
      <c r="A15" s="593" t="s">
        <v>421</v>
      </c>
      <c r="D15" s="605">
        <v>-2.6975776070325335</v>
      </c>
      <c r="E15" s="605">
        <v>-1.8517575690064403</v>
      </c>
      <c r="F15" s="605">
        <v>-1.4460451712118523</v>
      </c>
      <c r="G15" s="605">
        <v>-1.104118166433232</v>
      </c>
      <c r="H15" s="605">
        <v>-0.57332569830914393</v>
      </c>
      <c r="I15" s="605">
        <v>-0.26412591966017068</v>
      </c>
    </row>
    <row r="16" spans="1:20" x14ac:dyDescent="0.2">
      <c r="A16" s="597" t="s">
        <v>422</v>
      </c>
      <c r="B16" s="597"/>
      <c r="C16" s="597"/>
      <c r="D16" s="605">
        <v>-2.2090000000000001</v>
      </c>
      <c r="E16" s="605">
        <v>-1.746</v>
      </c>
      <c r="F16" s="605">
        <v>-1.2030000000000001</v>
      </c>
      <c r="G16" s="605"/>
      <c r="H16" s="605"/>
      <c r="I16" s="605"/>
    </row>
    <row r="17" spans="1:19" x14ac:dyDescent="0.2">
      <c r="A17" s="597" t="s">
        <v>423</v>
      </c>
      <c r="B17" s="597"/>
      <c r="C17" s="597"/>
      <c r="D17" s="607">
        <v>-2.7240000000000002</v>
      </c>
      <c r="E17" s="607">
        <v>-1.857</v>
      </c>
      <c r="F17" s="607">
        <v>-1.7569999999999999</v>
      </c>
      <c r="G17" s="607">
        <v>-1.105</v>
      </c>
      <c r="H17" s="607">
        <v>-0.55000000000000004</v>
      </c>
      <c r="I17" s="605"/>
    </row>
    <row r="19" spans="1:19" x14ac:dyDescent="0.2">
      <c r="S19" s="594"/>
    </row>
    <row r="21" spans="1:19" x14ac:dyDescent="0.2">
      <c r="J21" s="599"/>
    </row>
    <row r="22" spans="1:19" x14ac:dyDescent="0.2">
      <c r="J22" s="601"/>
    </row>
    <row r="23" spans="1:19" x14ac:dyDescent="0.2">
      <c r="J23" s="601"/>
    </row>
    <row r="24" spans="1:19" x14ac:dyDescent="0.2">
      <c r="J24" s="60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/>
  </sheetViews>
  <sheetFormatPr defaultRowHeight="15" x14ac:dyDescent="0.25"/>
  <cols>
    <col min="1" max="1" width="24.85546875" customWidth="1"/>
  </cols>
  <sheetData>
    <row r="1" spans="1:18" x14ac:dyDescent="0.25">
      <c r="A1" s="651" t="s">
        <v>476</v>
      </c>
    </row>
    <row r="2" spans="1:18" x14ac:dyDescent="0.25">
      <c r="A2" s="652"/>
      <c r="B2" s="652"/>
      <c r="C2" s="652">
        <v>2007</v>
      </c>
      <c r="D2" s="652">
        <v>2008</v>
      </c>
      <c r="E2" s="652">
        <v>2009</v>
      </c>
      <c r="F2" s="652">
        <v>2010</v>
      </c>
      <c r="G2" s="652">
        <v>2011</v>
      </c>
      <c r="H2" s="652">
        <v>2012</v>
      </c>
      <c r="I2" s="652">
        <v>2013</v>
      </c>
      <c r="J2" s="652">
        <v>2014</v>
      </c>
      <c r="K2" s="652">
        <v>2015</v>
      </c>
      <c r="L2" s="652">
        <v>2016</v>
      </c>
      <c r="M2" s="652">
        <v>2017</v>
      </c>
      <c r="N2" s="652">
        <v>2018</v>
      </c>
      <c r="O2" s="652">
        <v>2019</v>
      </c>
      <c r="P2" s="652">
        <v>2020</v>
      </c>
    </row>
    <row r="3" spans="1:18" x14ac:dyDescent="0.25">
      <c r="A3" s="9" t="s">
        <v>477</v>
      </c>
      <c r="B3" s="124"/>
      <c r="C3" s="124"/>
      <c r="D3" s="124"/>
      <c r="E3" s="124"/>
      <c r="F3" s="124"/>
      <c r="G3" s="124"/>
      <c r="H3" s="124"/>
      <c r="I3" s="124"/>
      <c r="J3" s="653"/>
      <c r="K3" s="124"/>
      <c r="L3" s="654">
        <f>$L$11</f>
        <v>3.2851497159136045</v>
      </c>
      <c r="M3" s="655">
        <v>3.4020000000000001</v>
      </c>
      <c r="N3" s="655">
        <v>3.827</v>
      </c>
      <c r="O3" s="655"/>
      <c r="P3" s="655"/>
    </row>
    <row r="4" spans="1:18" x14ac:dyDescent="0.25">
      <c r="A4" s="9" t="s">
        <v>478</v>
      </c>
      <c r="B4" s="124"/>
      <c r="C4" s="124"/>
      <c r="D4" s="124"/>
      <c r="E4" s="124"/>
      <c r="F4" s="124"/>
      <c r="G4" s="124"/>
      <c r="H4" s="124"/>
      <c r="I4" s="124"/>
      <c r="J4" s="653"/>
      <c r="K4" s="124"/>
      <c r="L4" s="654">
        <f>$L$11</f>
        <v>3.2851497159136045</v>
      </c>
      <c r="M4" s="655">
        <v>3.29</v>
      </c>
      <c r="N4" s="655">
        <v>3.7</v>
      </c>
      <c r="O4" s="655">
        <v>3.9</v>
      </c>
      <c r="P4" s="655">
        <v>3.5</v>
      </c>
      <c r="R4" s="656"/>
    </row>
    <row r="5" spans="1:18" x14ac:dyDescent="0.25">
      <c r="A5" s="9" t="s">
        <v>479</v>
      </c>
      <c r="B5" s="124"/>
      <c r="C5" s="124"/>
      <c r="D5" s="124"/>
      <c r="E5" s="124"/>
      <c r="F5" s="124"/>
      <c r="G5" s="124"/>
      <c r="H5" s="124"/>
      <c r="I5" s="124"/>
      <c r="J5" s="653"/>
      <c r="K5" s="124"/>
      <c r="L5" s="654">
        <f>$L$11</f>
        <v>3.2851497159136045</v>
      </c>
      <c r="M5" s="655">
        <v>3</v>
      </c>
      <c r="N5" s="655">
        <v>3.6</v>
      </c>
      <c r="O5" s="655"/>
      <c r="P5" s="655"/>
      <c r="R5" s="656"/>
    </row>
    <row r="6" spans="1:18" x14ac:dyDescent="0.25">
      <c r="A6" s="657" t="s">
        <v>480</v>
      </c>
      <c r="B6" s="658"/>
      <c r="C6" s="658"/>
      <c r="D6" s="658"/>
      <c r="E6" s="658"/>
      <c r="F6" s="658"/>
      <c r="G6" s="658"/>
      <c r="H6" s="658"/>
      <c r="I6" s="658"/>
      <c r="J6" s="659"/>
      <c r="K6" s="658"/>
      <c r="L6" s="660">
        <f>$L$11</f>
        <v>3.2851497159136045</v>
      </c>
      <c r="M6" s="661">
        <v>3.3239061454537921</v>
      </c>
      <c r="N6" s="661">
        <v>4.0176235420772866</v>
      </c>
      <c r="O6" s="661">
        <v>4.3569270546844452</v>
      </c>
      <c r="P6" s="661">
        <v>3.8101260350668964</v>
      </c>
    </row>
    <row r="7" spans="1:18" x14ac:dyDescent="0.25">
      <c r="A7" s="662" t="s">
        <v>481</v>
      </c>
      <c r="B7" s="663"/>
      <c r="C7" s="663">
        <v>4.4354984195244151</v>
      </c>
      <c r="D7" s="663">
        <v>3.4595502326765963</v>
      </c>
      <c r="E7" s="663">
        <v>-0.29036654156065012</v>
      </c>
      <c r="F7" s="663">
        <v>0.26047598460043503</v>
      </c>
      <c r="G7" s="663">
        <v>-0.33027368603484131</v>
      </c>
      <c r="H7" s="663">
        <v>-0.22540253706702704</v>
      </c>
      <c r="I7" s="663">
        <v>-0.43365508446135265</v>
      </c>
      <c r="J7" s="663">
        <v>0.73326308783841043</v>
      </c>
      <c r="K7" s="663">
        <v>1.1428343104721224</v>
      </c>
      <c r="L7" s="663">
        <v>1.4976902646923882</v>
      </c>
      <c r="M7" s="664">
        <v>1.2717298808700392</v>
      </c>
      <c r="N7" s="664">
        <v>1.4094745955021626</v>
      </c>
      <c r="O7" s="664">
        <v>1.4577272332384479</v>
      </c>
      <c r="P7" s="664">
        <v>1.46475573456747</v>
      </c>
    </row>
    <row r="8" spans="1:18" x14ac:dyDescent="0.25">
      <c r="A8" s="662" t="s">
        <v>482</v>
      </c>
      <c r="B8" s="663"/>
      <c r="C8" s="663">
        <v>5.0617543842141219E-2</v>
      </c>
      <c r="D8" s="663">
        <v>1.167883912170486</v>
      </c>
      <c r="E8" s="663">
        <v>1.1213616710990391</v>
      </c>
      <c r="F8" s="663">
        <v>0.33402989864014065</v>
      </c>
      <c r="G8" s="663">
        <v>-0.3444382082926854</v>
      </c>
      <c r="H8" s="663">
        <v>-0.40115218310305412</v>
      </c>
      <c r="I8" s="663">
        <v>0.38975682812410617</v>
      </c>
      <c r="J8" s="663">
        <v>0.96206150416914948</v>
      </c>
      <c r="K8" s="663">
        <v>1.0085796145021559</v>
      </c>
      <c r="L8" s="663">
        <v>0.30445221895655011</v>
      </c>
      <c r="M8" s="664">
        <v>0.30550008676683732</v>
      </c>
      <c r="N8" s="664">
        <v>0.3661356599574771</v>
      </c>
      <c r="O8" s="664">
        <v>0.33511629519891339</v>
      </c>
      <c r="P8" s="664">
        <v>0.25145766138626285</v>
      </c>
    </row>
    <row r="9" spans="1:18" x14ac:dyDescent="0.25">
      <c r="A9" s="662" t="s">
        <v>415</v>
      </c>
      <c r="B9" s="663"/>
      <c r="C9" s="663">
        <v>2.7010832342073625</v>
      </c>
      <c r="D9" s="663">
        <v>1.6447873700910096</v>
      </c>
      <c r="E9" s="663">
        <v>-8.2804663949804755</v>
      </c>
      <c r="F9" s="663">
        <v>4.0004304531522887</v>
      </c>
      <c r="G9" s="663">
        <v>1.8282947371313445</v>
      </c>
      <c r="H9" s="663">
        <v>-3.46536601932551</v>
      </c>
      <c r="I9" s="663">
        <v>0.38530782769298522</v>
      </c>
      <c r="J9" s="663">
        <v>1.3209536032601386</v>
      </c>
      <c r="K9" s="663">
        <v>2.3881343746112225</v>
      </c>
      <c r="L9" s="663">
        <v>-0.98352474864367745</v>
      </c>
      <c r="M9" s="664">
        <v>0.12991466613661362</v>
      </c>
      <c r="N9" s="664">
        <v>0.40691366425515435</v>
      </c>
      <c r="O9" s="664">
        <v>0.4081932214159788</v>
      </c>
      <c r="P9" s="664">
        <v>0.72443904538393677</v>
      </c>
    </row>
    <row r="10" spans="1:18" x14ac:dyDescent="0.25">
      <c r="A10" s="657" t="s">
        <v>483</v>
      </c>
      <c r="B10" s="665"/>
      <c r="C10" s="665">
        <v>3.3092179985855577</v>
      </c>
      <c r="D10" s="665">
        <v>-0.58063339526741442</v>
      </c>
      <c r="E10" s="665">
        <v>2.3655298324014806</v>
      </c>
      <c r="F10" s="665">
        <v>0.41752890219457356</v>
      </c>
      <c r="G10" s="665">
        <v>1.6655166747737877</v>
      </c>
      <c r="H10" s="665">
        <v>5.6329103621827272</v>
      </c>
      <c r="I10" s="665">
        <v>1.2665761485937284</v>
      </c>
      <c r="J10" s="665">
        <v>-0.3580524598233838</v>
      </c>
      <c r="K10" s="665">
        <v>-0.5472548305683117</v>
      </c>
      <c r="L10" s="665">
        <v>1.9599203241609644</v>
      </c>
      <c r="M10" s="666">
        <v>1.7111774465867484</v>
      </c>
      <c r="N10" s="666">
        <v>1.8564000259707398</v>
      </c>
      <c r="O10" s="666">
        <v>2.1061289322137053</v>
      </c>
      <c r="P10" s="666">
        <v>1.3645910249021753</v>
      </c>
    </row>
    <row r="11" spans="1:18" x14ac:dyDescent="0.25">
      <c r="A11" s="667" t="s">
        <v>484</v>
      </c>
      <c r="B11" s="668"/>
      <c r="C11" s="668">
        <v>10.799577048688505</v>
      </c>
      <c r="D11" s="668">
        <v>5.6297790249117128</v>
      </c>
      <c r="E11" s="668">
        <v>-5.4225423133296005</v>
      </c>
      <c r="F11" s="668">
        <v>5.0417166650381944</v>
      </c>
      <c r="G11" s="668">
        <v>2.8190995175775555</v>
      </c>
      <c r="H11" s="668">
        <v>1.6571486871942653</v>
      </c>
      <c r="I11" s="668">
        <v>1.4906464378199331</v>
      </c>
      <c r="J11" s="668">
        <v>2.5708525927794028</v>
      </c>
      <c r="K11" s="668">
        <v>3.8310847799015448</v>
      </c>
      <c r="L11" s="668">
        <v>3.2851497159136045</v>
      </c>
      <c r="M11" s="669">
        <v>3.3239061454537921</v>
      </c>
      <c r="N11" s="669">
        <v>4.0176235420772866</v>
      </c>
      <c r="O11" s="669">
        <v>4.3569270546844452</v>
      </c>
      <c r="P11" s="669">
        <v>3.8101260350668964</v>
      </c>
    </row>
    <row r="12" spans="1:18" x14ac:dyDescent="0.25">
      <c r="B12" s="654"/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9"/>
      <c r="O12" s="9"/>
      <c r="P12" s="670" t="s">
        <v>485</v>
      </c>
    </row>
    <row r="13" spans="1:18" x14ac:dyDescent="0.25">
      <c r="A13" s="9"/>
      <c r="B13" s="654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9"/>
      <c r="O13" s="9"/>
    </row>
    <row r="14" spans="1: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654"/>
      <c r="N14" s="9"/>
      <c r="O14" s="9"/>
    </row>
    <row r="15" spans="1:18" x14ac:dyDescent="0.25">
      <c r="B15" s="654"/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9"/>
      <c r="O15" s="9"/>
    </row>
    <row r="16" spans="1:18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71"/>
      <c r="N16" s="671"/>
      <c r="O16" s="671"/>
      <c r="P16" s="671"/>
    </row>
    <row r="17" spans="2:16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671"/>
      <c r="N17" s="671" t="s">
        <v>477</v>
      </c>
      <c r="O17" s="671"/>
      <c r="P17" s="671" t="s">
        <v>477</v>
      </c>
    </row>
    <row r="18" spans="2:16" x14ac:dyDescent="0.25">
      <c r="M18" s="671"/>
      <c r="N18" s="671"/>
      <c r="O18" s="671"/>
      <c r="P18" s="671" t="s">
        <v>478</v>
      </c>
    </row>
    <row r="19" spans="2:16" x14ac:dyDescent="0.25">
      <c r="M19" s="671"/>
      <c r="N19" s="671" t="s">
        <v>479</v>
      </c>
      <c r="O19" s="671"/>
      <c r="P19" s="671" t="s">
        <v>479</v>
      </c>
    </row>
    <row r="20" spans="2:16" x14ac:dyDescent="0.25">
      <c r="M20" s="671"/>
      <c r="N20" s="671"/>
      <c r="O20" s="671"/>
      <c r="P20" s="671" t="s">
        <v>480</v>
      </c>
    </row>
    <row r="21" spans="2:16" x14ac:dyDescent="0.25">
      <c r="M21" s="671"/>
      <c r="N21" s="671"/>
      <c r="O21" s="671"/>
      <c r="P21" s="671"/>
    </row>
    <row r="22" spans="2:16" x14ac:dyDescent="0.25">
      <c r="M22" s="671"/>
      <c r="N22" s="671"/>
      <c r="O22" s="671"/>
      <c r="P22" s="671"/>
    </row>
    <row r="23" spans="2:16" x14ac:dyDescent="0.25">
      <c r="M23" s="671"/>
      <c r="N23" s="671"/>
      <c r="O23" s="671"/>
      <c r="P23" s="671"/>
    </row>
  </sheetData>
  <pageMargins left="0.7" right="0.7" top="0.75" bottom="0.75" header="0.3" footer="0.3"/>
  <pageSetup paperSize="9" scale="8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workbookViewId="0"/>
  </sheetViews>
  <sheetFormatPr defaultRowHeight="12.75" x14ac:dyDescent="0.2"/>
  <cols>
    <col min="1" max="1" width="21.140625" style="674" customWidth="1"/>
    <col min="2" max="3" width="9.28515625" style="674" customWidth="1"/>
    <col min="4" max="256" width="9.140625" style="674"/>
    <col min="257" max="257" width="21.140625" style="674" customWidth="1"/>
    <col min="258" max="259" width="9.28515625" style="674" customWidth="1"/>
    <col min="260" max="512" width="9.140625" style="674"/>
    <col min="513" max="513" width="21.140625" style="674" customWidth="1"/>
    <col min="514" max="515" width="9.28515625" style="674" customWidth="1"/>
    <col min="516" max="768" width="9.140625" style="674"/>
    <col min="769" max="769" width="21.140625" style="674" customWidth="1"/>
    <col min="770" max="771" width="9.28515625" style="674" customWidth="1"/>
    <col min="772" max="1024" width="9.140625" style="674"/>
    <col min="1025" max="1025" width="21.140625" style="674" customWidth="1"/>
    <col min="1026" max="1027" width="9.28515625" style="674" customWidth="1"/>
    <col min="1028" max="1280" width="9.140625" style="674"/>
    <col min="1281" max="1281" width="21.140625" style="674" customWidth="1"/>
    <col min="1282" max="1283" width="9.28515625" style="674" customWidth="1"/>
    <col min="1284" max="1536" width="9.140625" style="674"/>
    <col min="1537" max="1537" width="21.140625" style="674" customWidth="1"/>
    <col min="1538" max="1539" width="9.28515625" style="674" customWidth="1"/>
    <col min="1540" max="1792" width="9.140625" style="674"/>
    <col min="1793" max="1793" width="21.140625" style="674" customWidth="1"/>
    <col min="1794" max="1795" width="9.28515625" style="674" customWidth="1"/>
    <col min="1796" max="2048" width="9.140625" style="674"/>
    <col min="2049" max="2049" width="21.140625" style="674" customWidth="1"/>
    <col min="2050" max="2051" width="9.28515625" style="674" customWidth="1"/>
    <col min="2052" max="2304" width="9.140625" style="674"/>
    <col min="2305" max="2305" width="21.140625" style="674" customWidth="1"/>
    <col min="2306" max="2307" width="9.28515625" style="674" customWidth="1"/>
    <col min="2308" max="2560" width="9.140625" style="674"/>
    <col min="2561" max="2561" width="21.140625" style="674" customWidth="1"/>
    <col min="2562" max="2563" width="9.28515625" style="674" customWidth="1"/>
    <col min="2564" max="2816" width="9.140625" style="674"/>
    <col min="2817" max="2817" width="21.140625" style="674" customWidth="1"/>
    <col min="2818" max="2819" width="9.28515625" style="674" customWidth="1"/>
    <col min="2820" max="3072" width="9.140625" style="674"/>
    <col min="3073" max="3073" width="21.140625" style="674" customWidth="1"/>
    <col min="3074" max="3075" width="9.28515625" style="674" customWidth="1"/>
    <col min="3076" max="3328" width="9.140625" style="674"/>
    <col min="3329" max="3329" width="21.140625" style="674" customWidth="1"/>
    <col min="3330" max="3331" width="9.28515625" style="674" customWidth="1"/>
    <col min="3332" max="3584" width="9.140625" style="674"/>
    <col min="3585" max="3585" width="21.140625" style="674" customWidth="1"/>
    <col min="3586" max="3587" width="9.28515625" style="674" customWidth="1"/>
    <col min="3588" max="3840" width="9.140625" style="674"/>
    <col min="3841" max="3841" width="21.140625" style="674" customWidth="1"/>
    <col min="3842" max="3843" width="9.28515625" style="674" customWidth="1"/>
    <col min="3844" max="4096" width="9.140625" style="674"/>
    <col min="4097" max="4097" width="21.140625" style="674" customWidth="1"/>
    <col min="4098" max="4099" width="9.28515625" style="674" customWidth="1"/>
    <col min="4100" max="4352" width="9.140625" style="674"/>
    <col min="4353" max="4353" width="21.140625" style="674" customWidth="1"/>
    <col min="4354" max="4355" width="9.28515625" style="674" customWidth="1"/>
    <col min="4356" max="4608" width="9.140625" style="674"/>
    <col min="4609" max="4609" width="21.140625" style="674" customWidth="1"/>
    <col min="4610" max="4611" width="9.28515625" style="674" customWidth="1"/>
    <col min="4612" max="4864" width="9.140625" style="674"/>
    <col min="4865" max="4865" width="21.140625" style="674" customWidth="1"/>
    <col min="4866" max="4867" width="9.28515625" style="674" customWidth="1"/>
    <col min="4868" max="5120" width="9.140625" style="674"/>
    <col min="5121" max="5121" width="21.140625" style="674" customWidth="1"/>
    <col min="5122" max="5123" width="9.28515625" style="674" customWidth="1"/>
    <col min="5124" max="5376" width="9.140625" style="674"/>
    <col min="5377" max="5377" width="21.140625" style="674" customWidth="1"/>
    <col min="5378" max="5379" width="9.28515625" style="674" customWidth="1"/>
    <col min="5380" max="5632" width="9.140625" style="674"/>
    <col min="5633" max="5633" width="21.140625" style="674" customWidth="1"/>
    <col min="5634" max="5635" width="9.28515625" style="674" customWidth="1"/>
    <col min="5636" max="5888" width="9.140625" style="674"/>
    <col min="5889" max="5889" width="21.140625" style="674" customWidth="1"/>
    <col min="5890" max="5891" width="9.28515625" style="674" customWidth="1"/>
    <col min="5892" max="6144" width="9.140625" style="674"/>
    <col min="6145" max="6145" width="21.140625" style="674" customWidth="1"/>
    <col min="6146" max="6147" width="9.28515625" style="674" customWidth="1"/>
    <col min="6148" max="6400" width="9.140625" style="674"/>
    <col min="6401" max="6401" width="21.140625" style="674" customWidth="1"/>
    <col min="6402" max="6403" width="9.28515625" style="674" customWidth="1"/>
    <col min="6404" max="6656" width="9.140625" style="674"/>
    <col min="6657" max="6657" width="21.140625" style="674" customWidth="1"/>
    <col min="6658" max="6659" width="9.28515625" style="674" customWidth="1"/>
    <col min="6660" max="6912" width="9.140625" style="674"/>
    <col min="6913" max="6913" width="21.140625" style="674" customWidth="1"/>
    <col min="6914" max="6915" width="9.28515625" style="674" customWidth="1"/>
    <col min="6916" max="7168" width="9.140625" style="674"/>
    <col min="7169" max="7169" width="21.140625" style="674" customWidth="1"/>
    <col min="7170" max="7171" width="9.28515625" style="674" customWidth="1"/>
    <col min="7172" max="7424" width="9.140625" style="674"/>
    <col min="7425" max="7425" width="21.140625" style="674" customWidth="1"/>
    <col min="7426" max="7427" width="9.28515625" style="674" customWidth="1"/>
    <col min="7428" max="7680" width="9.140625" style="674"/>
    <col min="7681" max="7681" width="21.140625" style="674" customWidth="1"/>
    <col min="7682" max="7683" width="9.28515625" style="674" customWidth="1"/>
    <col min="7684" max="7936" width="9.140625" style="674"/>
    <col min="7937" max="7937" width="21.140625" style="674" customWidth="1"/>
    <col min="7938" max="7939" width="9.28515625" style="674" customWidth="1"/>
    <col min="7940" max="8192" width="9.140625" style="674"/>
    <col min="8193" max="8193" width="21.140625" style="674" customWidth="1"/>
    <col min="8194" max="8195" width="9.28515625" style="674" customWidth="1"/>
    <col min="8196" max="8448" width="9.140625" style="674"/>
    <col min="8449" max="8449" width="21.140625" style="674" customWidth="1"/>
    <col min="8450" max="8451" width="9.28515625" style="674" customWidth="1"/>
    <col min="8452" max="8704" width="9.140625" style="674"/>
    <col min="8705" max="8705" width="21.140625" style="674" customWidth="1"/>
    <col min="8706" max="8707" width="9.28515625" style="674" customWidth="1"/>
    <col min="8708" max="8960" width="9.140625" style="674"/>
    <col min="8961" max="8961" width="21.140625" style="674" customWidth="1"/>
    <col min="8962" max="8963" width="9.28515625" style="674" customWidth="1"/>
    <col min="8964" max="9216" width="9.140625" style="674"/>
    <col min="9217" max="9217" width="21.140625" style="674" customWidth="1"/>
    <col min="9218" max="9219" width="9.28515625" style="674" customWidth="1"/>
    <col min="9220" max="9472" width="9.140625" style="674"/>
    <col min="9473" max="9473" width="21.140625" style="674" customWidth="1"/>
    <col min="9474" max="9475" width="9.28515625" style="674" customWidth="1"/>
    <col min="9476" max="9728" width="9.140625" style="674"/>
    <col min="9729" max="9729" width="21.140625" style="674" customWidth="1"/>
    <col min="9730" max="9731" width="9.28515625" style="674" customWidth="1"/>
    <col min="9732" max="9984" width="9.140625" style="674"/>
    <col min="9985" max="9985" width="21.140625" style="674" customWidth="1"/>
    <col min="9986" max="9987" width="9.28515625" style="674" customWidth="1"/>
    <col min="9988" max="10240" width="9.140625" style="674"/>
    <col min="10241" max="10241" width="21.140625" style="674" customWidth="1"/>
    <col min="10242" max="10243" width="9.28515625" style="674" customWidth="1"/>
    <col min="10244" max="10496" width="9.140625" style="674"/>
    <col min="10497" max="10497" width="21.140625" style="674" customWidth="1"/>
    <col min="10498" max="10499" width="9.28515625" style="674" customWidth="1"/>
    <col min="10500" max="10752" width="9.140625" style="674"/>
    <col min="10753" max="10753" width="21.140625" style="674" customWidth="1"/>
    <col min="10754" max="10755" width="9.28515625" style="674" customWidth="1"/>
    <col min="10756" max="11008" width="9.140625" style="674"/>
    <col min="11009" max="11009" width="21.140625" style="674" customWidth="1"/>
    <col min="11010" max="11011" width="9.28515625" style="674" customWidth="1"/>
    <col min="11012" max="11264" width="9.140625" style="674"/>
    <col min="11265" max="11265" width="21.140625" style="674" customWidth="1"/>
    <col min="11266" max="11267" width="9.28515625" style="674" customWidth="1"/>
    <col min="11268" max="11520" width="9.140625" style="674"/>
    <col min="11521" max="11521" width="21.140625" style="674" customWidth="1"/>
    <col min="11522" max="11523" width="9.28515625" style="674" customWidth="1"/>
    <col min="11524" max="11776" width="9.140625" style="674"/>
    <col min="11777" max="11777" width="21.140625" style="674" customWidth="1"/>
    <col min="11778" max="11779" width="9.28515625" style="674" customWidth="1"/>
    <col min="11780" max="12032" width="9.140625" style="674"/>
    <col min="12033" max="12033" width="21.140625" style="674" customWidth="1"/>
    <col min="12034" max="12035" width="9.28515625" style="674" customWidth="1"/>
    <col min="12036" max="12288" width="9.140625" style="674"/>
    <col min="12289" max="12289" width="21.140625" style="674" customWidth="1"/>
    <col min="12290" max="12291" width="9.28515625" style="674" customWidth="1"/>
    <col min="12292" max="12544" width="9.140625" style="674"/>
    <col min="12545" max="12545" width="21.140625" style="674" customWidth="1"/>
    <col min="12546" max="12547" width="9.28515625" style="674" customWidth="1"/>
    <col min="12548" max="12800" width="9.140625" style="674"/>
    <col min="12801" max="12801" width="21.140625" style="674" customWidth="1"/>
    <col min="12802" max="12803" width="9.28515625" style="674" customWidth="1"/>
    <col min="12804" max="13056" width="9.140625" style="674"/>
    <col min="13057" max="13057" width="21.140625" style="674" customWidth="1"/>
    <col min="13058" max="13059" width="9.28515625" style="674" customWidth="1"/>
    <col min="13060" max="13312" width="9.140625" style="674"/>
    <col min="13313" max="13313" width="21.140625" style="674" customWidth="1"/>
    <col min="13314" max="13315" width="9.28515625" style="674" customWidth="1"/>
    <col min="13316" max="13568" width="9.140625" style="674"/>
    <col min="13569" max="13569" width="21.140625" style="674" customWidth="1"/>
    <col min="13570" max="13571" width="9.28515625" style="674" customWidth="1"/>
    <col min="13572" max="13824" width="9.140625" style="674"/>
    <col min="13825" max="13825" width="21.140625" style="674" customWidth="1"/>
    <col min="13826" max="13827" width="9.28515625" style="674" customWidth="1"/>
    <col min="13828" max="14080" width="9.140625" style="674"/>
    <col min="14081" max="14081" width="21.140625" style="674" customWidth="1"/>
    <col min="14082" max="14083" width="9.28515625" style="674" customWidth="1"/>
    <col min="14084" max="14336" width="9.140625" style="674"/>
    <col min="14337" max="14337" width="21.140625" style="674" customWidth="1"/>
    <col min="14338" max="14339" width="9.28515625" style="674" customWidth="1"/>
    <col min="14340" max="14592" width="9.140625" style="674"/>
    <col min="14593" max="14593" width="21.140625" style="674" customWidth="1"/>
    <col min="14594" max="14595" width="9.28515625" style="674" customWidth="1"/>
    <col min="14596" max="14848" width="9.140625" style="674"/>
    <col min="14849" max="14849" width="21.140625" style="674" customWidth="1"/>
    <col min="14850" max="14851" width="9.28515625" style="674" customWidth="1"/>
    <col min="14852" max="15104" width="9.140625" style="674"/>
    <col min="15105" max="15105" width="21.140625" style="674" customWidth="1"/>
    <col min="15106" max="15107" width="9.28515625" style="674" customWidth="1"/>
    <col min="15108" max="15360" width="9.140625" style="674"/>
    <col min="15361" max="15361" width="21.140625" style="674" customWidth="1"/>
    <col min="15362" max="15363" width="9.28515625" style="674" customWidth="1"/>
    <col min="15364" max="15616" width="9.140625" style="674"/>
    <col min="15617" max="15617" width="21.140625" style="674" customWidth="1"/>
    <col min="15618" max="15619" width="9.28515625" style="674" customWidth="1"/>
    <col min="15620" max="15872" width="9.140625" style="674"/>
    <col min="15873" max="15873" width="21.140625" style="674" customWidth="1"/>
    <col min="15874" max="15875" width="9.28515625" style="674" customWidth="1"/>
    <col min="15876" max="16128" width="9.140625" style="674"/>
    <col min="16129" max="16129" width="21.140625" style="674" customWidth="1"/>
    <col min="16130" max="16131" width="9.28515625" style="674" customWidth="1"/>
    <col min="16132" max="16384" width="9.140625" style="674"/>
  </cols>
  <sheetData>
    <row r="1" spans="1:13" ht="15" x14ac:dyDescent="0.25">
      <c r="A1" s="672" t="s">
        <v>486</v>
      </c>
      <c r="B1" s="672"/>
      <c r="C1" s="672"/>
      <c r="D1" s="673"/>
      <c r="E1" s="673"/>
      <c r="F1" s="673"/>
      <c r="G1" s="673"/>
      <c r="H1" s="673"/>
      <c r="I1" s="673"/>
      <c r="J1" s="673"/>
      <c r="K1" s="673"/>
      <c r="L1" s="673"/>
    </row>
    <row r="2" spans="1:13" x14ac:dyDescent="0.2">
      <c r="A2" s="675" t="s">
        <v>487</v>
      </c>
      <c r="B2" s="675">
        <v>2009</v>
      </c>
      <c r="C2" s="675">
        <v>2010</v>
      </c>
      <c r="D2" s="675">
        <v>2011</v>
      </c>
      <c r="E2" s="675">
        <v>2012</v>
      </c>
      <c r="F2" s="675">
        <v>2013</v>
      </c>
      <c r="G2" s="675">
        <v>2014</v>
      </c>
      <c r="H2" s="675">
        <v>2015</v>
      </c>
      <c r="I2" s="675">
        <v>2016</v>
      </c>
      <c r="J2" s="675">
        <v>2017</v>
      </c>
      <c r="K2" s="675">
        <v>2018</v>
      </c>
      <c r="L2" s="675">
        <v>2019</v>
      </c>
      <c r="M2" s="675">
        <v>2020</v>
      </c>
    </row>
    <row r="3" spans="1:13" x14ac:dyDescent="0.2">
      <c r="A3" s="676" t="s">
        <v>488</v>
      </c>
      <c r="B3" s="677">
        <v>-2.9409999999999998</v>
      </c>
      <c r="C3" s="677">
        <v>1.966</v>
      </c>
      <c r="D3" s="678">
        <v>2.0790000000000002</v>
      </c>
      <c r="E3" s="678">
        <v>0.183</v>
      </c>
      <c r="F3" s="678">
        <v>0.57599999999999996</v>
      </c>
      <c r="G3" s="678">
        <v>0.63700000000000001</v>
      </c>
      <c r="H3" s="678">
        <v>1.274</v>
      </c>
      <c r="I3" s="678">
        <v>1.2130000000000001</v>
      </c>
      <c r="J3" s="679">
        <v>1.3959999999999999</v>
      </c>
      <c r="K3" s="678">
        <v>1.65</v>
      </c>
      <c r="L3" s="678">
        <v>1.7490000000000001</v>
      </c>
      <c r="M3" s="678">
        <v>1.796</v>
      </c>
    </row>
    <row r="4" spans="1:13" x14ac:dyDescent="0.2">
      <c r="A4" s="676" t="s">
        <v>489</v>
      </c>
      <c r="B4" s="677">
        <v>-5.4820000000000002</v>
      </c>
      <c r="C4" s="677">
        <v>1.6870000000000001</v>
      </c>
      <c r="D4" s="678">
        <v>0.57699999999999996</v>
      </c>
      <c r="E4" s="678">
        <v>-2.819</v>
      </c>
      <c r="F4" s="678">
        <v>-1.728</v>
      </c>
      <c r="G4" s="678">
        <v>0.114</v>
      </c>
      <c r="H4" s="678">
        <v>0.78300000000000003</v>
      </c>
      <c r="I4" s="678">
        <v>0.88</v>
      </c>
      <c r="J4" s="679">
        <v>0.84299999999999997</v>
      </c>
      <c r="K4" s="678">
        <v>0.81499999999999995</v>
      </c>
      <c r="L4" s="678">
        <v>0.8</v>
      </c>
      <c r="M4" s="678">
        <v>0.8</v>
      </c>
    </row>
    <row r="5" spans="1:13" x14ac:dyDescent="0.2">
      <c r="A5" s="680" t="s">
        <v>490</v>
      </c>
      <c r="B5" s="677">
        <v>-5.5679999999999996</v>
      </c>
      <c r="C5" s="677">
        <v>3.95</v>
      </c>
      <c r="D5" s="678">
        <v>3.722</v>
      </c>
      <c r="E5" s="678">
        <v>0.68600000000000005</v>
      </c>
      <c r="F5" s="678">
        <v>0.59199999999999997</v>
      </c>
      <c r="G5" s="678">
        <v>1.5960000000000001</v>
      </c>
      <c r="H5" s="678">
        <v>1.4830000000000001</v>
      </c>
      <c r="I5" s="678">
        <v>1.774</v>
      </c>
      <c r="J5" s="678">
        <v>1.6339999999999999</v>
      </c>
      <c r="K5" s="678">
        <v>1.532</v>
      </c>
      <c r="L5" s="678">
        <v>1.415</v>
      </c>
      <c r="M5" s="678">
        <v>1.29</v>
      </c>
    </row>
    <row r="6" spans="1:13" x14ac:dyDescent="0.2">
      <c r="A6" s="680" t="s">
        <v>491</v>
      </c>
      <c r="B6" s="677">
        <v>-3.5750000000000002</v>
      </c>
      <c r="C6" s="677">
        <v>1.7000000000000001E-2</v>
      </c>
      <c r="D6" s="678">
        <v>-1.002</v>
      </c>
      <c r="E6" s="678">
        <v>-2.9319999999999999</v>
      </c>
      <c r="F6" s="678">
        <v>-1.704</v>
      </c>
      <c r="G6" s="678">
        <v>1.379</v>
      </c>
      <c r="H6" s="678">
        <v>3.2029999999999998</v>
      </c>
      <c r="I6" s="678">
        <v>3.2349999999999999</v>
      </c>
      <c r="J6" s="678">
        <v>2.5910000000000002</v>
      </c>
      <c r="K6" s="678">
        <v>2.0699999999999998</v>
      </c>
      <c r="L6" s="678">
        <v>2.0449999999999999</v>
      </c>
      <c r="M6" s="678">
        <v>1.91</v>
      </c>
    </row>
    <row r="7" spans="1:13" x14ac:dyDescent="0.2">
      <c r="A7" s="681" t="s">
        <v>492</v>
      </c>
      <c r="B7" s="682">
        <v>-4.5199999999999996</v>
      </c>
      <c r="C7" s="682">
        <v>2.0910000000000002</v>
      </c>
      <c r="D7" s="683">
        <v>1.5469999999999999</v>
      </c>
      <c r="E7" s="683">
        <v>-0.90700000000000003</v>
      </c>
      <c r="F7" s="683">
        <v>-0.25600000000000001</v>
      </c>
      <c r="G7" s="683">
        <v>1.171</v>
      </c>
      <c r="H7" s="683">
        <v>2.0459999999999998</v>
      </c>
      <c r="I7" s="683">
        <v>1.728</v>
      </c>
      <c r="J7" s="683">
        <v>1.68</v>
      </c>
      <c r="K7" s="683">
        <v>1.6180000000000001</v>
      </c>
      <c r="L7" s="683">
        <v>1.579</v>
      </c>
      <c r="M7" s="683">
        <v>1.5229999999999999</v>
      </c>
    </row>
    <row r="8" spans="1:13" x14ac:dyDescent="0.2">
      <c r="M8" s="670" t="s">
        <v>493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showGridLines="0" zoomScaleNormal="100" workbookViewId="0">
      <selection sqref="A1:D1"/>
    </sheetView>
  </sheetViews>
  <sheetFormatPr defaultColWidth="9.140625" defaultRowHeight="15" customHeight="1" x14ac:dyDescent="0.2"/>
  <cols>
    <col min="1" max="1" width="32.42578125" style="609" bestFit="1" customWidth="1"/>
    <col min="2" max="2" width="17.42578125" style="609" bestFit="1" customWidth="1"/>
    <col min="3" max="4" width="15.42578125" style="609" customWidth="1"/>
    <col min="5" max="15" width="9" style="609" customWidth="1"/>
    <col min="16" max="16" width="9" style="619" customWidth="1"/>
    <col min="17" max="16384" width="9.140625" style="609"/>
  </cols>
  <sheetData>
    <row r="1" spans="1:16" ht="15" customHeight="1" x14ac:dyDescent="0.2">
      <c r="A1" s="716" t="s">
        <v>454</v>
      </c>
      <c r="B1" s="716"/>
      <c r="C1" s="716"/>
      <c r="D1" s="716"/>
      <c r="E1" s="608"/>
      <c r="F1" s="608"/>
    </row>
    <row r="2" spans="1:16" ht="15" customHeight="1" x14ac:dyDescent="0.2">
      <c r="A2" s="595" t="s">
        <v>427</v>
      </c>
      <c r="B2" s="610" t="s">
        <v>428</v>
      </c>
      <c r="C2" s="610" t="s">
        <v>140</v>
      </c>
      <c r="D2" s="610" t="s">
        <v>429</v>
      </c>
    </row>
    <row r="3" spans="1:16" ht="15" customHeight="1" x14ac:dyDescent="0.2">
      <c r="A3" s="611" t="s">
        <v>430</v>
      </c>
      <c r="B3" s="613">
        <v>2668.252</v>
      </c>
      <c r="C3" s="613">
        <v>2715.1161259818023</v>
      </c>
      <c r="D3" s="614">
        <f>C3-B3</f>
        <v>46.864125981802317</v>
      </c>
      <c r="P3" s="620" t="s">
        <v>431</v>
      </c>
    </row>
    <row r="4" spans="1:16" ht="15" customHeight="1" x14ac:dyDescent="0.2">
      <c r="A4" s="611" t="s">
        <v>432</v>
      </c>
      <c r="B4" s="613">
        <v>134.566</v>
      </c>
      <c r="C4" s="613">
        <v>102.38166927708261</v>
      </c>
      <c r="D4" s="614">
        <f t="shared" ref="D4:D14" si="0">C4-B4</f>
        <v>-32.184330722917394</v>
      </c>
      <c r="P4" s="620" t="s">
        <v>433</v>
      </c>
    </row>
    <row r="5" spans="1:16" ht="15" customHeight="1" x14ac:dyDescent="0.2">
      <c r="A5" s="615" t="s">
        <v>434</v>
      </c>
      <c r="B5" s="613">
        <v>2984.2869999999998</v>
      </c>
      <c r="C5" s="613">
        <v>2805.0700548679301</v>
      </c>
      <c r="D5" s="614">
        <f t="shared" si="0"/>
        <v>-179.21694513206967</v>
      </c>
      <c r="P5" s="619" t="s">
        <v>435</v>
      </c>
    </row>
    <row r="6" spans="1:16" ht="15" customHeight="1" x14ac:dyDescent="0.2">
      <c r="A6" s="615" t="s">
        <v>436</v>
      </c>
      <c r="B6" s="613">
        <v>190.024</v>
      </c>
      <c r="C6" s="613">
        <v>172.00895228237187</v>
      </c>
      <c r="D6" s="614">
        <f t="shared" si="0"/>
        <v>-18.015047717628136</v>
      </c>
      <c r="P6" s="619" t="s">
        <v>437</v>
      </c>
    </row>
    <row r="7" spans="1:16" ht="15" customHeight="1" x14ac:dyDescent="0.2">
      <c r="A7" s="615" t="s">
        <v>438</v>
      </c>
      <c r="B7" s="613">
        <v>5759.7039999999997</v>
      </c>
      <c r="C7" s="613">
        <v>5781.0893068830947</v>
      </c>
      <c r="D7" s="614">
        <f t="shared" si="0"/>
        <v>21.385306883094927</v>
      </c>
      <c r="P7" s="619" t="s">
        <v>439</v>
      </c>
    </row>
    <row r="8" spans="1:16" ht="15" customHeight="1" x14ac:dyDescent="0.2">
      <c r="A8" s="615" t="s">
        <v>440</v>
      </c>
      <c r="B8" s="613">
        <v>2259.7530000000002</v>
      </c>
      <c r="C8" s="613">
        <v>2278.0267331292462</v>
      </c>
      <c r="D8" s="614">
        <f t="shared" si="0"/>
        <v>18.273733129246011</v>
      </c>
      <c r="P8" s="619" t="s">
        <v>441</v>
      </c>
    </row>
    <row r="9" spans="1:16" ht="15" customHeight="1" x14ac:dyDescent="0.2">
      <c r="A9" s="615" t="s">
        <v>442</v>
      </c>
      <c r="B9" s="613">
        <v>24.486999999999998</v>
      </c>
      <c r="C9" s="613">
        <v>23.526278195353999</v>
      </c>
      <c r="D9" s="614">
        <f t="shared" si="0"/>
        <v>-0.9607218046459991</v>
      </c>
      <c r="P9" s="619" t="s">
        <v>443</v>
      </c>
    </row>
    <row r="10" spans="1:16" ht="15" customHeight="1" x14ac:dyDescent="0.2">
      <c r="A10" s="615" t="s">
        <v>444</v>
      </c>
      <c r="B10" s="613">
        <v>533.16099999999994</v>
      </c>
      <c r="C10" s="613">
        <v>541.16977871125198</v>
      </c>
      <c r="D10" s="614">
        <f t="shared" si="0"/>
        <v>8.0087787112520346</v>
      </c>
      <c r="P10" s="619" t="s">
        <v>445</v>
      </c>
    </row>
    <row r="11" spans="1:16" ht="15" customHeight="1" x14ac:dyDescent="0.2">
      <c r="A11" s="615" t="s">
        <v>446</v>
      </c>
      <c r="B11" s="613">
        <v>570.90599999999995</v>
      </c>
      <c r="C11" s="613">
        <v>554.49837993841606</v>
      </c>
      <c r="D11" s="614">
        <f t="shared" si="0"/>
        <v>-16.407620061583884</v>
      </c>
      <c r="P11" s="619" t="s">
        <v>249</v>
      </c>
    </row>
    <row r="12" spans="1:16" ht="15" customHeight="1" x14ac:dyDescent="0.2">
      <c r="A12" s="615" t="s">
        <v>447</v>
      </c>
      <c r="B12" s="613">
        <v>6934.6750000000002</v>
      </c>
      <c r="C12" s="613">
        <v>6988.8581456279799</v>
      </c>
      <c r="D12" s="614">
        <f t="shared" si="0"/>
        <v>54.183145627979684</v>
      </c>
      <c r="P12" s="619" t="s">
        <v>448</v>
      </c>
    </row>
    <row r="13" spans="1:16" ht="15" customHeight="1" x14ac:dyDescent="0.2">
      <c r="A13" s="615" t="s">
        <v>449</v>
      </c>
      <c r="B13" s="613">
        <v>3203.462</v>
      </c>
      <c r="C13" s="613">
        <v>3290.9311700223961</v>
      </c>
      <c r="D13" s="614">
        <f t="shared" si="0"/>
        <v>87.469170022396156</v>
      </c>
      <c r="P13" s="619" t="s">
        <v>450</v>
      </c>
    </row>
    <row r="14" spans="1:16" ht="15" customHeight="1" x14ac:dyDescent="0.2">
      <c r="A14" s="616" t="s">
        <v>451</v>
      </c>
      <c r="B14" s="612">
        <v>25263.276999999998</v>
      </c>
      <c r="C14" s="612">
        <v>25252.676594916928</v>
      </c>
      <c r="D14" s="618">
        <f t="shared" si="0"/>
        <v>-10.600405083070655</v>
      </c>
      <c r="P14" s="621" t="s">
        <v>452</v>
      </c>
    </row>
    <row r="15" spans="1:16" ht="15" customHeight="1" x14ac:dyDescent="0.2">
      <c r="A15" s="616"/>
      <c r="B15" s="616"/>
      <c r="C15" s="616"/>
      <c r="D15" s="617">
        <v>-1.2532940316324899E-4</v>
      </c>
    </row>
    <row r="16" spans="1:16" ht="15" customHeight="1" x14ac:dyDescent="0.2">
      <c r="P16" s="622"/>
    </row>
    <row r="17" spans="1:16" ht="15" customHeight="1" x14ac:dyDescent="0.2">
      <c r="P17" s="622"/>
    </row>
    <row r="18" spans="1:16" ht="15" customHeight="1" x14ac:dyDescent="0.2">
      <c r="A18" s="716" t="s">
        <v>455</v>
      </c>
      <c r="B18" s="716"/>
      <c r="C18" s="716"/>
      <c r="D18" s="716"/>
      <c r="P18" s="622"/>
    </row>
    <row r="19" spans="1:16" ht="15" customHeight="1" x14ac:dyDescent="0.2">
      <c r="A19" s="595" t="s">
        <v>427</v>
      </c>
      <c r="B19" s="610" t="s">
        <v>453</v>
      </c>
      <c r="C19" s="610" t="s">
        <v>140</v>
      </c>
      <c r="D19" s="610" t="s">
        <v>429</v>
      </c>
    </row>
    <row r="20" spans="1:16" ht="15" customHeight="1" x14ac:dyDescent="0.2">
      <c r="A20" s="611" t="s">
        <v>430</v>
      </c>
      <c r="B20" s="613">
        <v>2701.9760000000001</v>
      </c>
      <c r="C20" s="613">
        <v>2715.1161259818023</v>
      </c>
      <c r="D20" s="614">
        <f t="shared" ref="D20:D31" si="1">C20-B20</f>
        <v>13.140125981802157</v>
      </c>
      <c r="P20" s="620" t="s">
        <v>431</v>
      </c>
    </row>
    <row r="21" spans="1:16" ht="15" customHeight="1" x14ac:dyDescent="0.2">
      <c r="A21" s="611" t="s">
        <v>432</v>
      </c>
      <c r="B21" s="613">
        <v>143.03700000000001</v>
      </c>
      <c r="C21" s="613">
        <v>102.38166927708261</v>
      </c>
      <c r="D21" s="614">
        <f t="shared" si="1"/>
        <v>-40.655330722917398</v>
      </c>
      <c r="P21" s="620" t="s">
        <v>433</v>
      </c>
    </row>
    <row r="22" spans="1:16" ht="15" customHeight="1" x14ac:dyDescent="0.2">
      <c r="A22" s="615" t="s">
        <v>434</v>
      </c>
      <c r="B22" s="613">
        <v>2870.3690000000001</v>
      </c>
      <c r="C22" s="613">
        <v>2805.0700548679301</v>
      </c>
      <c r="D22" s="614">
        <f t="shared" si="1"/>
        <v>-65.298945132070003</v>
      </c>
      <c r="P22" s="619" t="s">
        <v>435</v>
      </c>
    </row>
    <row r="23" spans="1:16" ht="15" customHeight="1" x14ac:dyDescent="0.2">
      <c r="A23" s="615" t="s">
        <v>436</v>
      </c>
      <c r="B23" s="613">
        <v>179.553</v>
      </c>
      <c r="C23" s="613">
        <v>172.00895228237187</v>
      </c>
      <c r="D23" s="614">
        <f t="shared" si="1"/>
        <v>-7.544047717628132</v>
      </c>
      <c r="P23" s="619" t="s">
        <v>437</v>
      </c>
    </row>
    <row r="24" spans="1:16" ht="15" customHeight="1" x14ac:dyDescent="0.2">
      <c r="A24" s="615" t="s">
        <v>438</v>
      </c>
      <c r="B24" s="613">
        <v>5834.9570000000003</v>
      </c>
      <c r="C24" s="613">
        <v>5781.0893068830947</v>
      </c>
      <c r="D24" s="614">
        <f t="shared" si="1"/>
        <v>-53.867693116905684</v>
      </c>
      <c r="P24" s="619" t="s">
        <v>439</v>
      </c>
    </row>
    <row r="25" spans="1:16" ht="15" customHeight="1" x14ac:dyDescent="0.2">
      <c r="A25" s="615" t="s">
        <v>440</v>
      </c>
      <c r="B25" s="613">
        <v>2275.163</v>
      </c>
      <c r="C25" s="613">
        <v>2278.0267331292462</v>
      </c>
      <c r="D25" s="614">
        <f t="shared" si="1"/>
        <v>2.8637331292461568</v>
      </c>
      <c r="P25" s="619" t="s">
        <v>441</v>
      </c>
    </row>
    <row r="26" spans="1:16" ht="15" customHeight="1" x14ac:dyDescent="0.2">
      <c r="A26" s="615" t="s">
        <v>442</v>
      </c>
      <c r="B26" s="613">
        <v>24.568999999999999</v>
      </c>
      <c r="C26" s="613">
        <v>23.526278195353999</v>
      </c>
      <c r="D26" s="614">
        <f t="shared" si="1"/>
        <v>-1.0427218046459998</v>
      </c>
      <c r="P26" s="619" t="s">
        <v>443</v>
      </c>
    </row>
    <row r="27" spans="1:16" ht="15" customHeight="1" x14ac:dyDescent="0.2">
      <c r="A27" s="615" t="s">
        <v>444</v>
      </c>
      <c r="B27" s="613">
        <v>548.404</v>
      </c>
      <c r="C27" s="613">
        <v>541.16977871125198</v>
      </c>
      <c r="D27" s="614">
        <f t="shared" si="1"/>
        <v>-7.2342212887480173</v>
      </c>
      <c r="P27" s="619" t="s">
        <v>445</v>
      </c>
    </row>
    <row r="28" spans="1:16" ht="15" customHeight="1" x14ac:dyDescent="0.2">
      <c r="A28" s="615" t="s">
        <v>446</v>
      </c>
      <c r="B28" s="613">
        <v>574.06500000000005</v>
      </c>
      <c r="C28" s="613">
        <v>554.49837993841606</v>
      </c>
      <c r="D28" s="614">
        <f t="shared" si="1"/>
        <v>-19.56662006158399</v>
      </c>
      <c r="P28" s="619" t="s">
        <v>249</v>
      </c>
    </row>
    <row r="29" spans="1:16" ht="15" customHeight="1" x14ac:dyDescent="0.2">
      <c r="A29" s="615" t="s">
        <v>447</v>
      </c>
      <c r="B29" s="613">
        <v>6951.8940000000002</v>
      </c>
      <c r="C29" s="613">
        <v>6988.8581456279799</v>
      </c>
      <c r="D29" s="614">
        <f t="shared" si="1"/>
        <v>36.964145627979633</v>
      </c>
      <c r="P29" s="619" t="s">
        <v>448</v>
      </c>
    </row>
    <row r="30" spans="1:16" ht="15" customHeight="1" x14ac:dyDescent="0.2">
      <c r="A30" s="615" t="s">
        <v>449</v>
      </c>
      <c r="B30" s="613">
        <v>3262.6190000000001</v>
      </c>
      <c r="C30" s="613">
        <v>3290.9311700223961</v>
      </c>
      <c r="D30" s="614">
        <f t="shared" si="1"/>
        <v>28.312170022396003</v>
      </c>
      <c r="P30" s="619" t="s">
        <v>450</v>
      </c>
    </row>
    <row r="31" spans="1:16" ht="15" customHeight="1" x14ac:dyDescent="0.2">
      <c r="A31" s="616" t="s">
        <v>451</v>
      </c>
      <c r="B31" s="612">
        <v>25366.606</v>
      </c>
      <c r="C31" s="612">
        <v>25252.676594916928</v>
      </c>
      <c r="D31" s="618">
        <f t="shared" si="1"/>
        <v>-113.9294050830722</v>
      </c>
      <c r="P31" s="621" t="s">
        <v>452</v>
      </c>
    </row>
    <row r="32" spans="1:16" ht="15" customHeight="1" x14ac:dyDescent="0.2">
      <c r="A32" s="616"/>
      <c r="B32" s="616"/>
      <c r="C32" s="616"/>
      <c r="D32" s="617">
        <v>-1.3469961034422381E-3</v>
      </c>
    </row>
  </sheetData>
  <mergeCells count="2">
    <mergeCell ref="A1:D1"/>
    <mergeCell ref="A18:D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workbookViewId="0">
      <selection activeCell="G2" sqref="G2"/>
    </sheetView>
  </sheetViews>
  <sheetFormatPr defaultRowHeight="12.75" x14ac:dyDescent="0.2"/>
  <cols>
    <col min="1" max="1" width="46" style="351" customWidth="1"/>
    <col min="2" max="7" width="9.140625" style="351"/>
    <col min="8" max="8" width="9.140625" style="351" customWidth="1"/>
    <col min="9" max="15" width="9.140625" style="351"/>
    <col min="16" max="16" width="22.5703125" style="351" customWidth="1"/>
    <col min="17" max="16384" width="9.140625" style="351"/>
  </cols>
  <sheetData>
    <row r="1" spans="1:20" ht="15" customHeight="1" x14ac:dyDescent="0.2">
      <c r="A1" s="693" t="s">
        <v>288</v>
      </c>
      <c r="B1" s="693"/>
      <c r="C1" s="693"/>
      <c r="D1" s="693"/>
      <c r="E1" s="411"/>
      <c r="P1" s="360"/>
      <c r="Q1" s="412"/>
      <c r="R1" s="412"/>
      <c r="S1" s="412"/>
    </row>
    <row r="2" spans="1:20" x14ac:dyDescent="0.2">
      <c r="A2" s="354"/>
      <c r="B2" s="355">
        <v>2017</v>
      </c>
      <c r="C2" s="355">
        <v>2018</v>
      </c>
      <c r="D2" s="355">
        <v>2019</v>
      </c>
      <c r="E2" s="355">
        <v>2020</v>
      </c>
      <c r="P2" s="413"/>
      <c r="Q2" s="364"/>
      <c r="R2" s="364"/>
      <c r="S2" s="364"/>
      <c r="T2" s="363"/>
    </row>
    <row r="3" spans="1:20" x14ac:dyDescent="0.2">
      <c r="A3" s="358" t="s">
        <v>271</v>
      </c>
      <c r="B3" s="359">
        <v>-1.29</v>
      </c>
      <c r="C3" s="359">
        <v>-0.44</v>
      </c>
      <c r="D3" s="359">
        <v>0.16</v>
      </c>
      <c r="H3" s="356"/>
      <c r="P3" s="356"/>
      <c r="Q3" s="359"/>
      <c r="R3" s="359"/>
      <c r="S3" s="359"/>
      <c r="T3" s="363"/>
    </row>
    <row r="4" spans="1:20" x14ac:dyDescent="0.2">
      <c r="A4" s="358" t="s">
        <v>289</v>
      </c>
      <c r="B4" s="359">
        <v>-1.29</v>
      </c>
      <c r="C4" s="359">
        <v>-0.50000000000000522</v>
      </c>
      <c r="D4" s="359">
        <v>0</v>
      </c>
      <c r="E4" s="359">
        <v>0</v>
      </c>
      <c r="P4" s="414"/>
      <c r="Q4" s="359"/>
      <c r="R4" s="359"/>
      <c r="S4" s="359"/>
      <c r="T4" s="363"/>
    </row>
    <row r="5" spans="1:20" x14ac:dyDescent="0.2">
      <c r="A5" s="358" t="s">
        <v>290</v>
      </c>
      <c r="B5" s="359">
        <v>-1.24</v>
      </c>
      <c r="C5" s="359">
        <v>4.7888663812756249E-4</v>
      </c>
      <c r="D5" s="359">
        <v>0.17</v>
      </c>
      <c r="E5" s="359">
        <v>0.61</v>
      </c>
      <c r="P5" s="413"/>
      <c r="Q5" s="364"/>
      <c r="R5" s="364"/>
      <c r="S5" s="364"/>
      <c r="T5" s="363"/>
    </row>
    <row r="6" spans="1:20" x14ac:dyDescent="0.2">
      <c r="A6" s="366" t="s">
        <v>291</v>
      </c>
      <c r="B6" s="359">
        <v>0</v>
      </c>
      <c r="C6" s="407">
        <f>C4-C5</f>
        <v>-0.50047888663813278</v>
      </c>
      <c r="D6" s="407">
        <f>D4-D5</f>
        <v>-0.17</v>
      </c>
      <c r="E6" s="407">
        <f>E4-E5</f>
        <v>-0.61</v>
      </c>
      <c r="P6" s="413"/>
      <c r="Q6" s="364"/>
      <c r="R6" s="364"/>
      <c r="S6" s="364"/>
    </row>
    <row r="7" spans="1:20" x14ac:dyDescent="0.2">
      <c r="A7" s="415" t="s">
        <v>292</v>
      </c>
      <c r="B7" s="416"/>
      <c r="C7" s="416">
        <f>C6/100*C12</f>
        <v>-447.18288975681031</v>
      </c>
      <c r="D7" s="416">
        <f>D6/100*D12</f>
        <v>-161.62421770087067</v>
      </c>
      <c r="E7" s="416">
        <f>E6/100*E12</f>
        <v>-614.45200456614509</v>
      </c>
    </row>
    <row r="8" spans="1:20" x14ac:dyDescent="0.2">
      <c r="A8" s="417"/>
      <c r="E8" s="379" t="s">
        <v>279</v>
      </c>
    </row>
    <row r="9" spans="1:20" x14ac:dyDescent="0.2">
      <c r="A9" s="370" t="s">
        <v>293</v>
      </c>
      <c r="B9" s="418"/>
      <c r="C9" s="419">
        <f>C6-B6</f>
        <v>-0.50047888663813278</v>
      </c>
      <c r="D9" s="419">
        <f>D6-C6</f>
        <v>0.33047888663813274</v>
      </c>
      <c r="E9" s="419">
        <f>E6-D6</f>
        <v>-0.43999999999999995</v>
      </c>
      <c r="F9" s="420"/>
    </row>
    <row r="10" spans="1:20" x14ac:dyDescent="0.2">
      <c r="F10" s="420"/>
    </row>
    <row r="12" spans="1:20" x14ac:dyDescent="0.2">
      <c r="A12" s="358" t="s">
        <v>74</v>
      </c>
      <c r="C12" s="421">
        <v>89350.999951401012</v>
      </c>
      <c r="D12" s="421">
        <v>95073.069235806266</v>
      </c>
      <c r="E12" s="421">
        <v>100729.83681412216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H2" sqref="H2"/>
    </sheetView>
  </sheetViews>
  <sheetFormatPr defaultRowHeight="15" x14ac:dyDescent="0.25"/>
  <cols>
    <col min="1" max="1" width="56.42578125" customWidth="1"/>
    <col min="3" max="3" width="9.140625" customWidth="1"/>
  </cols>
  <sheetData>
    <row r="1" spans="1:6" x14ac:dyDescent="0.25">
      <c r="A1" s="702" t="s">
        <v>49</v>
      </c>
      <c r="B1" s="702"/>
      <c r="C1" s="702"/>
      <c r="D1" s="702"/>
      <c r="E1" s="702"/>
      <c r="F1" s="702"/>
    </row>
    <row r="2" spans="1:6" x14ac:dyDescent="0.25">
      <c r="A2" s="18"/>
      <c r="B2" s="19" t="s">
        <v>5</v>
      </c>
      <c r="C2" s="19" t="s">
        <v>6</v>
      </c>
      <c r="D2" s="20">
        <v>2018</v>
      </c>
      <c r="E2" s="21">
        <v>2019</v>
      </c>
      <c r="F2" s="21">
        <v>2020</v>
      </c>
    </row>
    <row r="3" spans="1:6" x14ac:dyDescent="0.25">
      <c r="A3" s="22" t="s">
        <v>7</v>
      </c>
      <c r="B3" s="23">
        <v>-1083.4000000000001</v>
      </c>
      <c r="C3" s="24">
        <v>-1049</v>
      </c>
      <c r="D3" s="25">
        <v>-446.755</v>
      </c>
      <c r="E3" s="25">
        <v>0</v>
      </c>
      <c r="F3" s="24">
        <v>0</v>
      </c>
    </row>
    <row r="4" spans="1:6" x14ac:dyDescent="0.25">
      <c r="A4" s="26" t="s">
        <v>8</v>
      </c>
      <c r="B4" s="27">
        <v>-1.2898941877178121</v>
      </c>
      <c r="C4" s="28">
        <v>-1.2410546191035097</v>
      </c>
      <c r="D4" s="29">
        <v>-0.50032810802278349</v>
      </c>
      <c r="E4" s="29">
        <v>0</v>
      </c>
      <c r="F4" s="28">
        <v>0</v>
      </c>
    </row>
    <row r="5" spans="1:6" x14ac:dyDescent="0.25">
      <c r="A5" s="30" t="s">
        <v>9</v>
      </c>
      <c r="B5" s="31">
        <f>B6+B10+B11+B16+SUM(B20)+B21+B19</f>
        <v>-962.2644710655876</v>
      </c>
      <c r="C5" s="32">
        <f>C6+C10+C11+C16+SUM(C20)+C21+C19</f>
        <v>-832.64247106558764</v>
      </c>
      <c r="D5" s="33">
        <f>D6+D11+D16+SUM(D20)+D21</f>
        <v>-500.0319111125313</v>
      </c>
      <c r="E5" s="33">
        <f>E6+E10+E11+E16+SUM(E20)+E21+E25</f>
        <v>-679.1980895092903</v>
      </c>
      <c r="F5" s="32">
        <f>F6+F10+F11+F16+SUM(F20)+F21+F25</f>
        <v>-362.51815219990357</v>
      </c>
    </row>
    <row r="6" spans="1:6" x14ac:dyDescent="0.25">
      <c r="A6" s="34" t="s">
        <v>10</v>
      </c>
      <c r="B6" s="35">
        <v>-197.41040227986102</v>
      </c>
      <c r="C6" s="36">
        <v>-197.41040227986102</v>
      </c>
      <c r="D6" s="37">
        <v>-171.42649237728261</v>
      </c>
      <c r="E6" s="37">
        <v>-174.97640940172698</v>
      </c>
      <c r="F6" s="36">
        <v>-173.57813909899639</v>
      </c>
    </row>
    <row r="7" spans="1:6" x14ac:dyDescent="0.25">
      <c r="A7" s="38" t="s">
        <v>11</v>
      </c>
      <c r="B7" s="39">
        <v>-119</v>
      </c>
      <c r="C7" s="40">
        <v>-119</v>
      </c>
      <c r="D7" s="41">
        <v>-112</v>
      </c>
      <c r="E7" s="41">
        <v>-118</v>
      </c>
      <c r="F7" s="40">
        <v>-118</v>
      </c>
    </row>
    <row r="8" spans="1:6" x14ac:dyDescent="0.25">
      <c r="A8" s="38" t="s">
        <v>12</v>
      </c>
      <c r="B8" s="43">
        <v>-61.410402279861025</v>
      </c>
      <c r="C8" s="44">
        <v>-61.410402279861025</v>
      </c>
      <c r="D8" s="43">
        <v>-59.426492377282607</v>
      </c>
      <c r="E8" s="42">
        <v>-56.976409401726968</v>
      </c>
      <c r="F8" s="44">
        <v>-55.578139098996395</v>
      </c>
    </row>
    <row r="9" spans="1:6" ht="15" customHeight="1" x14ac:dyDescent="0.25">
      <c r="A9" s="45" t="s">
        <v>13</v>
      </c>
      <c r="B9" s="46">
        <v>-17</v>
      </c>
      <c r="C9" s="47">
        <v>-17</v>
      </c>
      <c r="D9" s="48">
        <v>0</v>
      </c>
      <c r="E9" s="48">
        <v>0</v>
      </c>
      <c r="F9" s="47">
        <v>0</v>
      </c>
    </row>
    <row r="10" spans="1:6" ht="15" customHeight="1" x14ac:dyDescent="0.25">
      <c r="A10" s="49" t="s">
        <v>14</v>
      </c>
      <c r="B10" s="50">
        <v>-186</v>
      </c>
      <c r="C10" s="51">
        <v>-154</v>
      </c>
      <c r="D10" s="703" t="s">
        <v>15</v>
      </c>
      <c r="E10" s="704"/>
      <c r="F10" s="705"/>
    </row>
    <row r="11" spans="1:6" x14ac:dyDescent="0.25">
      <c r="A11" s="52" t="s">
        <v>16</v>
      </c>
      <c r="B11" s="53">
        <v>-290.89136326520099</v>
      </c>
      <c r="C11" s="54">
        <v>-137.62236326520099</v>
      </c>
      <c r="D11" s="55">
        <v>0</v>
      </c>
      <c r="E11" s="55">
        <v>-224.578146183689</v>
      </c>
      <c r="F11" s="54">
        <v>0</v>
      </c>
    </row>
    <row r="12" spans="1:6" ht="14.25" customHeight="1" x14ac:dyDescent="0.25">
      <c r="A12" s="56" t="s">
        <v>17</v>
      </c>
      <c r="B12" s="57">
        <v>-160.64599999999999</v>
      </c>
      <c r="C12" s="58">
        <v>0</v>
      </c>
      <c r="D12" s="59">
        <v>0</v>
      </c>
      <c r="E12" s="59">
        <v>0</v>
      </c>
      <c r="F12" s="58">
        <v>0</v>
      </c>
    </row>
    <row r="13" spans="1:6" x14ac:dyDescent="0.25">
      <c r="A13" s="56" t="s">
        <v>18</v>
      </c>
      <c r="B13" s="57">
        <v>13.546999999999997</v>
      </c>
      <c r="C13" s="58">
        <v>0</v>
      </c>
      <c r="D13" s="59">
        <v>0</v>
      </c>
      <c r="E13" s="59">
        <v>0</v>
      </c>
      <c r="F13" s="58">
        <v>0</v>
      </c>
    </row>
    <row r="14" spans="1:6" x14ac:dyDescent="0.25">
      <c r="A14" s="56" t="s">
        <v>19</v>
      </c>
      <c r="B14" s="57">
        <v>-8.2140000000000004</v>
      </c>
      <c r="C14" s="58">
        <v>0</v>
      </c>
      <c r="D14" s="59">
        <v>0</v>
      </c>
      <c r="E14" s="59">
        <v>0</v>
      </c>
      <c r="F14" s="58">
        <v>0</v>
      </c>
    </row>
    <row r="15" spans="1:6" x14ac:dyDescent="0.25">
      <c r="A15" s="60" t="s">
        <v>20</v>
      </c>
      <c r="B15" s="61">
        <v>-135.57836326520101</v>
      </c>
      <c r="C15" s="62">
        <v>-137.62236326520099</v>
      </c>
      <c r="D15" s="63">
        <v>0</v>
      </c>
      <c r="E15" s="63">
        <v>-224.578146183689</v>
      </c>
      <c r="F15" s="62">
        <v>0</v>
      </c>
    </row>
    <row r="16" spans="1:6" x14ac:dyDescent="0.25">
      <c r="A16" s="34" t="s">
        <v>21</v>
      </c>
      <c r="B16" s="35">
        <v>-262.69325259431696</v>
      </c>
      <c r="C16" s="36">
        <v>-225.41225259431701</v>
      </c>
      <c r="D16" s="37">
        <v>-178.25039789331333</v>
      </c>
      <c r="E16" s="37">
        <v>-115.58093545708678</v>
      </c>
      <c r="F16" s="36">
        <v>-17.257797840166536</v>
      </c>
    </row>
    <row r="17" spans="1:6" x14ac:dyDescent="0.25">
      <c r="A17" s="38" t="s">
        <v>22</v>
      </c>
      <c r="B17" s="64">
        <v>-237.69325259431696</v>
      </c>
      <c r="C17" s="65">
        <v>-200.41225259431701</v>
      </c>
      <c r="D17" s="66">
        <v>-153.25039789331333</v>
      </c>
      <c r="E17" s="66">
        <v>-90.580935457086781</v>
      </c>
      <c r="F17" s="65">
        <v>7.9422021598334638</v>
      </c>
    </row>
    <row r="18" spans="1:6" ht="15" customHeight="1" x14ac:dyDescent="0.25">
      <c r="A18" s="45" t="s">
        <v>23</v>
      </c>
      <c r="B18" s="67">
        <v>-25.000000000000004</v>
      </c>
      <c r="C18" s="68">
        <v>-25.000000000000004</v>
      </c>
      <c r="D18" s="69">
        <v>-25.000000000000004</v>
      </c>
      <c r="E18" s="69">
        <v>-25.000000000000004</v>
      </c>
      <c r="F18" s="68">
        <v>-25.2</v>
      </c>
    </row>
    <row r="19" spans="1:6" x14ac:dyDescent="0.25">
      <c r="A19" s="49" t="s">
        <v>24</v>
      </c>
      <c r="B19" s="71">
        <v>15</v>
      </c>
      <c r="C19" s="72">
        <v>0</v>
      </c>
      <c r="D19" s="706" t="s">
        <v>15</v>
      </c>
      <c r="E19" s="707"/>
      <c r="F19" s="708"/>
    </row>
    <row r="20" spans="1:6" x14ac:dyDescent="0.25">
      <c r="A20" s="34" t="s">
        <v>25</v>
      </c>
      <c r="B20" s="73">
        <v>-29.669452926208599</v>
      </c>
      <c r="C20" s="74">
        <v>-4.2684529262085995</v>
      </c>
      <c r="D20" s="75">
        <v>-30</v>
      </c>
      <c r="E20" s="75">
        <v>-36</v>
      </c>
      <c r="F20" s="76">
        <v>-36</v>
      </c>
    </row>
    <row r="21" spans="1:6" x14ac:dyDescent="0.25">
      <c r="A21" s="77" t="s">
        <v>26</v>
      </c>
      <c r="B21" s="50">
        <v>-10.6</v>
      </c>
      <c r="C21" s="51">
        <v>-113.929</v>
      </c>
      <c r="D21" s="78">
        <v>-120.35502084193534</v>
      </c>
      <c r="E21" s="78">
        <v>-128.06259846678759</v>
      </c>
      <c r="F21" s="47">
        <v>-135.68221526074063</v>
      </c>
    </row>
    <row r="22" spans="1:6" ht="15" customHeight="1" x14ac:dyDescent="0.25">
      <c r="A22" s="34" t="s">
        <v>27</v>
      </c>
      <c r="B22" s="706" t="s">
        <v>15</v>
      </c>
      <c r="C22" s="707"/>
      <c r="D22" s="707"/>
      <c r="E22" s="707"/>
      <c r="F22" s="708"/>
    </row>
    <row r="23" spans="1:6" ht="15" customHeight="1" x14ac:dyDescent="0.25">
      <c r="A23" s="34" t="s">
        <v>28</v>
      </c>
      <c r="B23" s="699" t="s">
        <v>15</v>
      </c>
      <c r="C23" s="700"/>
      <c r="D23" s="700"/>
      <c r="E23" s="700"/>
      <c r="F23" s="701"/>
    </row>
    <row r="24" spans="1:6" ht="15" customHeight="1" x14ac:dyDescent="0.25">
      <c r="A24" s="34" t="s">
        <v>29</v>
      </c>
      <c r="B24" s="699" t="s">
        <v>15</v>
      </c>
      <c r="C24" s="700"/>
      <c r="D24" s="700"/>
      <c r="E24" s="700"/>
      <c r="F24" s="701"/>
    </row>
    <row r="25" spans="1:6" x14ac:dyDescent="0.25">
      <c r="A25" s="34" t="s">
        <v>30</v>
      </c>
      <c r="B25" s="699" t="s">
        <v>15</v>
      </c>
      <c r="C25" s="701"/>
      <c r="D25" s="699" t="s">
        <v>15</v>
      </c>
      <c r="E25" s="700"/>
      <c r="F25" s="701"/>
    </row>
    <row r="26" spans="1:6" x14ac:dyDescent="0.25">
      <c r="A26" s="81" t="s">
        <v>31</v>
      </c>
      <c r="B26" s="82">
        <f>B27+B28+B29+B35+B36</f>
        <v>747.06637077611379</v>
      </c>
      <c r="C26" s="83">
        <f>C27+C28+C29+C35+C36</f>
        <v>603.20937077611393</v>
      </c>
      <c r="D26" s="84">
        <f t="shared" ref="D26:F26" si="0">D27+D28+D29+D35</f>
        <v>-60.370672218267472</v>
      </c>
      <c r="E26" s="84">
        <f t="shared" si="0"/>
        <v>122.32869039662766</v>
      </c>
      <c r="F26" s="85">
        <f t="shared" si="0"/>
        <v>173.79007845157128</v>
      </c>
    </row>
    <row r="27" spans="1:6" x14ac:dyDescent="0.25">
      <c r="A27" s="34" t="s">
        <v>32</v>
      </c>
      <c r="B27" s="35">
        <v>167.17706899611403</v>
      </c>
      <c r="C27" s="36">
        <v>167.17706899611403</v>
      </c>
      <c r="D27" s="37">
        <v>-88.788687950612029</v>
      </c>
      <c r="E27" s="37">
        <v>99.971865548360995</v>
      </c>
      <c r="F27" s="36">
        <v>125.311302642947</v>
      </c>
    </row>
    <row r="28" spans="1:6" x14ac:dyDescent="0.25">
      <c r="A28" s="34" t="s">
        <v>33</v>
      </c>
      <c r="B28" s="35">
        <v>45.710301779999952</v>
      </c>
      <c r="C28" s="36">
        <v>56.373301779999977</v>
      </c>
      <c r="D28" s="37">
        <v>28.418015732344561</v>
      </c>
      <c r="E28" s="37">
        <v>22.356824848266669</v>
      </c>
      <c r="F28" s="36">
        <v>48.47877580862427</v>
      </c>
    </row>
    <row r="29" spans="1:6" x14ac:dyDescent="0.25">
      <c r="A29" s="34" t="s">
        <v>34</v>
      </c>
      <c r="B29" s="35">
        <v>492.82499999999993</v>
      </c>
      <c r="C29" s="36">
        <v>331.57</v>
      </c>
      <c r="D29" s="37">
        <v>0</v>
      </c>
      <c r="E29" s="37">
        <v>0</v>
      </c>
      <c r="F29" s="36">
        <v>0</v>
      </c>
    </row>
    <row r="30" spans="1:6" x14ac:dyDescent="0.25">
      <c r="A30" s="38" t="s">
        <v>35</v>
      </c>
      <c r="B30" s="43">
        <v>22.350999999999999</v>
      </c>
      <c r="C30" s="44">
        <v>22</v>
      </c>
      <c r="D30" s="86" t="s">
        <v>36</v>
      </c>
      <c r="E30" s="86" t="s">
        <v>36</v>
      </c>
      <c r="F30" s="87" t="s">
        <v>36</v>
      </c>
    </row>
    <row r="31" spans="1:6" x14ac:dyDescent="0.25">
      <c r="A31" s="38" t="s">
        <v>37</v>
      </c>
      <c r="B31" s="43">
        <v>50</v>
      </c>
      <c r="C31" s="44">
        <v>50</v>
      </c>
      <c r="D31" s="86" t="s">
        <v>36</v>
      </c>
      <c r="E31" s="86" t="s">
        <v>36</v>
      </c>
      <c r="F31" s="87" t="s">
        <v>36</v>
      </c>
    </row>
    <row r="32" spans="1:6" x14ac:dyDescent="0.25">
      <c r="A32" s="38" t="s">
        <v>38</v>
      </c>
      <c r="B32" s="43">
        <v>185.57</v>
      </c>
      <c r="C32" s="44">
        <v>185.57</v>
      </c>
      <c r="D32" s="86" t="s">
        <v>36</v>
      </c>
      <c r="E32" s="86" t="s">
        <v>36</v>
      </c>
      <c r="F32" s="87" t="s">
        <v>36</v>
      </c>
    </row>
    <row r="33" spans="1:6" x14ac:dyDescent="0.25">
      <c r="A33" s="38" t="s">
        <v>39</v>
      </c>
      <c r="B33" s="43">
        <v>74.257999999999996</v>
      </c>
      <c r="C33" s="44">
        <v>74</v>
      </c>
      <c r="D33" s="86" t="s">
        <v>36</v>
      </c>
      <c r="E33" s="86" t="s">
        <v>36</v>
      </c>
      <c r="F33" s="87" t="s">
        <v>36</v>
      </c>
    </row>
    <row r="34" spans="1:6" x14ac:dyDescent="0.25">
      <c r="A34" s="45" t="s">
        <v>40</v>
      </c>
      <c r="B34" s="46">
        <v>160.64599999999999</v>
      </c>
      <c r="C34" s="47">
        <v>0</v>
      </c>
      <c r="D34" s="88" t="s">
        <v>36</v>
      </c>
      <c r="E34" s="88" t="s">
        <v>36</v>
      </c>
      <c r="F34" s="89" t="s">
        <v>36</v>
      </c>
    </row>
    <row r="35" spans="1:6" x14ac:dyDescent="0.25">
      <c r="A35" s="77" t="s">
        <v>41</v>
      </c>
      <c r="B35" s="50">
        <v>41.353999999999928</v>
      </c>
      <c r="C35" s="51">
        <v>25.353999999999928</v>
      </c>
      <c r="D35" s="90">
        <v>0</v>
      </c>
      <c r="E35" s="90">
        <v>0</v>
      </c>
      <c r="F35" s="91">
        <v>0</v>
      </c>
    </row>
    <row r="36" spans="1:6" x14ac:dyDescent="0.25">
      <c r="A36" s="34" t="s">
        <v>42</v>
      </c>
      <c r="B36" s="73">
        <v>0</v>
      </c>
      <c r="C36" s="74">
        <v>22.734999999999999</v>
      </c>
      <c r="D36" s="75">
        <v>0</v>
      </c>
      <c r="E36" s="75">
        <v>0</v>
      </c>
      <c r="F36" s="76">
        <v>0</v>
      </c>
    </row>
    <row r="37" spans="1:6" x14ac:dyDescent="0.25">
      <c r="A37" s="81" t="s">
        <v>43</v>
      </c>
      <c r="B37" s="82">
        <v>20.439</v>
      </c>
      <c r="C37" s="83">
        <v>0</v>
      </c>
      <c r="D37" s="84">
        <v>-0.20806154763255763</v>
      </c>
      <c r="E37" s="84">
        <v>-4.9929801796478701</v>
      </c>
      <c r="F37" s="85">
        <v>-4.5917293326614361</v>
      </c>
    </row>
    <row r="38" spans="1:6" x14ac:dyDescent="0.25">
      <c r="A38" s="92" t="s">
        <v>44</v>
      </c>
      <c r="B38" s="93">
        <f>B5+B26+B37</f>
        <v>-194.75910028947382</v>
      </c>
      <c r="C38" s="94">
        <f>C5+C26+C37</f>
        <v>-229.43310028947371</v>
      </c>
      <c r="D38" s="95">
        <f>D5+D26+D37</f>
        <v>-560.61064487843134</v>
      </c>
      <c r="E38" s="95">
        <f>E5+E26+E37</f>
        <v>-561.86237929231049</v>
      </c>
      <c r="F38" s="96">
        <f>F5+F26+F37</f>
        <v>-193.31980308099372</v>
      </c>
    </row>
    <row r="39" spans="1:6" x14ac:dyDescent="0.25">
      <c r="A39" s="97" t="s">
        <v>494</v>
      </c>
      <c r="B39" s="98">
        <f>B3+B38</f>
        <v>-1278.1591002894738</v>
      </c>
      <c r="C39" s="99">
        <f>C3+C38</f>
        <v>-1278.4331002894737</v>
      </c>
      <c r="D39" s="100">
        <f>D3+D38</f>
        <v>-1007.3656448784313</v>
      </c>
      <c r="E39" s="101">
        <f>E3+E38</f>
        <v>-561.86237929231049</v>
      </c>
      <c r="F39" s="102">
        <f>F3+F38</f>
        <v>-193.31980308099372</v>
      </c>
    </row>
    <row r="40" spans="1:6" x14ac:dyDescent="0.25">
      <c r="A40" s="103" t="s">
        <v>495</v>
      </c>
      <c r="B40" s="104">
        <v>-1.5121689755609509</v>
      </c>
      <c r="C40" s="105">
        <v>-1.5124931404471611</v>
      </c>
      <c r="D40" s="104">
        <v>-1.1281649834678442</v>
      </c>
      <c r="E40" s="104">
        <v>-0.59136734157673787</v>
      </c>
      <c r="F40" s="105">
        <v>-0.19204504707920131</v>
      </c>
    </row>
    <row r="41" spans="1:6" x14ac:dyDescent="0.25">
      <c r="A41" s="709" t="s">
        <v>45</v>
      </c>
      <c r="B41" s="709"/>
      <c r="C41" s="709"/>
      <c r="D41" s="709"/>
      <c r="E41" s="710" t="s">
        <v>46</v>
      </c>
      <c r="F41" s="710"/>
    </row>
    <row r="42" spans="1:6" ht="25.5" customHeight="1" x14ac:dyDescent="0.25">
      <c r="A42" s="711" t="s">
        <v>47</v>
      </c>
      <c r="B42" s="711"/>
      <c r="C42" s="711"/>
      <c r="D42" s="711"/>
      <c r="E42" s="711"/>
      <c r="F42" s="711"/>
    </row>
    <row r="43" spans="1:6" x14ac:dyDescent="0.25">
      <c r="A43" s="106" t="s">
        <v>48</v>
      </c>
      <c r="B43" s="107"/>
      <c r="C43" s="107"/>
      <c r="D43" s="108"/>
      <c r="E43" s="108"/>
      <c r="F43" s="108"/>
    </row>
  </sheetData>
  <mergeCells count="11">
    <mergeCell ref="B25:C25"/>
    <mergeCell ref="D25:F25"/>
    <mergeCell ref="A41:D41"/>
    <mergeCell ref="E41:F41"/>
    <mergeCell ref="A42:F42"/>
    <mergeCell ref="B24:F24"/>
    <mergeCell ref="A1:F1"/>
    <mergeCell ref="D10:F10"/>
    <mergeCell ref="D19:F19"/>
    <mergeCell ref="B22:F22"/>
    <mergeCell ref="B23:F23"/>
  </mergeCells>
  <pageMargins left="0.7" right="0.7" top="0.75" bottom="0.75" header="0.3" footer="0.3"/>
  <pageSetup paperSize="9" scale="3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H2" sqref="H2"/>
    </sheetView>
  </sheetViews>
  <sheetFormatPr defaultRowHeight="15" x14ac:dyDescent="0.25"/>
  <cols>
    <col min="1" max="1" width="37.28515625" customWidth="1"/>
  </cols>
  <sheetData>
    <row r="1" spans="1:7" x14ac:dyDescent="0.25">
      <c r="A1" s="712" t="s">
        <v>75</v>
      </c>
      <c r="B1" s="712"/>
      <c r="C1" s="712"/>
      <c r="D1" s="712"/>
      <c r="E1" s="712"/>
      <c r="F1" s="712"/>
    </row>
    <row r="2" spans="1:7" x14ac:dyDescent="0.25">
      <c r="A2" s="2"/>
      <c r="B2" s="2">
        <v>2016</v>
      </c>
      <c r="C2" s="2">
        <v>2017</v>
      </c>
      <c r="D2" s="2">
        <v>2018</v>
      </c>
      <c r="E2" s="2">
        <v>2019</v>
      </c>
      <c r="F2" s="2">
        <v>2020</v>
      </c>
    </row>
    <row r="3" spans="1:7" x14ac:dyDescent="0.25">
      <c r="A3" s="9" t="s">
        <v>68</v>
      </c>
      <c r="B3" s="124"/>
      <c r="C3" s="124">
        <v>-1083.4000000000001</v>
      </c>
      <c r="D3" s="124">
        <v>-446.755</v>
      </c>
      <c r="E3" s="124">
        <v>0</v>
      </c>
      <c r="F3" s="124">
        <v>0</v>
      </c>
      <c r="G3" s="9"/>
    </row>
    <row r="4" spans="1:7" x14ac:dyDescent="0.25">
      <c r="A4" s="125" t="s">
        <v>1</v>
      </c>
      <c r="B4" s="126">
        <v>-1.68</v>
      </c>
      <c r="C4" s="126">
        <v>-1.2817526924087155</v>
      </c>
      <c r="D4" s="126">
        <v>-0.50032810802278349</v>
      </c>
      <c r="E4" s="126">
        <v>0</v>
      </c>
      <c r="F4" s="126">
        <v>0</v>
      </c>
      <c r="G4" s="9"/>
    </row>
    <row r="5" spans="1:7" x14ac:dyDescent="0.25">
      <c r="A5" s="9" t="s">
        <v>69</v>
      </c>
      <c r="B5" s="124"/>
      <c r="C5" s="124">
        <v>-962.2644710655876</v>
      </c>
      <c r="D5" s="124">
        <v>-588.82059906314305</v>
      </c>
      <c r="E5" s="124">
        <v>-679.1980895092903</v>
      </c>
      <c r="F5" s="124">
        <v>-362.51815219990357</v>
      </c>
      <c r="G5" s="9"/>
    </row>
    <row r="6" spans="1:7" x14ac:dyDescent="0.25">
      <c r="A6" s="9" t="s">
        <v>70</v>
      </c>
      <c r="B6" s="124"/>
      <c r="C6" s="124">
        <v>767.50537077611375</v>
      </c>
      <c r="D6" s="124">
        <v>28.209954184712032</v>
      </c>
      <c r="E6" s="124">
        <v>117.33571021697979</v>
      </c>
      <c r="F6" s="124">
        <v>169.19834911890985</v>
      </c>
      <c r="G6" s="9"/>
    </row>
    <row r="7" spans="1:7" x14ac:dyDescent="0.25">
      <c r="A7" s="9" t="s">
        <v>71</v>
      </c>
      <c r="B7" s="124"/>
      <c r="C7" s="124">
        <f>C3+C5+C6</f>
        <v>-1278.1591002894741</v>
      </c>
      <c r="D7" s="124">
        <f t="shared" ref="D7:F7" si="0">D3+D5+D6</f>
        <v>-1007.365644878431</v>
      </c>
      <c r="E7" s="124">
        <f t="shared" si="0"/>
        <v>-561.86237929231049</v>
      </c>
      <c r="F7" s="124">
        <f t="shared" si="0"/>
        <v>-193.31980308099372</v>
      </c>
      <c r="G7" s="9"/>
    </row>
    <row r="8" spans="1:7" x14ac:dyDescent="0.25">
      <c r="A8" s="125" t="s">
        <v>1</v>
      </c>
      <c r="B8" s="127">
        <v>-1.68</v>
      </c>
      <c r="C8" s="127">
        <v>-1.5121689755609513</v>
      </c>
      <c r="D8" s="127">
        <v>-1.128164983467844</v>
      </c>
      <c r="E8" s="127">
        <v>-0.59136734157673787</v>
      </c>
      <c r="F8" s="127">
        <v>-0.19204504707920131</v>
      </c>
      <c r="G8" s="9"/>
    </row>
    <row r="9" spans="1:7" x14ac:dyDescent="0.25">
      <c r="A9" s="5" t="s">
        <v>72</v>
      </c>
      <c r="B9" s="128"/>
      <c r="C9" s="128">
        <f>C3-C7</f>
        <v>194.75910028947396</v>
      </c>
      <c r="D9" s="128">
        <f t="shared" ref="D9:F9" si="1">D3-D7</f>
        <v>560.610644878431</v>
      </c>
      <c r="E9" s="128">
        <f t="shared" si="1"/>
        <v>561.86237929231049</v>
      </c>
      <c r="F9" s="128">
        <f t="shared" si="1"/>
        <v>193.31980308099372</v>
      </c>
      <c r="G9" s="9"/>
    </row>
    <row r="10" spans="1:7" x14ac:dyDescent="0.25">
      <c r="A10" s="129" t="s">
        <v>1</v>
      </c>
      <c r="B10" s="130"/>
      <c r="C10" s="130">
        <f>C4-C8</f>
        <v>0.23041628315223583</v>
      </c>
      <c r="D10" s="130">
        <f t="shared" ref="D10:F10" si="2">D4-D8</f>
        <v>0.6278368754450605</v>
      </c>
      <c r="E10" s="130">
        <f t="shared" si="2"/>
        <v>0.59136734157673787</v>
      </c>
      <c r="F10" s="130">
        <f t="shared" si="2"/>
        <v>0.19204504707920131</v>
      </c>
      <c r="G10" s="9"/>
    </row>
    <row r="11" spans="1:7" x14ac:dyDescent="0.25">
      <c r="A11" s="9"/>
      <c r="B11" s="9"/>
      <c r="C11" s="9"/>
      <c r="D11" s="9"/>
      <c r="E11" s="713" t="s">
        <v>73</v>
      </c>
      <c r="F11" s="713"/>
      <c r="G11" s="9"/>
    </row>
  </sheetData>
  <mergeCells count="2">
    <mergeCell ref="A1:F1"/>
    <mergeCell ref="E11:F1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selection sqref="A1:F1"/>
    </sheetView>
  </sheetViews>
  <sheetFormatPr defaultRowHeight="15" x14ac:dyDescent="0.25"/>
  <cols>
    <col min="1" max="1" width="27.28515625" customWidth="1"/>
  </cols>
  <sheetData>
    <row r="1" spans="1:6" x14ac:dyDescent="0.25">
      <c r="A1" s="714" t="s">
        <v>83</v>
      </c>
      <c r="B1" s="714"/>
      <c r="C1" s="714"/>
      <c r="D1" s="714"/>
      <c r="E1" s="714"/>
      <c r="F1" s="714"/>
    </row>
    <row r="2" spans="1:6" x14ac:dyDescent="0.25">
      <c r="A2" s="131"/>
      <c r="B2" s="131">
        <v>2016</v>
      </c>
      <c r="C2" s="131">
        <v>2017</v>
      </c>
      <c r="D2" s="131">
        <v>2018</v>
      </c>
      <c r="E2" s="131">
        <v>2019</v>
      </c>
      <c r="F2" s="131">
        <v>2020</v>
      </c>
    </row>
    <row r="3" spans="1:6" x14ac:dyDescent="0.25">
      <c r="A3" s="132" t="s">
        <v>76</v>
      </c>
      <c r="B3" s="133">
        <f>SUM(B4:B6)</f>
        <v>-1.681736125806659</v>
      </c>
      <c r="C3" s="133">
        <f>SUM(C4:C6)</f>
        <v>-1.5123357903381605</v>
      </c>
      <c r="D3" s="133">
        <f t="shared" ref="D3:F3" si="0">SUM(D4:D6)</f>
        <v>-1.1282489823982118</v>
      </c>
      <c r="E3" s="133">
        <f t="shared" si="0"/>
        <v>-0.59145134050710579</v>
      </c>
      <c r="F3" s="133">
        <f t="shared" si="0"/>
        <v>-0.19212904600956987</v>
      </c>
    </row>
    <row r="4" spans="1:6" x14ac:dyDescent="0.25">
      <c r="A4" s="134" t="s">
        <v>77</v>
      </c>
      <c r="B4" s="133">
        <f t="shared" ref="B4:F6" si="1">B10/B$13*100</f>
        <v>-1.9389064977441886</v>
      </c>
      <c r="C4" s="133">
        <f t="shared" si="1"/>
        <v>-1.7983591187906034</v>
      </c>
      <c r="D4" s="133">
        <f t="shared" si="1"/>
        <v>-1.3945487529101923</v>
      </c>
      <c r="E4" s="133">
        <f t="shared" si="1"/>
        <v>-0.92467276720630243</v>
      </c>
      <c r="F4" s="133">
        <f t="shared" si="1"/>
        <v>-0.64459291786114781</v>
      </c>
    </row>
    <row r="5" spans="1:6" x14ac:dyDescent="0.25">
      <c r="A5" s="134" t="s">
        <v>78</v>
      </c>
      <c r="B5" s="133">
        <f t="shared" si="1"/>
        <v>0.56980159738127933</v>
      </c>
      <c r="C5" s="133">
        <f t="shared" si="1"/>
        <v>0.29759269123543486</v>
      </c>
      <c r="D5" s="133">
        <f t="shared" si="1"/>
        <v>0.24873760661211658</v>
      </c>
      <c r="E5" s="133">
        <f t="shared" si="1"/>
        <v>0.21931245116781806</v>
      </c>
      <c r="F5" s="133">
        <f t="shared" si="1"/>
        <v>0.21437151164621984</v>
      </c>
    </row>
    <row r="6" spans="1:6" x14ac:dyDescent="0.25">
      <c r="A6" s="135" t="s">
        <v>79</v>
      </c>
      <c r="B6" s="136">
        <f t="shared" si="1"/>
        <v>-0.31263122544374977</v>
      </c>
      <c r="C6" s="136">
        <f t="shared" si="1"/>
        <v>-1.1569362782991709E-2</v>
      </c>
      <c r="D6" s="136">
        <f t="shared" si="1"/>
        <v>1.7562163899863883E-2</v>
      </c>
      <c r="E6" s="136">
        <f t="shared" si="1"/>
        <v>0.11390897553137863</v>
      </c>
      <c r="F6" s="136">
        <f t="shared" si="1"/>
        <v>0.23809236020535812</v>
      </c>
    </row>
    <row r="7" spans="1:6" x14ac:dyDescent="0.25">
      <c r="A7" s="132"/>
      <c r="B7" s="137"/>
      <c r="C7" s="137"/>
      <c r="D7" s="137"/>
      <c r="E7" s="715" t="s">
        <v>80</v>
      </c>
      <c r="F7" s="715"/>
    </row>
    <row r="8" spans="1:6" x14ac:dyDescent="0.25">
      <c r="A8" s="138" t="s">
        <v>81</v>
      </c>
      <c r="B8" s="137"/>
      <c r="C8" s="137"/>
      <c r="D8" s="137"/>
      <c r="E8" s="137"/>
      <c r="F8" s="137"/>
    </row>
    <row r="9" spans="1:6" x14ac:dyDescent="0.25">
      <c r="A9" s="132" t="s">
        <v>82</v>
      </c>
      <c r="B9" s="137">
        <f>SUM(B10:B12)</f>
        <v>-1361.5</v>
      </c>
      <c r="C9" s="137">
        <f>SUM(C10:C12)</f>
        <v>-1278.3001002894737</v>
      </c>
      <c r="D9" s="137">
        <f t="shared" ref="D9:F9" si="2">SUM(D10:D12)</f>
        <v>-1007.4406495434397</v>
      </c>
      <c r="E9" s="137">
        <f t="shared" si="2"/>
        <v>-561.9421872822968</v>
      </c>
      <c r="F9" s="137">
        <f t="shared" si="2"/>
        <v>-193.40435957919439</v>
      </c>
    </row>
    <row r="10" spans="1:6" x14ac:dyDescent="0.25">
      <c r="A10" s="132" t="s">
        <v>77</v>
      </c>
      <c r="B10" s="137">
        <v>-1569.7</v>
      </c>
      <c r="C10" s="137">
        <v>-1520.0609921375287</v>
      </c>
      <c r="D10" s="137">
        <v>-1245.2261188532357</v>
      </c>
      <c r="E10" s="137">
        <v>-878.53826973960668</v>
      </c>
      <c r="F10" s="137">
        <v>-648.87159467814138</v>
      </c>
    </row>
    <row r="11" spans="1:6" x14ac:dyDescent="0.25">
      <c r="A11" s="132" t="s">
        <v>78</v>
      </c>
      <c r="B11" s="137">
        <v>461.3</v>
      </c>
      <c r="C11" s="137">
        <v>251.53988253270779</v>
      </c>
      <c r="D11" s="137">
        <v>222.10379081267982</v>
      </c>
      <c r="E11" s="137">
        <v>208.37034269263773</v>
      </c>
      <c r="F11" s="137">
        <v>215.79446618339978</v>
      </c>
    </row>
    <row r="12" spans="1:6" x14ac:dyDescent="0.25">
      <c r="A12" s="139" t="s">
        <v>79</v>
      </c>
      <c r="B12" s="140">
        <v>-253.1</v>
      </c>
      <c r="C12" s="140">
        <v>-9.7789906846526051</v>
      </c>
      <c r="D12" s="140">
        <v>15.681678497116152</v>
      </c>
      <c r="E12" s="140">
        <v>108.22573976467218</v>
      </c>
      <c r="F12" s="140">
        <v>239.67276891554721</v>
      </c>
    </row>
    <row r="13" spans="1:6" x14ac:dyDescent="0.25">
      <c r="A13" s="141" t="s">
        <v>74</v>
      </c>
      <c r="B13" s="142">
        <v>80958.004000000001</v>
      </c>
      <c r="C13" s="142">
        <v>84524.885839251598</v>
      </c>
      <c r="D13" s="142">
        <v>89292.404891163183</v>
      </c>
      <c r="E13" s="142">
        <v>95010.721727419193</v>
      </c>
      <c r="F13" s="142">
        <v>100663.7796814757</v>
      </c>
    </row>
  </sheetData>
  <mergeCells count="2">
    <mergeCell ref="A1:F1"/>
    <mergeCell ref="E7:F7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workbookViewId="0">
      <selection sqref="A1:F1"/>
    </sheetView>
  </sheetViews>
  <sheetFormatPr defaultRowHeight="15" x14ac:dyDescent="0.25"/>
  <cols>
    <col min="1" max="1" width="46.7109375" customWidth="1"/>
  </cols>
  <sheetData>
    <row r="1" spans="1:6" x14ac:dyDescent="0.25">
      <c r="A1" s="716" t="s">
        <v>92</v>
      </c>
      <c r="B1" s="716"/>
      <c r="C1" s="716"/>
      <c r="D1" s="716"/>
      <c r="E1" s="716"/>
      <c r="F1" s="716"/>
    </row>
    <row r="2" spans="1:6" x14ac:dyDescent="0.25">
      <c r="A2" s="2"/>
      <c r="B2" s="2">
        <v>2016</v>
      </c>
      <c r="C2" s="2">
        <v>2017</v>
      </c>
      <c r="D2" s="2">
        <v>2018</v>
      </c>
      <c r="E2" s="2">
        <v>2019</v>
      </c>
      <c r="F2" s="2">
        <v>2020</v>
      </c>
    </row>
    <row r="3" spans="1:6" x14ac:dyDescent="0.25">
      <c r="A3" s="143" t="s">
        <v>84</v>
      </c>
      <c r="B3" s="144">
        <v>42053.241914801954</v>
      </c>
      <c r="C3" s="144">
        <v>43773.357637739071</v>
      </c>
      <c r="D3" s="144">
        <v>44619.138806390045</v>
      </c>
      <c r="E3" s="144">
        <v>45628.712918056022</v>
      </c>
      <c r="F3" s="144">
        <v>46313.879771311709</v>
      </c>
    </row>
    <row r="4" spans="1:6" x14ac:dyDescent="0.25">
      <c r="A4" s="7" t="s">
        <v>1</v>
      </c>
      <c r="B4" s="145">
        <v>51.910449796437575</v>
      </c>
      <c r="C4" s="145">
        <v>51.787538312665369</v>
      </c>
      <c r="D4" s="145">
        <v>49.969690995304113</v>
      </c>
      <c r="E4" s="145">
        <v>48.024804031025525</v>
      </c>
      <c r="F4" s="145">
        <v>46.008484797471205</v>
      </c>
    </row>
    <row r="5" spans="1:6" x14ac:dyDescent="0.25">
      <c r="A5" s="5" t="s">
        <v>85</v>
      </c>
      <c r="B5" s="4"/>
      <c r="C5" s="4">
        <f>SUM(C6:C8)</f>
        <v>21.124514825829777</v>
      </c>
      <c r="D5" s="4">
        <f t="shared" ref="D5:F5" si="0">SUM(D6:D8)</f>
        <v>403.53601185132231</v>
      </c>
      <c r="E5" s="4">
        <f t="shared" si="0"/>
        <v>377.98432242260441</v>
      </c>
      <c r="F5" s="4">
        <f t="shared" si="0"/>
        <v>732.52850630809769</v>
      </c>
    </row>
    <row r="6" spans="1:6" x14ac:dyDescent="0.25">
      <c r="A6" s="5" t="s">
        <v>93</v>
      </c>
      <c r="B6" s="4"/>
      <c r="C6" s="4">
        <v>-73.993197244770727</v>
      </c>
      <c r="D6" s="4">
        <v>-15.224056958146775</v>
      </c>
      <c r="E6" s="4">
        <v>-37.942510883265641</v>
      </c>
      <c r="F6" s="4">
        <v>686.2341581810864</v>
      </c>
    </row>
    <row r="7" spans="1:6" x14ac:dyDescent="0.25">
      <c r="A7" s="5" t="s">
        <v>86</v>
      </c>
      <c r="B7" s="4"/>
      <c r="C7" s="6">
        <v>95.117712070600504</v>
      </c>
      <c r="D7" s="6">
        <v>418.55200726183654</v>
      </c>
      <c r="E7" s="6">
        <v>410.93385312622217</v>
      </c>
      <c r="F7" s="6">
        <v>41.70261879434991</v>
      </c>
    </row>
    <row r="8" spans="1:6" x14ac:dyDescent="0.25">
      <c r="A8" s="5" t="s">
        <v>87</v>
      </c>
      <c r="B8" s="4"/>
      <c r="C8" s="4">
        <v>0</v>
      </c>
      <c r="D8" s="4">
        <v>0.20806154763255763</v>
      </c>
      <c r="E8" s="4">
        <v>4.9929801796478701</v>
      </c>
      <c r="F8" s="4">
        <v>4.5917293326614361</v>
      </c>
    </row>
    <row r="9" spans="1:6" x14ac:dyDescent="0.25">
      <c r="A9" s="5" t="s">
        <v>88</v>
      </c>
      <c r="B9" s="4">
        <f>B3</f>
        <v>42053.241914801954</v>
      </c>
      <c r="C9" s="4">
        <f>C3+C5</f>
        <v>43794.482152564902</v>
      </c>
      <c r="D9" s="4">
        <f>C9+(D3-C3)+D5</f>
        <v>45043.799333067196</v>
      </c>
      <c r="E9" s="4">
        <f>D9+(E3-D3)+E5</f>
        <v>46431.35776715578</v>
      </c>
      <c r="F9" s="4">
        <f>E9+(F3-E3)+F5</f>
        <v>47849.053126719562</v>
      </c>
    </row>
    <row r="10" spans="1:6" x14ac:dyDescent="0.25">
      <c r="A10" s="7" t="s">
        <v>1</v>
      </c>
      <c r="B10" s="145">
        <f>B9/B14*100</f>
        <v>51.94451423827342</v>
      </c>
      <c r="C10" s="145">
        <f>C9/C14*100</f>
        <v>51.812530378157184</v>
      </c>
      <c r="D10" s="145">
        <f>D9/D14*100</f>
        <v>50.445275147388223</v>
      </c>
      <c r="E10" s="145">
        <f>E9/E14*100</f>
        <v>48.869598002175962</v>
      </c>
      <c r="F10" s="145">
        <f>F9/F14*100</f>
        <v>47.533535178318722</v>
      </c>
    </row>
    <row r="11" spans="1:6" x14ac:dyDescent="0.25">
      <c r="A11" s="146" t="s">
        <v>89</v>
      </c>
      <c r="B11" s="147">
        <v>0.54053135391178875</v>
      </c>
      <c r="C11" s="147">
        <v>0.98492935505506873</v>
      </c>
      <c r="D11" s="147">
        <v>1.251248633797309</v>
      </c>
      <c r="E11" s="148">
        <v>1.5703495774939331</v>
      </c>
      <c r="F11" s="148">
        <v>1.7398812309880023</v>
      </c>
    </row>
    <row r="12" spans="1:6" ht="33.75" customHeight="1" x14ac:dyDescent="0.25">
      <c r="A12" s="717" t="s">
        <v>90</v>
      </c>
      <c r="B12" s="717"/>
      <c r="C12" s="717"/>
      <c r="D12" s="713" t="s">
        <v>91</v>
      </c>
      <c r="E12" s="718"/>
      <c r="F12" s="718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 t="s">
        <v>74</v>
      </c>
      <c r="B14" s="4">
        <v>80958.003999999986</v>
      </c>
      <c r="C14" s="4">
        <v>84524.885839251569</v>
      </c>
      <c r="D14" s="4">
        <v>89292.404891163154</v>
      </c>
      <c r="E14" s="4">
        <v>95010.721727419121</v>
      </c>
      <c r="F14" s="4">
        <v>100663.77968147582</v>
      </c>
    </row>
  </sheetData>
  <mergeCells count="3">
    <mergeCell ref="A1:F1"/>
    <mergeCell ref="A12:C12"/>
    <mergeCell ref="D12:F12"/>
  </mergeCells>
  <pageMargins left="0.7" right="0.7" top="0.75" bottom="0.75" header="0.3" footer="0.3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workbookViewId="0"/>
  </sheetViews>
  <sheetFormatPr defaultRowHeight="12.75" x14ac:dyDescent="0.2"/>
  <cols>
    <col min="1" max="1" width="44.5703125" style="351" customWidth="1"/>
    <col min="2" max="7" width="9.140625" style="351"/>
    <col min="8" max="8" width="9.140625" style="423"/>
    <col min="9" max="16384" width="9.140625" style="351"/>
  </cols>
  <sheetData>
    <row r="1" spans="1:18" ht="15" customHeight="1" x14ac:dyDescent="0.2">
      <c r="A1" s="422" t="s">
        <v>294</v>
      </c>
      <c r="B1" s="422"/>
      <c r="C1" s="422"/>
    </row>
    <row r="2" spans="1:18" x14ac:dyDescent="0.2">
      <c r="A2" s="424"/>
      <c r="B2" s="355">
        <v>2016</v>
      </c>
      <c r="C2" s="355">
        <v>2017</v>
      </c>
      <c r="D2" s="355">
        <v>2018</v>
      </c>
      <c r="E2" s="355">
        <v>2019</v>
      </c>
      <c r="F2" s="355">
        <v>2020</v>
      </c>
    </row>
    <row r="3" spans="1:18" x14ac:dyDescent="0.2">
      <c r="A3" s="425" t="s">
        <v>171</v>
      </c>
      <c r="B3" s="426">
        <v>-1.6818435889279462</v>
      </c>
      <c r="C3" s="426">
        <v>-1.5053319358623816</v>
      </c>
      <c r="D3" s="426">
        <v>-1.1280982165642826</v>
      </c>
      <c r="E3" s="426">
        <v>-0.59138352326558508</v>
      </c>
      <c r="F3" s="426">
        <v>-0.19206148991270794</v>
      </c>
      <c r="H3" s="427"/>
    </row>
    <row r="4" spans="1:18" x14ac:dyDescent="0.2">
      <c r="A4" s="428" t="s">
        <v>172</v>
      </c>
      <c r="B4" s="429">
        <v>7.416310163539401E-2</v>
      </c>
      <c r="C4" s="429">
        <v>-5.2443567812067028E-2</v>
      </c>
      <c r="D4" s="429">
        <v>-1.7502226712008576E-2</v>
      </c>
      <c r="E4" s="429">
        <v>-1.1969875922583532E-2</v>
      </c>
      <c r="F4" s="429">
        <v>7.7810492863479325E-2</v>
      </c>
    </row>
    <row r="5" spans="1:18" x14ac:dyDescent="0.2">
      <c r="A5" s="428" t="s">
        <v>295</v>
      </c>
      <c r="B5" s="429">
        <v>9.5750878443099929E-2</v>
      </c>
      <c r="C5" s="429">
        <v>-6.8431968384622746E-3</v>
      </c>
      <c r="D5" s="429">
        <v>-6.477823419041932E-3</v>
      </c>
      <c r="E5" s="429">
        <v>-6.0879490338575631E-3</v>
      </c>
      <c r="F5" s="429">
        <v>-5.7460631160166156E-3</v>
      </c>
    </row>
    <row r="6" spans="1:18" x14ac:dyDescent="0.2">
      <c r="A6" s="430" t="s">
        <v>175</v>
      </c>
      <c r="B6" s="431">
        <f t="shared" ref="B6:D6" si="0">B3-B4-B5</f>
        <v>-1.8517575690064403</v>
      </c>
      <c r="C6" s="431">
        <f t="shared" si="0"/>
        <v>-1.4460451712118523</v>
      </c>
      <c r="D6" s="431">
        <f t="shared" si="0"/>
        <v>-1.104118166433232</v>
      </c>
      <c r="E6" s="431">
        <f>E3-E4-E5</f>
        <v>-0.57332569830914393</v>
      </c>
      <c r="F6" s="431">
        <f>F3-F4-F5</f>
        <v>-0.26412591966017068</v>
      </c>
      <c r="G6" s="432"/>
      <c r="I6" s="432"/>
      <c r="J6" s="432"/>
      <c r="K6" s="432"/>
      <c r="L6" s="432"/>
      <c r="M6" s="432"/>
      <c r="N6" s="432"/>
      <c r="O6" s="432"/>
      <c r="P6" s="432"/>
      <c r="Q6" s="432"/>
      <c r="R6" s="432"/>
    </row>
    <row r="7" spans="1:18" ht="13.5" customHeight="1" x14ac:dyDescent="0.2">
      <c r="A7" s="411" t="s">
        <v>173</v>
      </c>
      <c r="B7" s="433">
        <v>0.84582003802609318</v>
      </c>
      <c r="C7" s="433">
        <f t="shared" ref="C7:F7" si="1">C6-B6</f>
        <v>0.40571239779458801</v>
      </c>
      <c r="D7" s="433">
        <f t="shared" si="1"/>
        <v>0.34192700477862026</v>
      </c>
      <c r="E7" s="433">
        <f t="shared" si="1"/>
        <v>0.53079246812408809</v>
      </c>
      <c r="F7" s="433">
        <f t="shared" si="1"/>
        <v>0.30919977864897324</v>
      </c>
      <c r="H7" s="434">
        <f>SUM(C7:F7)</f>
        <v>1.5876316493462697</v>
      </c>
    </row>
    <row r="8" spans="1:18" ht="13.5" customHeight="1" x14ac:dyDescent="0.2">
      <c r="A8" s="435" t="s">
        <v>296</v>
      </c>
      <c r="B8" s="436">
        <v>-1.6818435889279462</v>
      </c>
      <c r="C8" s="436">
        <v>-1.0539246112583243</v>
      </c>
      <c r="D8" s="436">
        <v>-0.58318313721490178</v>
      </c>
      <c r="E8" s="436">
        <v>-0.18228977116369935</v>
      </c>
      <c r="F8" s="436">
        <v>0.42170531504476405</v>
      </c>
    </row>
    <row r="9" spans="1:18" ht="13.5" customHeight="1" x14ac:dyDescent="0.2">
      <c r="A9" s="437" t="s">
        <v>297</v>
      </c>
      <c r="B9" s="429">
        <v>-1.7576835740639434</v>
      </c>
      <c r="C9" s="429">
        <v>-1.0967752255101282</v>
      </c>
      <c r="D9" s="429">
        <v>-0.65636072302135939</v>
      </c>
      <c r="E9" s="429">
        <v>-0.29583522001980445</v>
      </c>
      <c r="F9" s="429">
        <v>0.2477683816975064</v>
      </c>
    </row>
    <row r="10" spans="1:18" x14ac:dyDescent="0.2">
      <c r="A10" s="430" t="s">
        <v>298</v>
      </c>
      <c r="B10" s="438"/>
      <c r="C10" s="438">
        <v>0.66090834855381519</v>
      </c>
      <c r="D10" s="438">
        <v>0.44041450248876879</v>
      </c>
      <c r="E10" s="438">
        <v>0.36052550300155495</v>
      </c>
      <c r="F10" s="438">
        <v>0.54360360171731081</v>
      </c>
      <c r="H10" s="434">
        <f>SUM(C10:F10)</f>
        <v>2.0054519557614499</v>
      </c>
    </row>
    <row r="11" spans="1:18" x14ac:dyDescent="0.2">
      <c r="A11" s="439" t="s">
        <v>299</v>
      </c>
      <c r="B11" s="440"/>
      <c r="C11" s="440">
        <f>C3-C8</f>
        <v>-0.4514073246040573</v>
      </c>
      <c r="D11" s="440">
        <f t="shared" ref="D11:F11" si="2">D3-D8</f>
        <v>-0.54491507934938077</v>
      </c>
      <c r="E11" s="440">
        <f t="shared" si="2"/>
        <v>-0.4090937521018857</v>
      </c>
      <c r="F11" s="440">
        <f t="shared" si="2"/>
        <v>-0.61376680495747205</v>
      </c>
      <c r="H11" s="434"/>
    </row>
    <row r="12" spans="1:18" x14ac:dyDescent="0.2">
      <c r="A12" s="437" t="s">
        <v>300</v>
      </c>
      <c r="B12" s="373"/>
      <c r="C12" s="373">
        <v>-0.45140732460405686</v>
      </c>
      <c r="D12" s="373">
        <f>D11-C11</f>
        <v>-9.3507754745323468E-2</v>
      </c>
      <c r="E12" s="373">
        <f t="shared" ref="E12:F12" si="3">E11-D11</f>
        <v>0.13582132724749507</v>
      </c>
      <c r="F12" s="373">
        <f t="shared" si="3"/>
        <v>-0.20467305285558635</v>
      </c>
    </row>
    <row r="13" spans="1:18" x14ac:dyDescent="0.2">
      <c r="A13" s="441" t="s">
        <v>301</v>
      </c>
      <c r="B13" s="442"/>
      <c r="C13" s="443">
        <f>C7-C10</f>
        <v>-0.25519595075922719</v>
      </c>
      <c r="D13" s="443">
        <f t="shared" ref="D13:F13" si="4">D7-D10</f>
        <v>-9.848749771014853E-2</v>
      </c>
      <c r="E13" s="443">
        <f t="shared" si="4"/>
        <v>0.17026696512253314</v>
      </c>
      <c r="F13" s="443">
        <f t="shared" si="4"/>
        <v>-0.23440382306833757</v>
      </c>
      <c r="H13" s="434">
        <f>SUM(C13:F13)</f>
        <v>-0.41782030641518014</v>
      </c>
    </row>
    <row r="14" spans="1:18" x14ac:dyDescent="0.2">
      <c r="A14" s="444" t="s">
        <v>302</v>
      </c>
      <c r="B14" s="429">
        <v>6.7938499712619366E-3</v>
      </c>
      <c r="C14" s="429">
        <v>-0.11831882881222727</v>
      </c>
      <c r="D14" s="429">
        <v>-6.656337178927621E-3</v>
      </c>
      <c r="E14" s="429">
        <v>-1.5233794663544395E-2</v>
      </c>
      <c r="F14" s="429">
        <v>-3.6488012516810789E-2</v>
      </c>
    </row>
    <row r="15" spans="1:18" x14ac:dyDescent="0.2">
      <c r="A15" s="444" t="s">
        <v>303</v>
      </c>
      <c r="B15" s="429">
        <v>3.2724990330383424E-2</v>
      </c>
      <c r="C15" s="429">
        <v>0.27951859513254296</v>
      </c>
      <c r="D15" s="429">
        <v>-7.4614859982261472E-2</v>
      </c>
      <c r="E15" s="429">
        <v>1.2041415330749095E-3</v>
      </c>
      <c r="F15" s="429">
        <v>-4.0013710433679878E-2</v>
      </c>
    </row>
    <row r="16" spans="1:18" x14ac:dyDescent="0.2">
      <c r="A16" s="445" t="s">
        <v>304</v>
      </c>
      <c r="B16" s="446">
        <v>9.9479100748025795E-2</v>
      </c>
      <c r="C16" s="446">
        <v>0.34479905599230043</v>
      </c>
      <c r="D16" s="446">
        <v>3.52740696121423E-2</v>
      </c>
      <c r="E16" s="446">
        <v>9.0044342028783309E-2</v>
      </c>
      <c r="F16" s="446">
        <v>0.11033904023886998</v>
      </c>
    </row>
    <row r="17" spans="1:8" x14ac:dyDescent="0.2">
      <c r="F17" s="447" t="s">
        <v>305</v>
      </c>
    </row>
    <row r="19" spans="1:8" x14ac:dyDescent="0.2">
      <c r="A19" s="448"/>
      <c r="B19" s="449"/>
      <c r="C19" s="449"/>
      <c r="D19" s="449"/>
      <c r="E19" s="449"/>
      <c r="F19" s="449"/>
    </row>
    <row r="20" spans="1:8" s="353" customFormat="1" x14ac:dyDescent="0.2">
      <c r="A20" s="375"/>
      <c r="B20" s="357"/>
      <c r="C20" s="357"/>
      <c r="D20" s="357"/>
      <c r="E20" s="357"/>
      <c r="H20" s="450"/>
    </row>
    <row r="21" spans="1:8" s="353" customFormat="1" x14ac:dyDescent="0.2">
      <c r="A21" s="361"/>
      <c r="B21" s="397"/>
      <c r="C21" s="397"/>
      <c r="D21" s="397"/>
      <c r="E21" s="397"/>
      <c r="H21" s="450"/>
    </row>
    <row r="22" spans="1:8" s="353" customFormat="1" x14ac:dyDescent="0.2">
      <c r="A22" s="361"/>
      <c r="B22" s="397"/>
      <c r="C22" s="397"/>
      <c r="D22" s="397"/>
      <c r="E22" s="397"/>
      <c r="H22" s="450"/>
    </row>
    <row r="23" spans="1:8" s="353" customFormat="1" x14ac:dyDescent="0.2">
      <c r="A23" s="361"/>
      <c r="B23" s="397"/>
      <c r="C23" s="397"/>
      <c r="D23" s="397"/>
      <c r="E23" s="397"/>
      <c r="H23" s="450"/>
    </row>
    <row r="24" spans="1:8" s="353" customFormat="1" x14ac:dyDescent="0.2">
      <c r="A24" s="366"/>
      <c r="B24" s="397"/>
      <c r="C24" s="397"/>
      <c r="D24" s="397"/>
      <c r="E24" s="397"/>
      <c r="H24" s="450"/>
    </row>
    <row r="25" spans="1:8" s="353" customFormat="1" x14ac:dyDescent="0.2">
      <c r="A25" s="451"/>
      <c r="B25" s="397"/>
      <c r="C25" s="397"/>
      <c r="D25" s="397"/>
      <c r="E25" s="397"/>
      <c r="H25" s="450"/>
    </row>
    <row r="26" spans="1:8" s="353" customFormat="1" x14ac:dyDescent="0.2">
      <c r="A26" s="452"/>
      <c r="B26" s="367"/>
      <c r="C26" s="367"/>
      <c r="D26" s="367"/>
      <c r="E26" s="367"/>
      <c r="H26" s="450"/>
    </row>
    <row r="27" spans="1:8" s="353" customFormat="1" x14ac:dyDescent="0.2">
      <c r="A27" s="452"/>
      <c r="B27" s="367"/>
      <c r="C27" s="367"/>
      <c r="H27" s="450"/>
    </row>
    <row r="28" spans="1:8" s="353" customFormat="1" x14ac:dyDescent="0.2">
      <c r="A28" s="453"/>
      <c r="B28" s="454"/>
      <c r="C28" s="454"/>
      <c r="D28" s="454"/>
      <c r="E28" s="454"/>
      <c r="H28" s="450"/>
    </row>
    <row r="29" spans="1:8" s="353" customFormat="1" x14ac:dyDescent="0.2">
      <c r="A29" s="394"/>
      <c r="B29" s="362"/>
      <c r="C29" s="362"/>
      <c r="D29" s="362"/>
      <c r="E29" s="362"/>
      <c r="H29" s="450"/>
    </row>
    <row r="30" spans="1:8" s="353" customFormat="1" x14ac:dyDescent="0.2">
      <c r="A30" s="453"/>
      <c r="B30" s="454"/>
      <c r="C30" s="454"/>
      <c r="H30" s="450"/>
    </row>
    <row r="31" spans="1:8" s="353" customFormat="1" x14ac:dyDescent="0.2">
      <c r="A31" s="455"/>
      <c r="B31" s="456"/>
      <c r="C31" s="456"/>
      <c r="D31" s="456"/>
      <c r="E31" s="456"/>
      <c r="F31" s="456"/>
      <c r="G31" s="456"/>
      <c r="H31" s="450"/>
    </row>
    <row r="32" spans="1:8" s="353" customFormat="1" x14ac:dyDescent="0.2">
      <c r="A32" s="455"/>
      <c r="B32" s="456"/>
      <c r="C32" s="456"/>
      <c r="D32" s="456"/>
      <c r="E32" s="456"/>
      <c r="H32" s="450"/>
    </row>
    <row r="33" spans="1:8" s="353" customFormat="1" x14ac:dyDescent="0.2">
      <c r="A33" s="455"/>
      <c r="B33" s="457"/>
      <c r="C33" s="457"/>
      <c r="D33" s="457"/>
      <c r="E33" s="457"/>
      <c r="H33" s="450"/>
    </row>
    <row r="34" spans="1:8" s="353" customFormat="1" x14ac:dyDescent="0.2">
      <c r="A34" s="458"/>
      <c r="B34" s="719"/>
      <c r="C34" s="719"/>
      <c r="H34" s="450"/>
    </row>
    <row r="35" spans="1:8" s="353" customFormat="1" x14ac:dyDescent="0.2">
      <c r="H35" s="450"/>
    </row>
    <row r="36" spans="1:8" s="353" customFormat="1" x14ac:dyDescent="0.2">
      <c r="H36" s="450"/>
    </row>
    <row r="37" spans="1:8" s="353" customFormat="1" x14ac:dyDescent="0.2">
      <c r="H37" s="450"/>
    </row>
    <row r="38" spans="1:8" s="353" customFormat="1" x14ac:dyDescent="0.2">
      <c r="A38" s="459"/>
      <c r="H38" s="450"/>
    </row>
    <row r="39" spans="1:8" s="353" customFormat="1" x14ac:dyDescent="0.2">
      <c r="A39" s="460"/>
      <c r="H39" s="450"/>
    </row>
    <row r="40" spans="1:8" s="353" customFormat="1" x14ac:dyDescent="0.2">
      <c r="A40" s="460"/>
      <c r="H40" s="450"/>
    </row>
    <row r="41" spans="1:8" s="353" customFormat="1" x14ac:dyDescent="0.2">
      <c r="A41" s="459"/>
      <c r="H41" s="450"/>
    </row>
    <row r="42" spans="1:8" s="353" customFormat="1" x14ac:dyDescent="0.2">
      <c r="A42" s="461"/>
      <c r="H42" s="450"/>
    </row>
    <row r="43" spans="1:8" s="353" customFormat="1" x14ac:dyDescent="0.2">
      <c r="A43" s="462"/>
      <c r="H43" s="450"/>
    </row>
    <row r="44" spans="1:8" s="353" customFormat="1" x14ac:dyDescent="0.2">
      <c r="A44" s="463"/>
      <c r="H44" s="450"/>
    </row>
    <row r="45" spans="1:8" s="353" customFormat="1" x14ac:dyDescent="0.2">
      <c r="A45" s="462"/>
      <c r="H45" s="450"/>
    </row>
    <row r="46" spans="1:8" s="353" customFormat="1" x14ac:dyDescent="0.2">
      <c r="A46" s="462"/>
      <c r="H46" s="450"/>
    </row>
    <row r="47" spans="1:8" s="353" customFormat="1" x14ac:dyDescent="0.2">
      <c r="A47" s="462"/>
      <c r="H47" s="450"/>
    </row>
    <row r="48" spans="1:8" s="353" customFormat="1" x14ac:dyDescent="0.2">
      <c r="H48" s="450"/>
    </row>
    <row r="49" spans="8:8" s="353" customFormat="1" x14ac:dyDescent="0.2">
      <c r="H49" s="450"/>
    </row>
    <row r="50" spans="8:8" s="353" customFormat="1" x14ac:dyDescent="0.2">
      <c r="H50" s="450"/>
    </row>
    <row r="51" spans="8:8" s="353" customFormat="1" x14ac:dyDescent="0.2">
      <c r="H51" s="450"/>
    </row>
    <row r="52" spans="8:8" s="353" customFormat="1" x14ac:dyDescent="0.2">
      <c r="H52" s="450"/>
    </row>
    <row r="53" spans="8:8" s="353" customFormat="1" x14ac:dyDescent="0.2">
      <c r="H53" s="450"/>
    </row>
    <row r="54" spans="8:8" s="353" customFormat="1" x14ac:dyDescent="0.2">
      <c r="H54" s="450"/>
    </row>
    <row r="55" spans="8:8" s="353" customFormat="1" x14ac:dyDescent="0.2">
      <c r="H55" s="450"/>
    </row>
    <row r="56" spans="8:8" s="353" customFormat="1" x14ac:dyDescent="0.2">
      <c r="H56" s="450"/>
    </row>
    <row r="57" spans="8:8" s="353" customFormat="1" x14ac:dyDescent="0.2">
      <c r="H57" s="450"/>
    </row>
    <row r="58" spans="8:8" s="353" customFormat="1" x14ac:dyDescent="0.2">
      <c r="H58" s="450"/>
    </row>
    <row r="59" spans="8:8" s="353" customFormat="1" x14ac:dyDescent="0.2">
      <c r="H59" s="450"/>
    </row>
    <row r="60" spans="8:8" s="353" customFormat="1" x14ac:dyDescent="0.2">
      <c r="H60" s="450"/>
    </row>
    <row r="61" spans="8:8" s="353" customFormat="1" x14ac:dyDescent="0.2">
      <c r="H61" s="450"/>
    </row>
    <row r="62" spans="8:8" s="353" customFormat="1" x14ac:dyDescent="0.2">
      <c r="H62" s="450"/>
    </row>
    <row r="63" spans="8:8" s="353" customFormat="1" x14ac:dyDescent="0.2">
      <c r="H63" s="450"/>
    </row>
    <row r="64" spans="8:8" s="353" customFormat="1" x14ac:dyDescent="0.2">
      <c r="H64" s="450"/>
    </row>
    <row r="65" spans="8:8" s="353" customFormat="1" x14ac:dyDescent="0.2">
      <c r="H65" s="450"/>
    </row>
    <row r="66" spans="8:8" s="353" customFormat="1" x14ac:dyDescent="0.2">
      <c r="H66" s="450"/>
    </row>
    <row r="67" spans="8:8" s="353" customFormat="1" x14ac:dyDescent="0.2">
      <c r="H67" s="450"/>
    </row>
    <row r="68" spans="8:8" s="353" customFormat="1" x14ac:dyDescent="0.2">
      <c r="H68" s="450"/>
    </row>
    <row r="69" spans="8:8" s="353" customFormat="1" x14ac:dyDescent="0.2">
      <c r="H69" s="450"/>
    </row>
    <row r="70" spans="8:8" s="353" customFormat="1" x14ac:dyDescent="0.2">
      <c r="H70" s="450"/>
    </row>
    <row r="71" spans="8:8" s="353" customFormat="1" x14ac:dyDescent="0.2">
      <c r="H71" s="450"/>
    </row>
    <row r="72" spans="8:8" s="353" customFormat="1" x14ac:dyDescent="0.2">
      <c r="H72" s="450"/>
    </row>
    <row r="73" spans="8:8" s="353" customFormat="1" x14ac:dyDescent="0.2">
      <c r="H73" s="450"/>
    </row>
    <row r="74" spans="8:8" s="353" customFormat="1" x14ac:dyDescent="0.2">
      <c r="H74" s="450"/>
    </row>
    <row r="75" spans="8:8" s="353" customFormat="1" x14ac:dyDescent="0.2">
      <c r="H75" s="450"/>
    </row>
    <row r="76" spans="8:8" s="353" customFormat="1" x14ac:dyDescent="0.2">
      <c r="H76" s="450"/>
    </row>
    <row r="77" spans="8:8" s="353" customFormat="1" x14ac:dyDescent="0.2">
      <c r="H77" s="450"/>
    </row>
    <row r="78" spans="8:8" s="353" customFormat="1" x14ac:dyDescent="0.2">
      <c r="H78" s="450"/>
    </row>
  </sheetData>
  <mergeCells count="1">
    <mergeCell ref="B34:C34"/>
  </mergeCells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74E04972CC6448E7CDAFF602B5EBC" ma:contentTypeVersion="5" ma:contentTypeDescription="Umožňuje vytvoriť nový dokument." ma:contentTypeScope="" ma:versionID="ee516dccce4e23cafc5ad9e402310a6d">
  <xsd:schema xmlns:xsd="http://www.w3.org/2001/XMLSchema" xmlns:xs="http://www.w3.org/2001/XMLSchema" xmlns:p="http://schemas.microsoft.com/office/2006/metadata/properties" xmlns:ns2="ff691899-9eb7-4807-b4ff-7884f9194702" targetNamespace="http://schemas.microsoft.com/office/2006/metadata/properties" ma:root="true" ma:fieldsID="48c473a4e366d7b9a3d72dbad34e0246" ns2:_="">
    <xsd:import namespace="ff691899-9eb7-4807-b4ff-7884f91947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91899-9eb7-4807-b4ff-7884f91947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ríkaz hash indikátora zdieľania" ma:internalName="SharingHintHash" ma:readOnly="true">
      <xsd:simpleType>
        <xsd:restriction base="dms:Text"/>
      </xsd:simpleType>
    </xsd:element>
    <xsd:element name="SharedWithDetails" ma:index="10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Naposledy zdieľal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Naposledy zdieľané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F94060-1A05-4401-A04F-0FAA3D8CC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8C110-FFD7-4F54-949C-E656D3E17D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691899-9eb7-4807-b4ff-7884f919470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9BA151-F917-4BC0-B7CA-4D9E5105E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91899-9eb7-4807-b4ff-7884f9194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1</vt:i4>
      </vt:variant>
    </vt:vector>
  </HeadingPairs>
  <TitlesOfParts>
    <vt:vector size="37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T23,T24</vt:lpstr>
      <vt:lpstr>T25</vt:lpstr>
      <vt:lpstr>T26</vt:lpstr>
      <vt:lpstr>G01</vt:lpstr>
      <vt:lpstr>G02</vt:lpstr>
      <vt:lpstr>G03, G04</vt:lpstr>
      <vt:lpstr>G05</vt:lpstr>
      <vt:lpstr>G06, G07</vt:lpstr>
      <vt:lpstr>G08</vt:lpstr>
      <vt:lpstr>G09,G10</vt:lpstr>
      <vt:lpstr>G11</vt:lpstr>
      <vt:lpstr>G12</vt:lpstr>
      <vt:lpstr>G13,G14</vt:lpstr>
      <vt:lpstr>obsah!_Toc355631761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Bugyi</dc:creator>
  <cp:lastModifiedBy>bugyi</cp:lastModifiedBy>
  <dcterms:created xsi:type="dcterms:W3CDTF">2017-05-23T14:01:34Z</dcterms:created>
  <dcterms:modified xsi:type="dcterms:W3CDTF">2017-06-05T09:06:08Z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0x0101002D274E04972CC6448E7CDAFF602B5EBC</vt:lpwstr>
  </property>
</Properties>
</file>