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4540" windowHeight="11955" activeTab="9"/>
  </bookViews>
  <sheets>
    <sheet name="Fig1" sheetId="4" r:id="rId1"/>
    <sheet name="Fig2" sheetId="5" r:id="rId2"/>
    <sheet name="Fig3" sheetId="3" r:id="rId3"/>
    <sheet name="Fig4" sheetId="7" r:id="rId4"/>
    <sheet name="Fig5" sheetId="6" r:id="rId5"/>
    <sheet name="Fig6" sheetId="8" r:id="rId6"/>
    <sheet name="Fig7" sheetId="10" r:id="rId7"/>
    <sheet name="Fig7_SK" sheetId="15" r:id="rId8"/>
    <sheet name="Fig8-9" sheetId="11" r:id="rId9"/>
    <sheet name="Fig8-9 (2)" sheetId="16" r:id="rId10"/>
    <sheet name="Fig12" sheetId="12" r:id="rId11"/>
    <sheet name="Fig13" sheetId="9" r:id="rId12"/>
    <sheet name="Fig14" sheetId="13" r:id="rId13"/>
    <sheet name="Fig15" sheetId="14" r:id="rId14"/>
  </sheets>
  <externalReferences>
    <externalReference r:id="rId15"/>
    <externalReference r:id="rId16"/>
  </externalReferences>
  <definedNames>
    <definedName name="_xlnm.Print_Area" localSheetId="3">'Fig4'!$A$2:$V$135</definedName>
  </definedNames>
  <calcPr calcId="145621"/>
</workbook>
</file>

<file path=xl/calcChain.xml><?xml version="1.0" encoding="utf-8"?>
<calcChain xmlns="http://schemas.openxmlformats.org/spreadsheetml/2006/main">
  <c r="H63" i="16" l="1"/>
  <c r="G62" i="16"/>
  <c r="H62" i="16" s="1"/>
  <c r="F62" i="16"/>
  <c r="E62" i="16"/>
  <c r="D62" i="16"/>
  <c r="C62" i="16"/>
  <c r="B62" i="16"/>
  <c r="H61" i="16"/>
  <c r="G61" i="16"/>
  <c r="F61" i="16"/>
  <c r="E61" i="16"/>
  <c r="D61" i="16"/>
  <c r="C61" i="16"/>
  <c r="B61" i="16"/>
  <c r="G60" i="16"/>
  <c r="F60" i="16"/>
  <c r="E60" i="16"/>
  <c r="D60" i="16"/>
  <c r="C60" i="16"/>
  <c r="B60" i="16"/>
  <c r="H60" i="16" s="1"/>
  <c r="G59" i="16"/>
  <c r="F59" i="16"/>
  <c r="E59" i="16"/>
  <c r="D59" i="16"/>
  <c r="C59" i="16"/>
  <c r="B59" i="16"/>
  <c r="H59" i="16" s="1"/>
  <c r="F56" i="16"/>
  <c r="E56" i="16"/>
  <c r="C56" i="16"/>
  <c r="B56" i="16"/>
  <c r="C55" i="16"/>
  <c r="B55" i="16"/>
  <c r="F52" i="16"/>
  <c r="C51" i="16"/>
  <c r="E49" i="16"/>
  <c r="C47" i="16"/>
  <c r="B47" i="16"/>
  <c r="D46" i="16"/>
  <c r="F44" i="16"/>
  <c r="C43" i="16"/>
  <c r="E41" i="16"/>
  <c r="C39" i="16"/>
  <c r="B39" i="16"/>
  <c r="G36" i="16"/>
  <c r="F36" i="16"/>
  <c r="E36" i="16"/>
  <c r="D56" i="16" s="1"/>
  <c r="G35" i="16"/>
  <c r="F35" i="16"/>
  <c r="E35" i="16"/>
  <c r="F55" i="16" s="1"/>
  <c r="G34" i="16"/>
  <c r="F34" i="16"/>
  <c r="E54" i="16" s="1"/>
  <c r="E34" i="16"/>
  <c r="C54" i="16" s="1"/>
  <c r="G33" i="16"/>
  <c r="F33" i="16"/>
  <c r="D53" i="16" s="1"/>
  <c r="E33" i="16"/>
  <c r="F53" i="16" s="1"/>
  <c r="G32" i="16"/>
  <c r="F32" i="16"/>
  <c r="E32" i="16"/>
  <c r="E52" i="16" s="1"/>
  <c r="G31" i="16"/>
  <c r="F31" i="16"/>
  <c r="E31" i="16"/>
  <c r="B51" i="16" s="1"/>
  <c r="G30" i="16"/>
  <c r="D50" i="16" s="1"/>
  <c r="F30" i="16"/>
  <c r="E30" i="16"/>
  <c r="F50" i="16" s="1"/>
  <c r="G29" i="16"/>
  <c r="F29" i="16"/>
  <c r="E29" i="16"/>
  <c r="D49" i="16" s="1"/>
  <c r="G28" i="16"/>
  <c r="F28" i="16"/>
  <c r="E28" i="16"/>
  <c r="E48" i="16" s="1"/>
  <c r="G27" i="16"/>
  <c r="F27" i="16"/>
  <c r="E27" i="16"/>
  <c r="F47" i="16" s="1"/>
  <c r="G26" i="16"/>
  <c r="F26" i="16"/>
  <c r="E46" i="16" s="1"/>
  <c r="E26" i="16"/>
  <c r="C46" i="16" s="1"/>
  <c r="G25" i="16"/>
  <c r="F25" i="16"/>
  <c r="E45" i="16" s="1"/>
  <c r="E25" i="16"/>
  <c r="F45" i="16" s="1"/>
  <c r="G24" i="16"/>
  <c r="F24" i="16"/>
  <c r="E24" i="16"/>
  <c r="E44" i="16" s="1"/>
  <c r="G23" i="16"/>
  <c r="F43" i="16" s="1"/>
  <c r="F23" i="16"/>
  <c r="E23" i="16"/>
  <c r="B43" i="16" s="1"/>
  <c r="G22" i="16"/>
  <c r="D42" i="16" s="1"/>
  <c r="F22" i="16"/>
  <c r="E22" i="16"/>
  <c r="F42" i="16" s="1"/>
  <c r="G21" i="16"/>
  <c r="F21" i="16"/>
  <c r="E21" i="16"/>
  <c r="D41" i="16" s="1"/>
  <c r="G20" i="16"/>
  <c r="F20" i="16"/>
  <c r="E20" i="16"/>
  <c r="F40" i="16" s="1"/>
  <c r="G19" i="16"/>
  <c r="F19" i="16"/>
  <c r="E39" i="16" s="1"/>
  <c r="E19" i="16"/>
  <c r="F39" i="16" s="1"/>
  <c r="F12" i="16"/>
  <c r="B12" i="16"/>
  <c r="F11" i="16"/>
  <c r="B11" i="16"/>
  <c r="F10" i="16"/>
  <c r="F9" i="16"/>
  <c r="G6" i="16"/>
  <c r="F6" i="16"/>
  <c r="E6" i="16"/>
  <c r="D6" i="16"/>
  <c r="C6" i="16"/>
  <c r="B6" i="16"/>
  <c r="G5" i="16"/>
  <c r="F5" i="16"/>
  <c r="E5" i="16"/>
  <c r="D5" i="16"/>
  <c r="C5" i="16"/>
  <c r="B5" i="16"/>
  <c r="G4" i="16"/>
  <c r="F4" i="16"/>
  <c r="B10" i="16" s="1"/>
  <c r="E4" i="16"/>
  <c r="D4" i="16"/>
  <c r="C4" i="16"/>
  <c r="B4" i="16"/>
  <c r="G3" i="16"/>
  <c r="F3" i="16"/>
  <c r="B9" i="16" s="1"/>
  <c r="E3" i="16"/>
  <c r="D3" i="16"/>
  <c r="C3" i="16"/>
  <c r="B3" i="16"/>
  <c r="D54" i="16" l="1"/>
  <c r="C40" i="16"/>
  <c r="F41" i="16"/>
  <c r="D43" i="16"/>
  <c r="B45" i="16"/>
  <c r="C48" i="16"/>
  <c r="F49" i="16"/>
  <c r="D51" i="16"/>
  <c r="B53" i="16"/>
  <c r="D40" i="16"/>
  <c r="B42" i="16"/>
  <c r="E43" i="16"/>
  <c r="C45" i="16"/>
  <c r="F46" i="16"/>
  <c r="D48" i="16"/>
  <c r="B50" i="16"/>
  <c r="E51" i="16"/>
  <c r="C53" i="16"/>
  <c r="F54" i="16"/>
  <c r="B48" i="16"/>
  <c r="C42" i="16"/>
  <c r="C50" i="16"/>
  <c r="F48" i="16"/>
  <c r="E53" i="16"/>
  <c r="D39" i="16"/>
  <c r="B41" i="16"/>
  <c r="E42" i="16"/>
  <c r="C44" i="16"/>
  <c r="D47" i="16"/>
  <c r="B49" i="16"/>
  <c r="E50" i="16"/>
  <c r="C52" i="16"/>
  <c r="D55" i="16"/>
  <c r="E40" i="16"/>
  <c r="D45" i="16"/>
  <c r="F51" i="16"/>
  <c r="B44" i="16"/>
  <c r="C41" i="16"/>
  <c r="D44" i="16"/>
  <c r="B46" i="16"/>
  <c r="E47" i="16"/>
  <c r="C49" i="16"/>
  <c r="D52" i="16"/>
  <c r="B54" i="16"/>
  <c r="E55" i="16"/>
  <c r="B40" i="16"/>
  <c r="B52" i="16"/>
  <c r="BY20" i="12"/>
  <c r="BX20" i="12"/>
  <c r="BW20" i="12"/>
  <c r="BV20" i="12"/>
  <c r="BU20" i="12"/>
  <c r="BT20" i="12"/>
  <c r="BS20" i="12"/>
  <c r="BR20" i="12"/>
  <c r="BQ20" i="12"/>
  <c r="BP20" i="12"/>
  <c r="BO20" i="12"/>
  <c r="BN20" i="12"/>
  <c r="BM20" i="12"/>
  <c r="BL20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BY19" i="12"/>
  <c r="BX19" i="12"/>
  <c r="BW19" i="12"/>
  <c r="BV19" i="12"/>
  <c r="BU19" i="12"/>
  <c r="BT19" i="12"/>
  <c r="BS19" i="12"/>
  <c r="BR19" i="12"/>
  <c r="BQ19" i="12"/>
  <c r="BP19" i="12"/>
  <c r="BO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B19" i="12"/>
  <c r="BA19" i="12"/>
  <c r="AZ19" i="12"/>
  <c r="AY19" i="12"/>
  <c r="AX19" i="12"/>
  <c r="AW19" i="12"/>
  <c r="AV19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BY18" i="12"/>
  <c r="BX18" i="12"/>
  <c r="BW18" i="12"/>
  <c r="BV18" i="12"/>
  <c r="BU18" i="12"/>
  <c r="BT18" i="12"/>
  <c r="BS18" i="12"/>
  <c r="BR18" i="12"/>
  <c r="BQ18" i="12"/>
  <c r="BP18" i="12"/>
  <c r="BO18" i="12"/>
  <c r="BN18" i="12"/>
  <c r="BM18" i="12"/>
  <c r="BL18" i="12"/>
  <c r="BK18" i="12"/>
  <c r="BJ18" i="12"/>
  <c r="BI18" i="12"/>
  <c r="BH18" i="12"/>
  <c r="BG18" i="12"/>
  <c r="BF18" i="12"/>
  <c r="BE18" i="12"/>
  <c r="BD18" i="12"/>
  <c r="BC18" i="12"/>
  <c r="BB18" i="12"/>
  <c r="BA18" i="12"/>
  <c r="AZ18" i="12"/>
  <c r="AY18" i="12"/>
  <c r="AX18" i="12"/>
  <c r="AW18" i="12"/>
  <c r="AV18" i="12"/>
  <c r="AU18" i="12"/>
  <c r="AT18" i="12"/>
  <c r="AS18" i="12"/>
  <c r="AR18" i="12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BY17" i="12"/>
  <c r="BX17" i="12"/>
  <c r="BW17" i="12"/>
  <c r="BV17" i="12"/>
  <c r="BU17" i="12"/>
  <c r="BT17" i="12"/>
  <c r="BS17" i="12"/>
  <c r="BR17" i="12"/>
  <c r="BQ17" i="12"/>
  <c r="BP17" i="12"/>
  <c r="BO17" i="12"/>
  <c r="BN17" i="12"/>
  <c r="BM17" i="12"/>
  <c r="BL17" i="12"/>
  <c r="BK17" i="12"/>
  <c r="BJ17" i="12"/>
  <c r="BI17" i="12"/>
  <c r="BH17" i="12"/>
  <c r="BG17" i="12"/>
  <c r="BF17" i="12"/>
  <c r="BE17" i="12"/>
  <c r="BD17" i="12"/>
  <c r="BC17" i="12"/>
  <c r="BB17" i="12"/>
  <c r="BA17" i="12"/>
  <c r="AZ17" i="12"/>
  <c r="AY17" i="12"/>
  <c r="AX17" i="12"/>
  <c r="AW17" i="12"/>
  <c r="AV17" i="12"/>
  <c r="AU17" i="12"/>
  <c r="AT17" i="12"/>
  <c r="AS17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BY16" i="12"/>
  <c r="BX16" i="12"/>
  <c r="BW16" i="12"/>
  <c r="BV16" i="12"/>
  <c r="BU16" i="12"/>
  <c r="BT16" i="12"/>
  <c r="BS16" i="12"/>
  <c r="BR16" i="12"/>
  <c r="BQ16" i="12"/>
  <c r="BP16" i="12"/>
  <c r="BO16" i="12"/>
  <c r="BN16" i="12"/>
  <c r="BM16" i="12"/>
  <c r="BL16" i="12"/>
  <c r="BK16" i="12"/>
  <c r="BJ16" i="12"/>
  <c r="BI16" i="12"/>
  <c r="BH16" i="12"/>
  <c r="BG16" i="12"/>
  <c r="BF16" i="12"/>
  <c r="BE16" i="12"/>
  <c r="BD16" i="12"/>
  <c r="BC16" i="12"/>
  <c r="BB16" i="12"/>
  <c r="BA16" i="12"/>
  <c r="AZ16" i="12"/>
  <c r="AY16" i="12"/>
  <c r="AX16" i="12"/>
  <c r="AW16" i="12"/>
  <c r="AV16" i="12"/>
  <c r="AU16" i="12"/>
  <c r="AT16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BY15" i="12"/>
  <c r="BX15" i="12"/>
  <c r="BW15" i="12"/>
  <c r="BV15" i="12"/>
  <c r="BU15" i="12"/>
  <c r="BT15" i="12"/>
  <c r="BS15" i="12"/>
  <c r="BR15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G36" i="11" l="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8" i="11"/>
  <c r="F28" i="11"/>
  <c r="E28" i="11"/>
  <c r="G27" i="11"/>
  <c r="F27" i="11"/>
  <c r="E27" i="11"/>
  <c r="G26" i="11"/>
  <c r="F26" i="11"/>
  <c r="E26" i="11"/>
  <c r="G25" i="11"/>
  <c r="F25" i="11"/>
  <c r="E25" i="11"/>
  <c r="G24" i="11"/>
  <c r="F24" i="11"/>
  <c r="E24" i="11"/>
  <c r="G23" i="11"/>
  <c r="F23" i="11"/>
  <c r="E23" i="11"/>
  <c r="G22" i="11"/>
  <c r="F22" i="11"/>
  <c r="E22" i="11"/>
  <c r="H63" i="11"/>
  <c r="G21" i="11"/>
  <c r="F21" i="11"/>
  <c r="E21" i="11"/>
  <c r="G62" i="11"/>
  <c r="F62" i="11"/>
  <c r="E62" i="11"/>
  <c r="D62" i="11"/>
  <c r="C62" i="11"/>
  <c r="B62" i="11"/>
  <c r="G20" i="11"/>
  <c r="F20" i="11"/>
  <c r="E20" i="11"/>
  <c r="G61" i="11"/>
  <c r="F61" i="11"/>
  <c r="E61" i="11"/>
  <c r="D61" i="11"/>
  <c r="C61" i="11"/>
  <c r="B61" i="11"/>
  <c r="G19" i="11"/>
  <c r="F19" i="11"/>
  <c r="E19" i="11"/>
  <c r="G60" i="11"/>
  <c r="F60" i="11"/>
  <c r="E60" i="11"/>
  <c r="D60" i="11"/>
  <c r="C60" i="11"/>
  <c r="B60" i="11"/>
  <c r="G59" i="11"/>
  <c r="F59" i="11"/>
  <c r="E59" i="11"/>
  <c r="D59" i="11"/>
  <c r="C59" i="11"/>
  <c r="B59" i="11"/>
  <c r="B39" i="11" s="1"/>
  <c r="F12" i="11"/>
  <c r="F11" i="11"/>
  <c r="F10" i="11"/>
  <c r="F9" i="11"/>
  <c r="G6" i="11"/>
  <c r="F6" i="11"/>
  <c r="B12" i="11" s="1"/>
  <c r="E6" i="11"/>
  <c r="D6" i="11"/>
  <c r="C6" i="11"/>
  <c r="B6" i="11"/>
  <c r="G5" i="11"/>
  <c r="F5" i="11"/>
  <c r="B11" i="11" s="1"/>
  <c r="E5" i="11"/>
  <c r="D5" i="11"/>
  <c r="C5" i="11"/>
  <c r="B5" i="11"/>
  <c r="G4" i="11"/>
  <c r="F4" i="11"/>
  <c r="B10" i="11" s="1"/>
  <c r="E4" i="11"/>
  <c r="D4" i="11"/>
  <c r="C4" i="11"/>
  <c r="B4" i="11"/>
  <c r="G3" i="11"/>
  <c r="F3" i="11"/>
  <c r="B9" i="11" s="1"/>
  <c r="E3" i="11"/>
  <c r="D3" i="11"/>
  <c r="C3" i="11"/>
  <c r="B3" i="11"/>
  <c r="P85" i="7"/>
  <c r="O85" i="7"/>
  <c r="O105" i="7" s="1"/>
  <c r="N85" i="7"/>
  <c r="M85" i="7"/>
  <c r="L85" i="7"/>
  <c r="K85" i="7"/>
  <c r="J85" i="7"/>
  <c r="P84" i="7"/>
  <c r="O84" i="7"/>
  <c r="N84" i="7"/>
  <c r="M84" i="7"/>
  <c r="L84" i="7"/>
  <c r="K84" i="7"/>
  <c r="P83" i="7"/>
  <c r="O83" i="7"/>
  <c r="N83" i="7"/>
  <c r="M83" i="7"/>
  <c r="L83" i="7"/>
  <c r="K83" i="7"/>
  <c r="J83" i="7"/>
  <c r="O82" i="7"/>
  <c r="N82" i="7"/>
  <c r="M82" i="7"/>
  <c r="M102" i="7" s="1"/>
  <c r="L82" i="7"/>
  <c r="K82" i="7"/>
  <c r="J82" i="7"/>
  <c r="J102" i="7" s="1"/>
  <c r="I82" i="7"/>
  <c r="O81" i="7"/>
  <c r="N81" i="7"/>
  <c r="M81" i="7"/>
  <c r="L81" i="7"/>
  <c r="K81" i="7"/>
  <c r="J81" i="7"/>
  <c r="I81" i="7"/>
  <c r="N80" i="7"/>
  <c r="M80" i="7"/>
  <c r="L80" i="7"/>
  <c r="K80" i="7"/>
  <c r="J80" i="7"/>
  <c r="J100" i="7" s="1"/>
  <c r="I80" i="7"/>
  <c r="H80" i="7"/>
  <c r="N79" i="7"/>
  <c r="M79" i="7"/>
  <c r="L79" i="7"/>
  <c r="K79" i="7"/>
  <c r="J79" i="7"/>
  <c r="I79" i="7"/>
  <c r="H79" i="7"/>
  <c r="M78" i="7"/>
  <c r="L78" i="7"/>
  <c r="L98" i="7" s="1"/>
  <c r="K78" i="7"/>
  <c r="J78" i="7"/>
  <c r="I78" i="7"/>
  <c r="H78" i="7"/>
  <c r="G78" i="7"/>
  <c r="G98" i="7" s="1"/>
  <c r="M77" i="7"/>
  <c r="L77" i="7"/>
  <c r="K77" i="7"/>
  <c r="J77" i="7"/>
  <c r="I77" i="7"/>
  <c r="H77" i="7"/>
  <c r="G77" i="7"/>
  <c r="L76" i="7"/>
  <c r="L96" i="7" s="1"/>
  <c r="K76" i="7"/>
  <c r="J76" i="7"/>
  <c r="I76" i="7"/>
  <c r="I96" i="7" s="1"/>
  <c r="H76" i="7"/>
  <c r="G76" i="7"/>
  <c r="F76" i="7"/>
  <c r="L75" i="7"/>
  <c r="K75" i="7"/>
  <c r="J75" i="7"/>
  <c r="I75" i="7"/>
  <c r="H75" i="7"/>
  <c r="G75" i="7"/>
  <c r="F75" i="7"/>
  <c r="K74" i="7"/>
  <c r="J74" i="7"/>
  <c r="I74" i="7"/>
  <c r="I94" i="7" s="1"/>
  <c r="H74" i="7"/>
  <c r="G74" i="7"/>
  <c r="F74" i="7"/>
  <c r="F94" i="7" s="1"/>
  <c r="E74" i="7"/>
  <c r="K73" i="7"/>
  <c r="J73" i="7"/>
  <c r="I73" i="7"/>
  <c r="H73" i="7"/>
  <c r="G73" i="7"/>
  <c r="F73" i="7"/>
  <c r="E73" i="7"/>
  <c r="J72" i="7"/>
  <c r="I72" i="7"/>
  <c r="H72" i="7"/>
  <c r="G72" i="7"/>
  <c r="F72" i="7"/>
  <c r="F92" i="7" s="1"/>
  <c r="E72" i="7"/>
  <c r="D72" i="7"/>
  <c r="J71" i="7"/>
  <c r="I71" i="7"/>
  <c r="H71" i="7"/>
  <c r="G71" i="7"/>
  <c r="F71" i="7"/>
  <c r="E71" i="7"/>
  <c r="D71" i="7"/>
  <c r="I70" i="7"/>
  <c r="H70" i="7"/>
  <c r="H90" i="7" s="1"/>
  <c r="G70" i="7"/>
  <c r="F70" i="7"/>
  <c r="E70" i="7"/>
  <c r="D70" i="7"/>
  <c r="C70" i="7"/>
  <c r="C90" i="7" s="1"/>
  <c r="I69" i="7"/>
  <c r="H69" i="7"/>
  <c r="G69" i="7"/>
  <c r="F69" i="7"/>
  <c r="E69" i="7"/>
  <c r="D69" i="7"/>
  <c r="C69" i="7"/>
  <c r="H68" i="7"/>
  <c r="H88" i="7" s="1"/>
  <c r="G68" i="7"/>
  <c r="F68" i="7"/>
  <c r="E68" i="7"/>
  <c r="E88" i="7" s="1"/>
  <c r="D68" i="7"/>
  <c r="C68" i="7"/>
  <c r="B68" i="7"/>
  <c r="H67" i="7"/>
  <c r="G67" i="7"/>
  <c r="F67" i="7"/>
  <c r="E67" i="7"/>
  <c r="D67" i="7"/>
  <c r="C67" i="7"/>
  <c r="B67" i="7"/>
  <c r="P55" i="7"/>
  <c r="O55" i="7"/>
  <c r="N55" i="7"/>
  <c r="M55" i="7"/>
  <c r="L55" i="7"/>
  <c r="K55" i="7"/>
  <c r="J55" i="7"/>
  <c r="I55" i="7"/>
  <c r="P47" i="7"/>
  <c r="P64" i="7" s="1"/>
  <c r="O47" i="7"/>
  <c r="O64" i="7" s="1"/>
  <c r="N47" i="7"/>
  <c r="N64" i="7" s="1"/>
  <c r="M47" i="7"/>
  <c r="M64" i="7" s="1"/>
  <c r="L47" i="7"/>
  <c r="L64" i="7" s="1"/>
  <c r="K47" i="7"/>
  <c r="K64" i="7" s="1"/>
  <c r="J47" i="7"/>
  <c r="J64" i="7" s="1"/>
  <c r="I47" i="7"/>
  <c r="I64" i="7" s="1"/>
  <c r="H47" i="7"/>
  <c r="H64" i="7" s="1"/>
  <c r="N46" i="7"/>
  <c r="N63" i="7" s="1"/>
  <c r="M46" i="7"/>
  <c r="M63" i="7" s="1"/>
  <c r="L46" i="7"/>
  <c r="L63" i="7" s="1"/>
  <c r="K46" i="7"/>
  <c r="K63" i="7" s="1"/>
  <c r="J46" i="7"/>
  <c r="J63" i="7" s="1"/>
  <c r="I46" i="7"/>
  <c r="I63" i="7" s="1"/>
  <c r="H46" i="7"/>
  <c r="H63" i="7" s="1"/>
  <c r="G46" i="7"/>
  <c r="G63" i="7" s="1"/>
  <c r="F46" i="7"/>
  <c r="F63" i="7" s="1"/>
  <c r="M45" i="7"/>
  <c r="M62" i="7" s="1"/>
  <c r="L45" i="7"/>
  <c r="L62" i="7" s="1"/>
  <c r="K45" i="7"/>
  <c r="K62" i="7" s="1"/>
  <c r="J45" i="7"/>
  <c r="J62" i="7" s="1"/>
  <c r="I45" i="7"/>
  <c r="I62" i="7" s="1"/>
  <c r="H45" i="7"/>
  <c r="H62" i="7" s="1"/>
  <c r="G45" i="7"/>
  <c r="G62" i="7" s="1"/>
  <c r="F45" i="7"/>
  <c r="F62" i="7" s="1"/>
  <c r="E45" i="7"/>
  <c r="E62" i="7" s="1"/>
  <c r="D45" i="7"/>
  <c r="D62" i="7" s="1"/>
  <c r="C45" i="7"/>
  <c r="C62" i="7" s="1"/>
  <c r="B45" i="7"/>
  <c r="B62" i="7" s="1"/>
  <c r="P44" i="7"/>
  <c r="P61" i="7" s="1"/>
  <c r="O44" i="7"/>
  <c r="O61" i="7" s="1"/>
  <c r="N44" i="7"/>
  <c r="N61" i="7" s="1"/>
  <c r="M44" i="7"/>
  <c r="M61" i="7" s="1"/>
  <c r="L44" i="7"/>
  <c r="L61" i="7" s="1"/>
  <c r="K44" i="7"/>
  <c r="K61" i="7" s="1"/>
  <c r="J44" i="7"/>
  <c r="J61" i="7" s="1"/>
  <c r="I44" i="7"/>
  <c r="I61" i="7" s="1"/>
  <c r="H44" i="7"/>
  <c r="H61" i="7" s="1"/>
  <c r="G44" i="7"/>
  <c r="G61" i="7" s="1"/>
  <c r="K43" i="7"/>
  <c r="K60" i="7" s="1"/>
  <c r="J43" i="7"/>
  <c r="J60" i="7" s="1"/>
  <c r="I43" i="7"/>
  <c r="I60" i="7" s="1"/>
  <c r="H43" i="7"/>
  <c r="H60" i="7" s="1"/>
  <c r="G43" i="7"/>
  <c r="G60" i="7" s="1"/>
  <c r="F43" i="7"/>
  <c r="F60" i="7" s="1"/>
  <c r="E43" i="7"/>
  <c r="E60" i="7" s="1"/>
  <c r="D43" i="7"/>
  <c r="D60" i="7" s="1"/>
  <c r="C43" i="7"/>
  <c r="C60" i="7" s="1"/>
  <c r="B43" i="7"/>
  <c r="B60" i="7" s="1"/>
  <c r="P42" i="7"/>
  <c r="P59" i="7" s="1"/>
  <c r="O42" i="7"/>
  <c r="O59" i="7" s="1"/>
  <c r="N42" i="7"/>
  <c r="N59" i="7" s="1"/>
  <c r="M42" i="7"/>
  <c r="M59" i="7" s="1"/>
  <c r="L42" i="7"/>
  <c r="L59" i="7" s="1"/>
  <c r="K42" i="7"/>
  <c r="K59" i="7" s="1"/>
  <c r="J42" i="7"/>
  <c r="J59" i="7" s="1"/>
  <c r="I42" i="7"/>
  <c r="I59" i="7" s="1"/>
  <c r="H42" i="7"/>
  <c r="H59" i="7" s="1"/>
  <c r="G42" i="7"/>
  <c r="G59" i="7" s="1"/>
  <c r="F42" i="7"/>
  <c r="F59" i="7" s="1"/>
  <c r="E42" i="7"/>
  <c r="E59" i="7" s="1"/>
  <c r="D42" i="7"/>
  <c r="D59" i="7" s="1"/>
  <c r="C42" i="7"/>
  <c r="C59" i="7" s="1"/>
  <c r="B42" i="7"/>
  <c r="B59" i="7" s="1"/>
  <c r="P39" i="7"/>
  <c r="O39" i="7"/>
  <c r="N39" i="7"/>
  <c r="M39" i="7"/>
  <c r="L39" i="7"/>
  <c r="K39" i="7"/>
  <c r="J39" i="7"/>
  <c r="I39" i="7"/>
  <c r="H39" i="7"/>
  <c r="G39" i="7"/>
  <c r="P38" i="7"/>
  <c r="O38" i="7"/>
  <c r="N38" i="7"/>
  <c r="M38" i="7"/>
  <c r="L38" i="7"/>
  <c r="K38" i="7"/>
  <c r="J38" i="7"/>
  <c r="I38" i="7"/>
  <c r="H38" i="7"/>
  <c r="G38" i="7"/>
  <c r="P37" i="7"/>
  <c r="O37" i="7"/>
  <c r="N37" i="7"/>
  <c r="M37" i="7"/>
  <c r="L37" i="7"/>
  <c r="K37" i="7"/>
  <c r="J37" i="7"/>
  <c r="I37" i="7"/>
  <c r="H37" i="7"/>
  <c r="G37" i="7"/>
  <c r="K34" i="7"/>
  <c r="J34" i="7"/>
  <c r="I34" i="7"/>
  <c r="H34" i="7"/>
  <c r="G34" i="7"/>
  <c r="F34" i="7"/>
  <c r="E34" i="7"/>
  <c r="D34" i="7"/>
  <c r="C34" i="7"/>
  <c r="B34" i="7"/>
  <c r="K33" i="7"/>
  <c r="J33" i="7"/>
  <c r="I33" i="7"/>
  <c r="H33" i="7"/>
  <c r="G33" i="7"/>
  <c r="F33" i="7"/>
  <c r="E33" i="7"/>
  <c r="D33" i="7"/>
  <c r="C33" i="7"/>
  <c r="B33" i="7"/>
  <c r="K32" i="7"/>
  <c r="J32" i="7"/>
  <c r="I32" i="7"/>
  <c r="H32" i="7"/>
  <c r="G32" i="7"/>
  <c r="F32" i="7"/>
  <c r="E32" i="7"/>
  <c r="D32" i="7"/>
  <c r="C32" i="7"/>
  <c r="B32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E56" i="11" l="1"/>
  <c r="F52" i="11"/>
  <c r="F44" i="11"/>
  <c r="F45" i="11"/>
  <c r="F53" i="11"/>
  <c r="F47" i="11"/>
  <c r="F55" i="11"/>
  <c r="H60" i="11"/>
  <c r="F42" i="11"/>
  <c r="F50" i="11"/>
  <c r="F41" i="11"/>
  <c r="F46" i="11"/>
  <c r="H61" i="11"/>
  <c r="D41" i="11"/>
  <c r="F49" i="11"/>
  <c r="E39" i="11"/>
  <c r="C39" i="11"/>
  <c r="F48" i="11"/>
  <c r="F56" i="11"/>
  <c r="H59" i="11"/>
  <c r="F40" i="11"/>
  <c r="F43" i="11"/>
  <c r="F51" i="11"/>
  <c r="F39" i="11"/>
  <c r="F54" i="11"/>
  <c r="B41" i="11"/>
  <c r="B40" i="11"/>
  <c r="C41" i="11"/>
  <c r="B43" i="11"/>
  <c r="B45" i="11"/>
  <c r="B47" i="11"/>
  <c r="B49" i="11"/>
  <c r="B51" i="11"/>
  <c r="B53" i="11"/>
  <c r="B55" i="11"/>
  <c r="C40" i="11"/>
  <c r="C42" i="11"/>
  <c r="C44" i="11"/>
  <c r="C46" i="11"/>
  <c r="C48" i="11"/>
  <c r="C50" i="11"/>
  <c r="C53" i="11"/>
  <c r="C56" i="11"/>
  <c r="D40" i="11"/>
  <c r="E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B42" i="11"/>
  <c r="B44" i="11"/>
  <c r="B46" i="11"/>
  <c r="B48" i="11"/>
  <c r="B50" i="11"/>
  <c r="B52" i="11"/>
  <c r="B54" i="11"/>
  <c r="B56" i="11"/>
  <c r="C52" i="11"/>
  <c r="C55" i="11"/>
  <c r="D39" i="11"/>
  <c r="E40" i="11"/>
  <c r="H62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C43" i="11"/>
  <c r="C45" i="11"/>
  <c r="C47" i="11"/>
  <c r="C49" i="11"/>
  <c r="C51" i="11"/>
  <c r="C54" i="11"/>
  <c r="G94" i="7"/>
  <c r="P105" i="7"/>
  <c r="E91" i="7"/>
  <c r="I99" i="7"/>
  <c r="L101" i="7"/>
  <c r="O103" i="7"/>
  <c r="K100" i="7"/>
  <c r="D88" i="7"/>
  <c r="F89" i="7"/>
  <c r="G90" i="7"/>
  <c r="I91" i="7"/>
  <c r="J92" i="7"/>
  <c r="E94" i="7"/>
  <c r="G95" i="7"/>
  <c r="J97" i="7"/>
  <c r="K98" i="7"/>
  <c r="M99" i="7"/>
  <c r="I102" i="7"/>
  <c r="K103" i="7"/>
  <c r="M104" i="7"/>
  <c r="N105" i="7"/>
  <c r="N101" i="7"/>
  <c r="M101" i="7"/>
  <c r="M54" i="7" s="1"/>
  <c r="O102" i="7"/>
  <c r="G89" i="7"/>
  <c r="E93" i="7"/>
  <c r="H95" i="7"/>
  <c r="K97" i="7"/>
  <c r="I101" i="7"/>
  <c r="L103" i="7"/>
  <c r="N104" i="7"/>
  <c r="F88" i="7"/>
  <c r="F54" i="7" s="1"/>
  <c r="I90" i="7"/>
  <c r="D92" i="7"/>
  <c r="J96" i="7"/>
  <c r="M98" i="7"/>
  <c r="H100" i="7"/>
  <c r="K102" i="7"/>
  <c r="C88" i="7"/>
  <c r="C50" i="7" s="1"/>
  <c r="E89" i="7"/>
  <c r="F90" i="7"/>
  <c r="H91" i="7"/>
  <c r="I92" i="7"/>
  <c r="F95" i="7"/>
  <c r="G96" i="7"/>
  <c r="I97" i="7"/>
  <c r="J98" i="7"/>
  <c r="L99" i="7"/>
  <c r="J103" i="7"/>
  <c r="L104" i="7"/>
  <c r="M105" i="7"/>
  <c r="L97" i="7"/>
  <c r="M103" i="7"/>
  <c r="G88" i="7"/>
  <c r="G55" i="7" s="1"/>
  <c r="H99" i="7"/>
  <c r="I100" i="7"/>
  <c r="K101" i="7"/>
  <c r="P104" i="7"/>
  <c r="P52" i="7" s="1"/>
  <c r="G54" i="7"/>
  <c r="N100" i="7"/>
  <c r="L100" i="7"/>
  <c r="C89" i="7"/>
  <c r="D90" i="7"/>
  <c r="F91" i="7"/>
  <c r="G93" i="7"/>
  <c r="I93" i="7"/>
  <c r="I54" i="7" s="1"/>
  <c r="J94" i="7"/>
  <c r="G97" i="7"/>
  <c r="H98" i="7"/>
  <c r="J99" i="7"/>
  <c r="N102" i="7"/>
  <c r="K105" i="7"/>
  <c r="M100" i="7"/>
  <c r="R74" i="7"/>
  <c r="H94" i="7"/>
  <c r="K96" i="7"/>
  <c r="B88" i="7"/>
  <c r="B51" i="7" s="1"/>
  <c r="D89" i="7"/>
  <c r="E90" i="7"/>
  <c r="G91" i="7"/>
  <c r="H92" i="7"/>
  <c r="J93" i="7"/>
  <c r="K94" i="7"/>
  <c r="F96" i="7"/>
  <c r="F52" i="7" s="1"/>
  <c r="H97" i="7"/>
  <c r="I98" i="7"/>
  <c r="K99" i="7"/>
  <c r="K104" i="7"/>
  <c r="L105" i="7"/>
  <c r="P50" i="7"/>
  <c r="R71" i="7"/>
  <c r="H55" i="7"/>
  <c r="R73" i="7"/>
  <c r="R76" i="7"/>
  <c r="R72" i="7"/>
  <c r="R75" i="7"/>
  <c r="I95" i="7"/>
  <c r="F93" i="7"/>
  <c r="J95" i="7"/>
  <c r="E92" i="7"/>
  <c r="K95" i="7"/>
  <c r="H89" i="7"/>
  <c r="D91" i="7"/>
  <c r="H93" i="7"/>
  <c r="O104" i="7"/>
  <c r="G92" i="7"/>
  <c r="J101" i="7"/>
  <c r="N103" i="7"/>
  <c r="H96" i="7"/>
  <c r="L102" i="7"/>
  <c r="N54" i="7" l="1"/>
  <c r="K53" i="7"/>
  <c r="C51" i="7"/>
  <c r="L54" i="7"/>
  <c r="M53" i="7"/>
  <c r="G53" i="7"/>
  <c r="F53" i="7"/>
  <c r="K54" i="7"/>
  <c r="C53" i="7"/>
  <c r="E51" i="7"/>
  <c r="H54" i="7"/>
  <c r="O50" i="7"/>
  <c r="J54" i="7"/>
  <c r="R84" i="7"/>
  <c r="M50" i="7"/>
  <c r="G52" i="7"/>
  <c r="K51" i="7"/>
  <c r="H52" i="7"/>
  <c r="M52" i="7"/>
  <c r="B53" i="7"/>
  <c r="K52" i="7"/>
  <c r="B50" i="7"/>
  <c r="E50" i="7"/>
  <c r="I52" i="7"/>
  <c r="D50" i="7"/>
  <c r="L50" i="7"/>
  <c r="H51" i="7"/>
  <c r="D53" i="7"/>
  <c r="E53" i="7"/>
  <c r="J52" i="7"/>
  <c r="D51" i="7"/>
  <c r="I53" i="7"/>
  <c r="G51" i="7"/>
  <c r="O52" i="7"/>
  <c r="H50" i="7"/>
  <c r="I51" i="7"/>
  <c r="N52" i="7"/>
  <c r="L53" i="7"/>
  <c r="J53" i="7"/>
  <c r="N50" i="7"/>
  <c r="F50" i="7"/>
  <c r="H53" i="7"/>
  <c r="K50" i="7"/>
  <c r="G50" i="7"/>
  <c r="L52" i="7"/>
  <c r="J51" i="7"/>
  <c r="F51" i="7"/>
  <c r="I50" i="7"/>
  <c r="J50" i="7"/>
  <c r="R83" i="7" l="1"/>
  <c r="R82" i="7"/>
  <c r="R79" i="7"/>
  <c r="R80" i="7"/>
  <c r="R81" i="7"/>
</calcChain>
</file>

<file path=xl/sharedStrings.xml><?xml version="1.0" encoding="utf-8"?>
<sst xmlns="http://schemas.openxmlformats.org/spreadsheetml/2006/main" count="747" uniqueCount="221">
  <si>
    <t>Winter 2013</t>
  </si>
  <si>
    <t>Spring 2013</t>
  </si>
  <si>
    <t>Autumn 2013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</si>
  <si>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</si>
  <si>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</si>
  <si>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</si>
  <si>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</si>
  <si>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</si>
  <si>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</si>
  <si>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</si>
  <si>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</si>
  <si>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</si>
  <si>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</si>
  <si>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</si>
  <si>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</si>
  <si>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</si>
  <si>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</si>
  <si>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</si>
  <si>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</si>
  <si>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</si>
  <si>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</si>
  <si>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</si>
  <si>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</si>
  <si>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</si>
  <si>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</si>
  <si>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</si>
  <si>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</si>
  <si>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</si>
  <si>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</si>
  <si>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</si>
  <si>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</si>
  <si>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</si>
  <si>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</si>
  <si>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</si>
  <si>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</si>
  <si>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</si>
  <si>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</si>
  <si>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</si>
  <si>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</si>
  <si>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</si>
  <si>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</si>
  <si>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</si>
  <si>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</si>
  <si>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</si>
  <si>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</si>
  <si>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</si>
  <si>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</si>
  <si>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</si>
  <si>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</si>
  <si>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</si>
  <si>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</si>
  <si>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</si>
  <si>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</si>
  <si>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</si>
  <si>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</si>
  <si>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</si>
  <si>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</si>
  <si>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</si>
  <si>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</si>
  <si>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</si>
  <si>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</si>
  <si>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</si>
  <si>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</si>
  <si>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</si>
  <si>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</si>
  <si>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</si>
  <si>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</si>
  <si>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</si>
  <si>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</si>
  <si>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</si>
  <si>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</si>
  <si>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</si>
  <si>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</si>
  <si>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</si>
  <si>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</si>
  <si>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</si>
  <si>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</si>
  <si>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</si>
  <si>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</si>
  <si>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</si>
  <si>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</si>
  <si>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</si>
  <si>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</si>
  <si>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retail1</t>
  </si>
  <si>
    <t>constr1</t>
  </si>
  <si>
    <t>constr2</t>
  </si>
  <si>
    <t>ind1</t>
  </si>
  <si>
    <t>ind2</t>
  </si>
  <si>
    <t>world_trade</t>
  </si>
  <si>
    <t>eur_stocks</t>
  </si>
  <si>
    <t>EC Output gap</t>
  </si>
  <si>
    <t>X. 2004</t>
  </si>
  <si>
    <t>III. 2005</t>
  </si>
  <si>
    <t>XI. 2005</t>
  </si>
  <si>
    <t>IV. 2006</t>
  </si>
  <si>
    <t>X. 2006</t>
  </si>
  <si>
    <t>IV. 2007</t>
  </si>
  <si>
    <t>X. 2007</t>
  </si>
  <si>
    <t>IV. 2008</t>
  </si>
  <si>
    <t>X. 2008</t>
  </si>
  <si>
    <t>IV. 2009</t>
  </si>
  <si>
    <t>X. 2009</t>
  </si>
  <si>
    <t>IV. 2010</t>
  </si>
  <si>
    <t>XI. 2010</t>
  </si>
  <si>
    <t>V. 2011</t>
  </si>
  <si>
    <t>X. 2011</t>
  </si>
  <si>
    <t>IV. 2012</t>
  </si>
  <si>
    <t>X. 2012</t>
  </si>
  <si>
    <t>I. 2013</t>
  </si>
  <si>
    <t>IV. 2013</t>
  </si>
  <si>
    <t>PCA(last)</t>
  </si>
  <si>
    <t>Descriptive statistics</t>
  </si>
  <si>
    <t>total period:</t>
  </si>
  <si>
    <t>mean</t>
  </si>
  <si>
    <t>min</t>
  </si>
  <si>
    <t>max</t>
  </si>
  <si>
    <t>X. 2004 - X. 2008:</t>
  </si>
  <si>
    <t>IV. 2009 - IV. 2013:</t>
  </si>
  <si>
    <t>Standard deviations</t>
  </si>
  <si>
    <t>Root mean square of standard deviations:</t>
  </si>
  <si>
    <t>stdev: total</t>
  </si>
  <si>
    <t xml:space="preserve"> total</t>
  </si>
  <si>
    <t>stdev: X.2004-X.2008</t>
  </si>
  <si>
    <t xml:space="preserve"> X.2004-X.2008</t>
  </si>
  <si>
    <t>stdev: IV.2009-IV.2013</t>
  </si>
  <si>
    <t xml:space="preserve"> IV.2009-IV.2013</t>
  </si>
  <si>
    <t>stdev: history</t>
  </si>
  <si>
    <t xml:space="preserve"> history</t>
  </si>
  <si>
    <t>stdev: estimate</t>
  </si>
  <si>
    <t xml:space="preserve"> estimate</t>
  </si>
  <si>
    <t>stdev: forecast</t>
  </si>
  <si>
    <t xml:space="preserve"> forecast</t>
  </si>
  <si>
    <t>Sign change frequency</t>
  </si>
  <si>
    <t>Average frequency of sign change:</t>
  </si>
  <si>
    <t>sign change: total</t>
  </si>
  <si>
    <t>total</t>
  </si>
  <si>
    <t>sign change: X.2004-X.2008</t>
  </si>
  <si>
    <t>X.2004-X.2008</t>
  </si>
  <si>
    <t>sign change: IV.2009-IV.2013</t>
  </si>
  <si>
    <t>IV.2009-IV.2013</t>
  </si>
  <si>
    <t>sign change: history</t>
  </si>
  <si>
    <t>history</t>
  </si>
  <si>
    <t>sign change: estimate</t>
  </si>
  <si>
    <t>estimate</t>
  </si>
  <si>
    <t>sign change: forecast</t>
  </si>
  <si>
    <t>forecast</t>
  </si>
  <si>
    <t>squares:</t>
  </si>
  <si>
    <t>signs:</t>
  </si>
  <si>
    <t>change of sign</t>
  </si>
  <si>
    <t>EC</t>
  </si>
  <si>
    <t>MoF</t>
  </si>
  <si>
    <t>NBS</t>
  </si>
  <si>
    <t>SHPQ</t>
  </si>
  <si>
    <t>MVKF</t>
  </si>
  <si>
    <t>PCA7</t>
  </si>
  <si>
    <t>BIS</t>
  </si>
  <si>
    <t>Simple_Average</t>
  </si>
  <si>
    <t>PCAG</t>
  </si>
  <si>
    <t>AS</t>
  </si>
  <si>
    <t>SS</t>
  </si>
  <si>
    <t>LS</t>
  </si>
  <si>
    <t>LA</t>
  </si>
  <si>
    <t>PR_PCA3</t>
  </si>
  <si>
    <t>PR_PCA5</t>
  </si>
  <si>
    <t>PR_PCA6</t>
  </si>
  <si>
    <t>PR_PCA8</t>
  </si>
  <si>
    <t>PR_PCAYETI</t>
  </si>
  <si>
    <t>PR_PCAYETIWEIGHT</t>
  </si>
  <si>
    <t>sc1</t>
  </si>
  <si>
    <t>sc2</t>
  </si>
  <si>
    <t>sc3</t>
  </si>
  <si>
    <t>sc4</t>
  </si>
  <si>
    <t>sc5</t>
  </si>
  <si>
    <t>MF</t>
  </si>
  <si>
    <t>HP</t>
  </si>
  <si>
    <t>KF</t>
  </si>
  <si>
    <t>PCA</t>
  </si>
  <si>
    <t>m</t>
  </si>
  <si>
    <t>stev</t>
  </si>
  <si>
    <t>all7</t>
  </si>
  <si>
    <t>all7del</t>
  </si>
  <si>
    <t>five</t>
  </si>
  <si>
    <t>fivedel</t>
  </si>
  <si>
    <t>only3</t>
  </si>
  <si>
    <t>only5</t>
  </si>
  <si>
    <t>2005s</t>
  </si>
  <si>
    <t>2005a</t>
  </si>
  <si>
    <t>2006s</t>
  </si>
  <si>
    <t>2006a</t>
  </si>
  <si>
    <t>2007s</t>
  </si>
  <si>
    <t>2007a</t>
  </si>
  <si>
    <t>2008s</t>
  </si>
  <si>
    <t>2008a</t>
  </si>
  <si>
    <t>2009s</t>
  </si>
  <si>
    <t>2009a</t>
  </si>
  <si>
    <t>2010s</t>
  </si>
  <si>
    <t>2010a</t>
  </si>
  <si>
    <t>2011s</t>
  </si>
  <si>
    <t>2011a</t>
  </si>
  <si>
    <t>2012s</t>
  </si>
  <si>
    <t>2012a</t>
  </si>
  <si>
    <t>2013s</t>
  </si>
  <si>
    <t>PP_GAP</t>
  </si>
  <si>
    <t>HHC_GAP</t>
  </si>
  <si>
    <t xml:space="preserve"> </t>
  </si>
  <si>
    <t>Figure 1 – Output gap in Slovakia</t>
  </si>
  <si>
    <t>Figure 2 –NAWRU in Slovakia (%)</t>
  </si>
  <si>
    <t>Figure 3 – Variables for PCA analysis (normalized, last vintage)</t>
  </si>
  <si>
    <t>Figure 4 –EC estimates of output gap and PCA final vintage</t>
  </si>
  <si>
    <t>Figure 5 – Different methods to calculate output gaps in Slovakia (last vintage)</t>
  </si>
  <si>
    <t>Figure 6 – Evaluation of real-time output gap estimates based on simple statistics (% of GDP)</t>
  </si>
  <si>
    <t>Figure 7 – Real-time evaluation of the simple average output gap (% of GDP)</t>
  </si>
  <si>
    <t>Figure 8 – performance of five different weighting schemes</t>
  </si>
  <si>
    <t>Figure 9 –Last vintage from different weighting schemes</t>
  </si>
  <si>
    <t>Figure 13 – Different PCA vintages</t>
  </si>
  <si>
    <t>Figure 14 – Financial cycles in Slovakia</t>
  </si>
  <si>
    <t>Figure 12 – Different PCA candidates (output gap)</t>
  </si>
  <si>
    <t>Figure 15 –Finance neutral output gap in Slovakia</t>
  </si>
  <si>
    <t>EK</t>
  </si>
  <si>
    <t>MFSR</t>
  </si>
  <si>
    <t>priemer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</si>
</sst>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00"/>
    <numFmt numFmtId="166" formatCode="0.000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onstantia"/>
      <family val="1"/>
      <charset val="238"/>
    </font>
    <font>
      <sz val="9"/>
      <color theme="1"/>
      <name val="Constantia"/>
      <family val="1"/>
      <charset val="238"/>
    </font>
    <font>
      <b/>
      <sz val="9"/>
      <color theme="0"/>
      <name val="Constantia"/>
      <family val="1"/>
      <charset val="238"/>
    </font>
    <font>
      <b/>
      <sz val="10"/>
      <color rgb="FF13B5EA"/>
      <name val="Constantia"/>
      <family val="1"/>
      <charset val="238"/>
    </font>
    <font>
      <sz val="9"/>
      <color theme="0"/>
      <name val="Constantia"/>
      <family val="1"/>
      <charset val="238"/>
    </font>
    <font>
      <b/>
      <sz val="11"/>
      <color rgb="FF13B5EA"/>
      <name val="Constantia"/>
      <family val="1"/>
      <charset val="238"/>
    </font>
    <font>
      <b/>
      <sz val="26"/>
      <color rgb="FF13B5EA"/>
      <name val="Constantia"/>
      <family val="1"/>
      <charset val="238"/>
    </font>
    <font>
      <sz val="10"/>
      <name val="Constantia"/>
      <family val="1"/>
      <charset val="238"/>
    </font>
    <font>
      <b/>
      <sz val="11"/>
      <color theme="0"/>
      <name val="Constantia"/>
      <family val="1"/>
      <charset val="238"/>
    </font>
    <font>
      <b/>
      <sz val="11"/>
      <color theme="3"/>
      <name val="Constantia"/>
      <family val="1"/>
      <charset val="238"/>
    </font>
    <font>
      <sz val="10"/>
      <color indexed="40"/>
      <name val="Constantia"/>
      <family val="1"/>
      <charset val="238"/>
    </font>
    <font>
      <sz val="10"/>
      <color indexed="12"/>
      <name val="Constantia"/>
      <family val="1"/>
      <charset val="238"/>
    </font>
    <font>
      <i/>
      <sz val="9"/>
      <color rgb="FF7F7F7F"/>
      <name val="Constantia"/>
      <family val="1"/>
      <charset val="238"/>
    </font>
    <font>
      <b/>
      <sz val="14"/>
      <color theme="0"/>
      <name val="Constantia"/>
      <family val="1"/>
      <charset val="238"/>
    </font>
    <font>
      <sz val="10"/>
      <color rgb="FF13B5EA"/>
      <name val="Constantia"/>
      <family val="1"/>
      <charset val="238"/>
    </font>
    <font>
      <b/>
      <sz val="12"/>
      <color rgb="FF13B5EA"/>
      <name val="Constantia"/>
      <family val="1"/>
      <charset val="238"/>
    </font>
    <font>
      <sz val="10"/>
      <color theme="0"/>
      <name val="Constantia"/>
      <family val="1"/>
      <charset val="238"/>
    </font>
    <font>
      <b/>
      <sz val="10"/>
      <color theme="0"/>
      <name val="Constantia"/>
      <family val="1"/>
      <charset val="238"/>
    </font>
    <font>
      <b/>
      <sz val="10"/>
      <color rgb="FF58595B"/>
      <name val="Constantia"/>
      <family val="1"/>
      <charset val="238"/>
    </font>
    <font>
      <b/>
      <sz val="10"/>
      <color indexed="40"/>
      <name val="Constantia"/>
      <family val="1"/>
      <charset val="238"/>
    </font>
    <font>
      <b/>
      <sz val="10"/>
      <name val="Constantia"/>
      <family val="1"/>
      <charset val="238"/>
    </font>
    <font>
      <b/>
      <sz val="14"/>
      <color rgb="FF13B5EA"/>
      <name val="Constantia"/>
      <family val="1"/>
      <charset val="238"/>
    </font>
    <font>
      <b/>
      <sz val="9"/>
      <color theme="1"/>
      <name val="Constantia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B5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43" fontId="21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1" fillId="0" borderId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3" fillId="6" borderId="4" applyNumberFormat="0" applyAlignment="0" applyProtection="0"/>
    <xf numFmtId="0" fontId="33" fillId="6" borderId="4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37" fillId="0" borderId="0" xfId="0" applyFont="1"/>
    <xf numFmtId="0" fontId="38" fillId="0" borderId="0" xfId="0" applyFont="1"/>
    <xf numFmtId="164" fontId="38" fillId="0" borderId="0" xfId="0" applyNumberFormat="1" applyFont="1"/>
    <xf numFmtId="0" fontId="39" fillId="33" borderId="0" xfId="0" applyFont="1" applyFill="1" applyAlignment="1">
      <alignment horizontal="left" vertical="center"/>
    </xf>
    <xf numFmtId="0" fontId="39" fillId="33" borderId="0" xfId="0" applyFont="1" applyFill="1" applyAlignment="1">
      <alignment horizontal="center" vertical="center"/>
    </xf>
    <xf numFmtId="0" fontId="40" fillId="0" borderId="0" xfId="0" applyFont="1"/>
    <xf numFmtId="0" fontId="39" fillId="33" borderId="0" xfId="0" applyFont="1" applyFill="1"/>
    <xf numFmtId="165" fontId="38" fillId="0" borderId="0" xfId="0" applyNumberFormat="1" applyFont="1"/>
    <xf numFmtId="2" fontId="38" fillId="0" borderId="0" xfId="0" applyNumberFormat="1" applyFont="1"/>
    <xf numFmtId="0" fontId="42" fillId="0" borderId="0" xfId="0" applyFont="1"/>
    <xf numFmtId="164" fontId="41" fillId="33" borderId="0" xfId="0" applyNumberFormat="1" applyFont="1" applyFill="1"/>
    <xf numFmtId="164" fontId="39" fillId="33" borderId="0" xfId="0" applyNumberFormat="1" applyFont="1" applyFill="1" applyAlignment="1">
      <alignment horizontal="center" vertical="center"/>
    </xf>
    <xf numFmtId="0" fontId="43" fillId="0" borderId="0" xfId="42" applyFont="1"/>
    <xf numFmtId="0" fontId="44" fillId="0" borderId="0" xfId="42" applyFont="1"/>
    <xf numFmtId="0" fontId="45" fillId="33" borderId="3" xfId="4" applyFont="1" applyFill="1" applyAlignment="1">
      <alignment horizontal="center" vertical="center"/>
    </xf>
    <xf numFmtId="0" fontId="46" fillId="0" borderId="0" xfId="4" applyFont="1" applyBorder="1"/>
    <xf numFmtId="164" fontId="44" fillId="0" borderId="0" xfId="42" applyNumberFormat="1" applyFont="1"/>
    <xf numFmtId="164" fontId="47" fillId="0" borderId="0" xfId="42" applyNumberFormat="1" applyFont="1"/>
    <xf numFmtId="164" fontId="48" fillId="0" borderId="0" xfId="42" applyNumberFormat="1" applyFont="1"/>
    <xf numFmtId="0" fontId="37" fillId="0" borderId="0" xfId="43" applyFont="1"/>
    <xf numFmtId="0" fontId="37" fillId="0" borderId="0" xfId="44" applyFont="1"/>
    <xf numFmtId="0" fontId="37" fillId="0" borderId="0" xfId="45" applyFont="1" applyProtection="1">
      <protection locked="0"/>
    </xf>
    <xf numFmtId="0" fontId="44" fillId="0" borderId="0" xfId="42" applyFont="1" applyAlignment="1">
      <alignment horizontal="right"/>
    </xf>
    <xf numFmtId="2" fontId="44" fillId="0" borderId="0" xfId="42" applyNumberFormat="1" applyFont="1"/>
    <xf numFmtId="0" fontId="49" fillId="0" borderId="0" xfId="16" applyFont="1"/>
    <xf numFmtId="164" fontId="49" fillId="0" borderId="0" xfId="16" applyNumberFormat="1" applyFont="1"/>
    <xf numFmtId="1" fontId="47" fillId="0" borderId="0" xfId="42" applyNumberFormat="1" applyFont="1"/>
    <xf numFmtId="1" fontId="48" fillId="0" borderId="0" xfId="42" applyNumberFormat="1" applyFont="1"/>
    <xf numFmtId="1" fontId="44" fillId="0" borderId="0" xfId="42" applyNumberFormat="1" applyFont="1"/>
    <xf numFmtId="0" fontId="45" fillId="33" borderId="3" xfId="4" applyFont="1" applyFill="1"/>
    <xf numFmtId="0" fontId="50" fillId="33" borderId="3" xfId="4" applyFont="1" applyFill="1"/>
    <xf numFmtId="0" fontId="51" fillId="0" borderId="0" xfId="42" applyFont="1" applyAlignment="1">
      <alignment horizontal="left"/>
    </xf>
    <xf numFmtId="0" fontId="42" fillId="0" borderId="0" xfId="42" applyFont="1"/>
    <xf numFmtId="2" fontId="52" fillId="0" borderId="0" xfId="42" applyNumberFormat="1" applyFont="1"/>
    <xf numFmtId="0" fontId="53" fillId="33" borderId="0" xfId="42" applyFont="1" applyFill="1"/>
    <xf numFmtId="0" fontId="54" fillId="33" borderId="0" xfId="42" applyFont="1" applyFill="1"/>
    <xf numFmtId="0" fontId="55" fillId="0" borderId="0" xfId="42" applyFont="1"/>
    <xf numFmtId="164" fontId="56" fillId="0" borderId="0" xfId="42" applyNumberFormat="1" applyFont="1"/>
    <xf numFmtId="2" fontId="57" fillId="0" borderId="0" xfId="42" applyNumberFormat="1" applyFont="1"/>
    <xf numFmtId="2" fontId="56" fillId="0" borderId="0" xfId="42" applyNumberFormat="1" applyFont="1"/>
    <xf numFmtId="2" fontId="55" fillId="0" borderId="0" xfId="42" applyNumberFormat="1" applyFont="1"/>
    <xf numFmtId="0" fontId="57" fillId="0" borderId="0" xfId="42" applyFont="1"/>
    <xf numFmtId="1" fontId="56" fillId="0" borderId="0" xfId="42" applyNumberFormat="1" applyFont="1"/>
    <xf numFmtId="1" fontId="55" fillId="0" borderId="0" xfId="42" applyNumberFormat="1" applyFont="1"/>
    <xf numFmtId="165" fontId="42" fillId="6" borderId="0" xfId="11" applyNumberFormat="1" applyFont="1" applyBorder="1"/>
    <xf numFmtId="0" fontId="58" fillId="0" borderId="0" xfId="0" applyFont="1"/>
    <xf numFmtId="0" fontId="45" fillId="33" borderId="0" xfId="0" applyFont="1" applyFill="1" applyAlignment="1">
      <alignment horizontal="center" vertical="center"/>
    </xf>
    <xf numFmtId="164" fontId="38" fillId="34" borderId="0" xfId="0" applyNumberFormat="1" applyFont="1" applyFill="1"/>
    <xf numFmtId="165" fontId="42" fillId="34" borderId="0" xfId="11" applyNumberFormat="1" applyFont="1" applyFill="1" applyBorder="1"/>
    <xf numFmtId="164" fontId="38" fillId="0" borderId="0" xfId="144" applyNumberFormat="1" applyFont="1" applyProtection="1">
      <protection locked="0"/>
    </xf>
    <xf numFmtId="164" fontId="38" fillId="0" borderId="0" xfId="0" applyNumberFormat="1" applyFont="1" applyFill="1"/>
    <xf numFmtId="164" fontId="59" fillId="0" borderId="0" xfId="0" applyNumberFormat="1" applyFont="1" applyFill="1"/>
    <xf numFmtId="1" fontId="38" fillId="0" borderId="0" xfId="0" applyNumberFormat="1" applyFont="1"/>
    <xf numFmtId="164" fontId="38" fillId="35" borderId="0" xfId="0" applyNumberFormat="1" applyFont="1" applyFill="1"/>
    <xf numFmtId="0" fontId="40" fillId="0" borderId="0" xfId="0" applyFont="1" applyAlignment="1">
      <alignment vertical="center"/>
    </xf>
    <xf numFmtId="0" fontId="38" fillId="34" borderId="0" xfId="0" applyFont="1" applyFill="1"/>
    <xf numFmtId="166" fontId="38" fillId="34" borderId="0" xfId="0" applyNumberFormat="1" applyFont="1" applyFill="1"/>
  </cellXfs>
  <cellStyles count="145">
    <cellStyle name="20 % - zvýraznenie1 2" xfId="46"/>
    <cellStyle name="20 % - zvýraznenie1 3" xfId="47"/>
    <cellStyle name="20 % - zvýraznenie2 2" xfId="48"/>
    <cellStyle name="20 % - zvýraznenie2 3" xfId="49"/>
    <cellStyle name="20 % - zvýraznenie3 2" xfId="50"/>
    <cellStyle name="20 % - zvýraznenie3 3" xfId="51"/>
    <cellStyle name="20 % - zvýraznenie4 2" xfId="52"/>
    <cellStyle name="20 % - zvýraznenie4 3" xfId="53"/>
    <cellStyle name="20 % - zvýraznenie5 2" xfId="54"/>
    <cellStyle name="20 % - zvýraznenie5 3" xfId="55"/>
    <cellStyle name="20 % - zvýraznenie6 2" xfId="56"/>
    <cellStyle name="20 % - zvýraznenie6 3" xfId="57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 % - zvýraznenie1 2" xfId="58"/>
    <cellStyle name="40 % - zvýraznenie1 3" xfId="59"/>
    <cellStyle name="40 % - zvýraznenie2 2" xfId="60"/>
    <cellStyle name="40 % - zvýraznenie2 3" xfId="61"/>
    <cellStyle name="40 % - zvýraznenie3 2" xfId="62"/>
    <cellStyle name="40 % - zvýraznenie3 3" xfId="63"/>
    <cellStyle name="40 % - zvýraznenie4 2" xfId="64"/>
    <cellStyle name="40 % - zvýraznenie4 3" xfId="65"/>
    <cellStyle name="40 % - zvýraznenie5 2" xfId="66"/>
    <cellStyle name="40 % - zvýraznenie5 3" xfId="67"/>
    <cellStyle name="40 % - zvýraznenie6 2" xfId="68"/>
    <cellStyle name="40 % - zvýraznenie6 3" xfId="69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 % - zvýraznenie1 2" xfId="70"/>
    <cellStyle name="60 % - zvýraznenie1 3" xfId="71"/>
    <cellStyle name="60 % - zvýraznenie2 2" xfId="72"/>
    <cellStyle name="60 % - zvýraznenie2 3" xfId="73"/>
    <cellStyle name="60 % - zvýraznenie3 2" xfId="74"/>
    <cellStyle name="60 % - zvýraznenie3 3" xfId="75"/>
    <cellStyle name="60 % - zvýraznenie4 2" xfId="76"/>
    <cellStyle name="60 % - zvýraznenie4 3" xfId="77"/>
    <cellStyle name="60 % - zvýraznenie5 2" xfId="78"/>
    <cellStyle name="60 % - zvýraznenie5 3" xfId="79"/>
    <cellStyle name="60 % - zvýraznenie6 2" xfId="80"/>
    <cellStyle name="60 % - zvýraznenie6 3" xfId="8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omma 2" xfId="82"/>
    <cellStyle name="Dobrá 2" xfId="83"/>
    <cellStyle name="Dobrá 3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Kontrolná bunka 2" xfId="85"/>
    <cellStyle name="Kontrolná bunka 3" xfId="86"/>
    <cellStyle name="Linked Cell" xfId="12" builtinId="24" customBuiltin="1"/>
    <cellStyle name="Nadpis 1 2" xfId="87"/>
    <cellStyle name="Nadpis 1 3" xfId="88"/>
    <cellStyle name="Nadpis 2 2" xfId="89"/>
    <cellStyle name="Nadpis 2 3" xfId="90"/>
    <cellStyle name="Nadpis 3 2" xfId="91"/>
    <cellStyle name="Nadpis 3 3" xfId="92"/>
    <cellStyle name="Nadpis 4 2" xfId="93"/>
    <cellStyle name="Nadpis 4 3" xfId="94"/>
    <cellStyle name="Neutral" xfId="8" builtinId="28" customBuiltin="1"/>
    <cellStyle name="Neutrálna 2" xfId="95"/>
    <cellStyle name="Neutrálna 3" xfId="96"/>
    <cellStyle name="Normal" xfId="0" builtinId="0"/>
    <cellStyle name="Normal 2" xfId="42"/>
    <cellStyle name="Normal 2 2" xfId="97"/>
    <cellStyle name="Normal 3" xfId="43"/>
    <cellStyle name="Normal 3 2" xfId="144"/>
    <cellStyle name="Normal 4" xfId="44"/>
    <cellStyle name="Normálna 10" xfId="98"/>
    <cellStyle name="Normálna 11" xfId="99"/>
    <cellStyle name="Normálna 12" xfId="100"/>
    <cellStyle name="Normálna 13" xfId="101"/>
    <cellStyle name="Normálna 2" xfId="102"/>
    <cellStyle name="Normálna 3" xfId="103"/>
    <cellStyle name="Normálna 3 2" xfId="104"/>
    <cellStyle name="Normálna 3 3" xfId="105"/>
    <cellStyle name="Normálna 4" xfId="106"/>
    <cellStyle name="Normálna 5" xfId="107"/>
    <cellStyle name="Normálna 6" xfId="108"/>
    <cellStyle name="Normálna 7" xfId="45"/>
    <cellStyle name="Normálna 8" xfId="109"/>
    <cellStyle name="Normálna 9" xfId="110"/>
    <cellStyle name="Note" xfId="15" builtinId="10" customBuiltin="1"/>
    <cellStyle name="Output" xfId="10" builtinId="21" customBuiltin="1"/>
    <cellStyle name="Percentá 2" xfId="111"/>
    <cellStyle name="Poznámka 2" xfId="112"/>
    <cellStyle name="Poznámka 3" xfId="113"/>
    <cellStyle name="Poznámka 4" xfId="114"/>
    <cellStyle name="Prepojená bunka 2" xfId="115"/>
    <cellStyle name="Prepojená bunka 3" xfId="116"/>
    <cellStyle name="Spolu 2" xfId="117"/>
    <cellStyle name="Spolu 3" xfId="118"/>
    <cellStyle name="Text upozornenia 2" xfId="119"/>
    <cellStyle name="Text upozornenia 3" xfId="120"/>
    <cellStyle name="Title" xfId="1" builtinId="15" customBuiltin="1"/>
    <cellStyle name="Titul 2" xfId="121"/>
    <cellStyle name="Total" xfId="17" builtinId="25" customBuiltin="1"/>
    <cellStyle name="Vstup 2" xfId="122"/>
    <cellStyle name="Vstup 3" xfId="123"/>
    <cellStyle name="Výpočet 2" xfId="124"/>
    <cellStyle name="Výpočet 3" xfId="125"/>
    <cellStyle name="Výstup 2" xfId="126"/>
    <cellStyle name="Výstup 3" xfId="127"/>
    <cellStyle name="Vysvetľujúci text 2" xfId="128"/>
    <cellStyle name="Vysvetľujúci text 3" xfId="129"/>
    <cellStyle name="Warning Text" xfId="14" builtinId="11" customBuiltin="1"/>
    <cellStyle name="Zlá 2" xfId="130"/>
    <cellStyle name="Zlá 3" xfId="131"/>
    <cellStyle name="Zvýraznenie1 2" xfId="132"/>
    <cellStyle name="Zvýraznenie1 3" xfId="133"/>
    <cellStyle name="Zvýraznenie2 2" xfId="134"/>
    <cellStyle name="Zvýraznenie2 3" xfId="135"/>
    <cellStyle name="Zvýraznenie3 2" xfId="136"/>
    <cellStyle name="Zvýraznenie3 3" xfId="137"/>
    <cellStyle name="Zvýraznenie4 2" xfId="138"/>
    <cellStyle name="Zvýraznenie4 3" xfId="139"/>
    <cellStyle name="Zvýraznenie5 2" xfId="140"/>
    <cellStyle name="Zvýraznenie5 3" xfId="141"/>
    <cellStyle name="Zvýraznenie6 2" xfId="142"/>
    <cellStyle name="Zvýraznenie6 3" xfId="143"/>
  </cellStyles>
  <dxfs count="0"/>
  <tableStyles count="0" defaultTableStyle="TableStyleMedium2" defaultPivotStyle="PivotStyleLight16"/>
  <colors>
    <mruColors>
      <color rgb="FF13B5EA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5074365704281E-2"/>
          <c:y val="5.1400554097404488E-2"/>
          <c:w val="0.9047329396325459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'Fig1'!$A$3</c:f>
              <c:strCache>
                <c:ptCount val="1"/>
                <c:pt idx="0">
                  <c:v>Winter 2013</c:v>
                </c:pt>
              </c:strCache>
            </c:strRef>
          </c:tx>
          <c:marker>
            <c:symbol val="none"/>
          </c:marker>
          <c:cat>
            <c:numRef>
              <c:f>'Fig1'!$B$2:$U$2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'Fig1'!$B$3:$U$3</c:f>
              <c:numCache>
                <c:formatCode>0.0</c:formatCode>
                <c:ptCount val="20"/>
                <c:pt idx="0">
                  <c:v>-0.22309923447451085</c:v>
                </c:pt>
                <c:pt idx="1">
                  <c:v>0.83085914457954324</c:v>
                </c:pt>
                <c:pt idx="2">
                  <c:v>1.3987025197385927</c:v>
                </c:pt>
                <c:pt idx="3">
                  <c:v>-1.2732939852939107</c:v>
                </c:pt>
                <c:pt idx="4">
                  <c:v>-2.4681891666336941</c:v>
                </c:pt>
                <c:pt idx="5">
                  <c:v>-2.2368399738347367</c:v>
                </c:pt>
                <c:pt idx="6">
                  <c:v>-1.3281350436730399</c:v>
                </c:pt>
                <c:pt idx="7">
                  <c:v>-0.89788621438942062</c:v>
                </c:pt>
                <c:pt idx="8">
                  <c:v>-0.71033127298056886</c:v>
                </c:pt>
                <c:pt idx="9">
                  <c:v>-0.42964042963644644</c:v>
                </c:pt>
                <c:pt idx="10">
                  <c:v>1.3655139724393139</c:v>
                </c:pt>
                <c:pt idx="11">
                  <c:v>5.5949373626969612</c:v>
                </c:pt>
                <c:pt idx="12">
                  <c:v>5.9526974664364518</c:v>
                </c:pt>
                <c:pt idx="13">
                  <c:v>-2.1841840734617479</c:v>
                </c:pt>
                <c:pt idx="14">
                  <c:v>-2.2208466643980351E-2</c:v>
                </c:pt>
                <c:pt idx="15">
                  <c:v>0.54645637397758851</c:v>
                </c:pt>
                <c:pt idx="16">
                  <c:v>0.1371956465883617</c:v>
                </c:pt>
                <c:pt idx="17">
                  <c:v>-1.5614805340375515</c:v>
                </c:pt>
                <c:pt idx="18">
                  <c:v>-1.6789845737808951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'Fig1'!$A$4</c:f>
              <c:strCache>
                <c:ptCount val="1"/>
                <c:pt idx="0">
                  <c:v>Spring 2013</c:v>
                </c:pt>
              </c:strCache>
            </c:strRef>
          </c:tx>
          <c:marker>
            <c:symbol val="none"/>
          </c:marker>
          <c:cat>
            <c:numRef>
              <c:f>'Fig1'!$B$2:$U$2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'Fig1'!$B$4:$U$4</c:f>
              <c:numCache>
                <c:formatCode>0.0</c:formatCode>
                <c:ptCount val="20"/>
                <c:pt idx="0">
                  <c:v>-4.449470356021612E-2</c:v>
                </c:pt>
                <c:pt idx="1">
                  <c:v>1.0839244385919988</c:v>
                </c:pt>
                <c:pt idx="2">
                  <c:v>1.7877286783294366</c:v>
                </c:pt>
                <c:pt idx="3">
                  <c:v>-0.62102331226238094</c:v>
                </c:pt>
                <c:pt idx="4">
                  <c:v>-1.5569917065509586</c:v>
                </c:pt>
                <c:pt idx="5">
                  <c:v>-1.0587789806251968</c:v>
                </c:pt>
                <c:pt idx="6">
                  <c:v>-5.6889231266676887E-2</c:v>
                </c:pt>
                <c:pt idx="7">
                  <c:v>0.30843359944672244</c:v>
                </c:pt>
                <c:pt idx="8">
                  <c:v>0.35928252189296739</c:v>
                </c:pt>
                <c:pt idx="9">
                  <c:v>0.40668120604774316</c:v>
                </c:pt>
                <c:pt idx="10">
                  <c:v>1.7988947324143023</c:v>
                </c:pt>
                <c:pt idx="11">
                  <c:v>5.4975959724961276</c:v>
                </c:pt>
                <c:pt idx="12">
                  <c:v>5.400348698821289</c:v>
                </c:pt>
                <c:pt idx="13">
                  <c:v>-2.9512620801931178</c:v>
                </c:pt>
                <c:pt idx="14">
                  <c:v>-1.0743256515993393</c:v>
                </c:pt>
                <c:pt idx="15">
                  <c:v>-0.64213029549364808</c:v>
                </c:pt>
                <c:pt idx="16">
                  <c:v>-1.1166146659997156</c:v>
                </c:pt>
                <c:pt idx="17">
                  <c:v>-2.8924299261695374</c:v>
                </c:pt>
                <c:pt idx="18">
                  <c:v>-3.2098811673016869</c:v>
                </c:pt>
                <c:pt idx="19">
                  <c:v>-2.1399207782011245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'Fig1'!$A$5</c:f>
              <c:strCache>
                <c:ptCount val="1"/>
                <c:pt idx="0">
                  <c:v>Autumn 2013</c:v>
                </c:pt>
              </c:strCache>
            </c:strRef>
          </c:tx>
          <c:marker>
            <c:symbol val="none"/>
          </c:marker>
          <c:cat>
            <c:numRef>
              <c:f>'Fig1'!$B$2:$U$2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'Fig1'!$B$5:$U$5</c:f>
              <c:numCache>
                <c:formatCode>0.0</c:formatCode>
                <c:ptCount val="20"/>
                <c:pt idx="1">
                  <c:v>1.81942</c:v>
                </c:pt>
                <c:pt idx="2">
                  <c:v>2.5499329999999998</c:v>
                </c:pt>
                <c:pt idx="3">
                  <c:v>-0.63269500000000001</c:v>
                </c:pt>
                <c:pt idx="4">
                  <c:v>-2.2836919999999998</c:v>
                </c:pt>
                <c:pt idx="5">
                  <c:v>-2.495517</c:v>
                </c:pt>
                <c:pt idx="6">
                  <c:v>-1.9123380000000001</c:v>
                </c:pt>
                <c:pt idx="7">
                  <c:v>-1.3294410000000001</c:v>
                </c:pt>
                <c:pt idx="8">
                  <c:v>-0.40149099999999999</c:v>
                </c:pt>
                <c:pt idx="9">
                  <c:v>0.67439400000000005</c:v>
                </c:pt>
                <c:pt idx="10">
                  <c:v>2.9430170000000002</c:v>
                </c:pt>
                <c:pt idx="11">
                  <c:v>7.1486359999999998</c:v>
                </c:pt>
                <c:pt idx="12">
                  <c:v>6.9600010000000001</c:v>
                </c:pt>
                <c:pt idx="13">
                  <c:v>-1.896687</c:v>
                </c:pt>
                <c:pt idx="14">
                  <c:v>-0.69784900000000005</c:v>
                </c:pt>
                <c:pt idx="15">
                  <c:v>-1.3112170000000001</c:v>
                </c:pt>
                <c:pt idx="16">
                  <c:v>-2.0695770000000002</c:v>
                </c:pt>
                <c:pt idx="17">
                  <c:v>-3.3300909999999999</c:v>
                </c:pt>
                <c:pt idx="18">
                  <c:v>-3.3521070000000002</c:v>
                </c:pt>
                <c:pt idx="19">
                  <c:v>-2.735001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72096"/>
        <c:axId val="137173632"/>
      </c:lineChart>
      <c:catAx>
        <c:axId val="1371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7173632"/>
        <c:crosses val="autoZero"/>
        <c:auto val="1"/>
        <c:lblAlgn val="ctr"/>
        <c:lblOffset val="100"/>
        <c:noMultiLvlLbl val="0"/>
      </c:catAx>
      <c:valAx>
        <c:axId val="137173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717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24956255468068"/>
          <c:y val="0.10103835311184395"/>
          <c:w val="0.30254146283925187"/>
          <c:h val="0.33472239047042196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Fig7_SK!$B$2</c:f>
              <c:strCache>
                <c:ptCount val="1"/>
                <c:pt idx="0">
                  <c:v>EK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Fig7_SK!$B$3:$B$6</c:f>
              <c:numCache>
                <c:formatCode>0.0</c:formatCode>
                <c:ptCount val="4"/>
                <c:pt idx="0">
                  <c:v>0.7857142857142857</c:v>
                </c:pt>
                <c:pt idx="1">
                  <c:v>1.3857142857142859</c:v>
                </c:pt>
                <c:pt idx="2">
                  <c:v>1.8316985623177584</c:v>
                </c:pt>
                <c:pt idx="3">
                  <c:v>2.067220177060427</c:v>
                </c:pt>
              </c:numCache>
            </c:numRef>
          </c:val>
        </c:ser>
        <c:ser>
          <c:idx val="1"/>
          <c:order val="1"/>
          <c:tx>
            <c:strRef>
              <c:f>Fig7_SK!$C$2</c:f>
              <c:strCache>
                <c:ptCount val="1"/>
                <c:pt idx="0">
                  <c:v>NBS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Fig7_SK!$C$3:$C$6</c:f>
              <c:numCache>
                <c:formatCode>0.0</c:formatCode>
                <c:ptCount val="4"/>
                <c:pt idx="0">
                  <c:v>0.57185814285713898</c:v>
                </c:pt>
                <c:pt idx="1">
                  <c:v>0.80636917857142709</c:v>
                </c:pt>
                <c:pt idx="2">
                  <c:v>1.2124895357142864</c:v>
                </c:pt>
                <c:pt idx="3">
                  <c:v>0.6518708928571455</c:v>
                </c:pt>
              </c:numCache>
            </c:numRef>
          </c:val>
        </c:ser>
        <c:ser>
          <c:idx val="2"/>
          <c:order val="2"/>
          <c:tx>
            <c:strRef>
              <c:f>Fig7_SK!$D$2</c:f>
              <c:strCache>
                <c:ptCount val="1"/>
                <c:pt idx="0">
                  <c:v>MFSR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Fig7_SK!$D$3:$D$6</c:f>
              <c:numCache>
                <c:formatCode>0.0</c:formatCode>
                <c:ptCount val="4"/>
                <c:pt idx="0">
                  <c:v>0.59274212353755795</c:v>
                </c:pt>
                <c:pt idx="1">
                  <c:v>0.83400954648300174</c:v>
                </c:pt>
                <c:pt idx="2">
                  <c:v>0.84241568390468213</c:v>
                </c:pt>
                <c:pt idx="3">
                  <c:v>0.88285803557438403</c:v>
                </c:pt>
              </c:numCache>
            </c:numRef>
          </c:val>
        </c:ser>
        <c:ser>
          <c:idx val="3"/>
          <c:order val="3"/>
          <c:tx>
            <c:strRef>
              <c:f>Fig7_SK!$E$2</c:f>
              <c:strCache>
                <c:ptCount val="1"/>
                <c:pt idx="0">
                  <c:v>HP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Fig7_SK!$E$3:$E$6</c:f>
              <c:numCache>
                <c:formatCode>0.0</c:formatCode>
                <c:ptCount val="4"/>
                <c:pt idx="0">
                  <c:v>0.84748324669474329</c:v>
                </c:pt>
                <c:pt idx="1">
                  <c:v>1.524421970009511</c:v>
                </c:pt>
                <c:pt idx="2">
                  <c:v>2.1445676047208178</c:v>
                </c:pt>
                <c:pt idx="3">
                  <c:v>1.3622770858663917</c:v>
                </c:pt>
              </c:numCache>
            </c:numRef>
          </c:val>
        </c:ser>
        <c:ser>
          <c:idx val="4"/>
          <c:order val="4"/>
          <c:tx>
            <c:strRef>
              <c:f>Fig7_SK!$F$2</c:f>
              <c:strCache>
                <c:ptCount val="1"/>
                <c:pt idx="0">
                  <c:v>KF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Fig7_SK!$F$3:$F$6</c:f>
              <c:numCache>
                <c:formatCode>0.0</c:formatCode>
                <c:ptCount val="4"/>
                <c:pt idx="0">
                  <c:v>0.72953884591454732</c:v>
                </c:pt>
                <c:pt idx="1">
                  <c:v>0.71415201661888783</c:v>
                </c:pt>
                <c:pt idx="2">
                  <c:v>1.297497802828476</c:v>
                </c:pt>
                <c:pt idx="3">
                  <c:v>0.77879824548644294</c:v>
                </c:pt>
              </c:numCache>
            </c:numRef>
          </c:val>
        </c:ser>
        <c:ser>
          <c:idx val="5"/>
          <c:order val="5"/>
          <c:tx>
            <c:strRef>
              <c:f>Fig7_SK!$G$2</c:f>
              <c:strCache>
                <c:ptCount val="1"/>
                <c:pt idx="0">
                  <c:v>PCA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Fig7_SK!$G$3:$G$6</c:f>
              <c:numCache>
                <c:formatCode>0.0</c:formatCode>
                <c:ptCount val="4"/>
                <c:pt idx="0">
                  <c:v>0.22295040514897072</c:v>
                </c:pt>
                <c:pt idx="1">
                  <c:v>0.31261297108499336</c:v>
                </c:pt>
                <c:pt idx="2">
                  <c:v>0.60408282334050278</c:v>
                </c:pt>
                <c:pt idx="3">
                  <c:v>0.73246389499079212</c:v>
                </c:pt>
              </c:numCache>
            </c:numRef>
          </c:val>
        </c:ser>
        <c:ser>
          <c:idx val="6"/>
          <c:order val="6"/>
          <c:tx>
            <c:strRef>
              <c:f>Fig7_SK!$H$2</c:f>
              <c:strCache>
                <c:ptCount val="1"/>
                <c:pt idx="0">
                  <c:v>priemer</c:v>
                </c:pt>
              </c:strCache>
            </c:strRef>
          </c:tx>
          <c:invertIfNegative val="0"/>
          <c:cat>
            <c:strRef>
              <c:f>Fig7_SK!$A$3:$A$6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Fig7_SK!$H$3:$H$6</c:f>
              <c:numCache>
                <c:formatCode>0.0</c:formatCode>
                <c:ptCount val="4"/>
                <c:pt idx="0">
                  <c:v>0.43291101093184192</c:v>
                </c:pt>
                <c:pt idx="1">
                  <c:v>0.6904961418113027</c:v>
                </c:pt>
                <c:pt idx="2">
                  <c:v>0.73893423662279056</c:v>
                </c:pt>
                <c:pt idx="3">
                  <c:v>0.32133081525046248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94016"/>
        <c:axId val="140295552"/>
      </c:barChart>
      <c:catAx>
        <c:axId val="14029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k-SK"/>
          </a:p>
        </c:txPr>
        <c:crossAx val="140295552"/>
        <c:crosses val="autoZero"/>
        <c:auto val="1"/>
        <c:lblAlgn val="ctr"/>
        <c:lblOffset val="100"/>
        <c:noMultiLvlLbl val="0"/>
      </c:catAx>
      <c:valAx>
        <c:axId val="1402955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02940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'Fig8-9'!$B$8</c:f>
              <c:strCache>
                <c:ptCount val="1"/>
                <c:pt idx="0">
                  <c:v>sc1</c:v>
                </c:pt>
              </c:strCache>
            </c:strRef>
          </c:tx>
          <c:invertIfNegative val="0"/>
          <c:cat>
            <c:strRef>
              <c:f>'Fig8-9'!$A$9:$A$12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'Fig8-9'!$B$9:$B$12</c:f>
              <c:numCache>
                <c:formatCode>0.0</c:formatCode>
                <c:ptCount val="4"/>
                <c:pt idx="0">
                  <c:v>0.43291101093184192</c:v>
                </c:pt>
                <c:pt idx="1">
                  <c:v>0.6904961418113027</c:v>
                </c:pt>
                <c:pt idx="2">
                  <c:v>0.73893423662279056</c:v>
                </c:pt>
                <c:pt idx="3">
                  <c:v>0.32133081525046248</c:v>
                </c:pt>
              </c:numCache>
            </c:numRef>
          </c:val>
        </c:ser>
        <c:ser>
          <c:idx val="1"/>
          <c:order val="1"/>
          <c:tx>
            <c:strRef>
              <c:f>'Fig8-9'!$C$8</c:f>
              <c:strCache>
                <c:ptCount val="1"/>
                <c:pt idx="0">
                  <c:v>sc2</c:v>
                </c:pt>
              </c:strCache>
            </c:strRef>
          </c:tx>
          <c:invertIfNegative val="0"/>
          <c:cat>
            <c:strRef>
              <c:f>'Fig8-9'!$A$9:$A$12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'Fig8-9'!$C$9:$C$12</c:f>
              <c:numCache>
                <c:formatCode>0.0</c:formatCode>
                <c:ptCount val="4"/>
                <c:pt idx="0">
                  <c:v>0.363932038487706</c:v>
                </c:pt>
                <c:pt idx="1">
                  <c:v>0.55365243574251466</c:v>
                </c:pt>
                <c:pt idx="2">
                  <c:v>0.63470689368918731</c:v>
                </c:pt>
                <c:pt idx="3">
                  <c:v>0.31452704677209564</c:v>
                </c:pt>
              </c:numCache>
            </c:numRef>
          </c:val>
        </c:ser>
        <c:ser>
          <c:idx val="2"/>
          <c:order val="2"/>
          <c:tx>
            <c:strRef>
              <c:f>'Fig8-9'!$D$8</c:f>
              <c:strCache>
                <c:ptCount val="1"/>
                <c:pt idx="0">
                  <c:v>sc3</c:v>
                </c:pt>
              </c:strCache>
            </c:strRef>
          </c:tx>
          <c:invertIfNegative val="0"/>
          <c:cat>
            <c:strRef>
              <c:f>'Fig8-9'!$A$9:$A$12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'Fig8-9'!$D$9:$D$12</c:f>
              <c:numCache>
                <c:formatCode>0.0</c:formatCode>
                <c:ptCount val="4"/>
                <c:pt idx="0">
                  <c:v>0.32708152275337554</c:v>
                </c:pt>
                <c:pt idx="1">
                  <c:v>0.42676311827182017</c:v>
                </c:pt>
                <c:pt idx="2">
                  <c:v>0.61115877668081153</c:v>
                </c:pt>
                <c:pt idx="3">
                  <c:v>0.31884180630115022</c:v>
                </c:pt>
              </c:numCache>
            </c:numRef>
          </c:val>
        </c:ser>
        <c:ser>
          <c:idx val="3"/>
          <c:order val="3"/>
          <c:tx>
            <c:strRef>
              <c:f>'Fig8-9'!$E$8</c:f>
              <c:strCache>
                <c:ptCount val="1"/>
                <c:pt idx="0">
                  <c:v>sc4</c:v>
                </c:pt>
              </c:strCache>
            </c:strRef>
          </c:tx>
          <c:invertIfNegative val="0"/>
          <c:cat>
            <c:strRef>
              <c:f>'Fig8-9'!$A$9:$A$12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'Fig8-9'!$E$9:$E$12</c:f>
              <c:numCache>
                <c:formatCode>0.0</c:formatCode>
                <c:ptCount val="4"/>
                <c:pt idx="0">
                  <c:v>0.20748034371856272</c:v>
                </c:pt>
                <c:pt idx="1">
                  <c:v>0.32467843752031267</c:v>
                </c:pt>
                <c:pt idx="2">
                  <c:v>0.44008596281581225</c:v>
                </c:pt>
                <c:pt idx="3">
                  <c:v>0.39016525920513856</c:v>
                </c:pt>
              </c:numCache>
            </c:numRef>
          </c:val>
        </c:ser>
        <c:ser>
          <c:idx val="4"/>
          <c:order val="4"/>
          <c:tx>
            <c:strRef>
              <c:f>'Fig8-9'!$F$8</c:f>
              <c:strCache>
                <c:ptCount val="1"/>
                <c:pt idx="0">
                  <c:v>sc5</c:v>
                </c:pt>
              </c:strCache>
            </c:strRef>
          </c:tx>
          <c:invertIfNegative val="0"/>
          <c:cat>
            <c:strRef>
              <c:f>'Fig8-9'!$A$9:$A$12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'Fig8-9'!$F$9:$F$12</c:f>
              <c:numCache>
                <c:formatCode>0.0</c:formatCode>
                <c:ptCount val="4"/>
                <c:pt idx="0">
                  <c:v>0.20242318398069975</c:v>
                </c:pt>
                <c:pt idx="1">
                  <c:v>0.28688109852077726</c:v>
                </c:pt>
                <c:pt idx="2">
                  <c:v>0.55679563230498563</c:v>
                </c:pt>
                <c:pt idx="3">
                  <c:v>0.6764706494743391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85280"/>
        <c:axId val="140391168"/>
      </c:barChart>
      <c:catAx>
        <c:axId val="14038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391168"/>
        <c:crosses val="autoZero"/>
        <c:auto val="1"/>
        <c:lblAlgn val="ctr"/>
        <c:lblOffset val="100"/>
        <c:noMultiLvlLbl val="0"/>
      </c:catAx>
      <c:valAx>
        <c:axId val="1403911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385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67541323845529E-2"/>
          <c:y val="5.3154034229828853E-2"/>
          <c:w val="0.88108516788970426"/>
          <c:h val="0.89369193154034232"/>
        </c:manualLayout>
      </c:layout>
      <c:lineChart>
        <c:grouping val="standard"/>
        <c:varyColors val="0"/>
        <c:ser>
          <c:idx val="0"/>
          <c:order val="0"/>
          <c:tx>
            <c:strRef>
              <c:f>'Fig8-9'!$B$38</c:f>
              <c:strCache>
                <c:ptCount val="1"/>
                <c:pt idx="0">
                  <c:v>sc1</c:v>
                </c:pt>
              </c:strCache>
            </c:strRef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'Fig8-9'!$A$39:$A$56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'Fig8-9'!$B$39:$B$56</c:f>
              <c:numCache>
                <c:formatCode>0.0</c:formatCode>
                <c:ptCount val="18"/>
                <c:pt idx="0">
                  <c:v>-2.1411762485367882</c:v>
                </c:pt>
                <c:pt idx="1">
                  <c:v>0.51588017505914729</c:v>
                </c:pt>
                <c:pt idx="2">
                  <c:v>1.203861635311493</c:v>
                </c:pt>
                <c:pt idx="3">
                  <c:v>1.6755239790546677</c:v>
                </c:pt>
                <c:pt idx="4">
                  <c:v>-0.49229851637667643</c:v>
                </c:pt>
                <c:pt idx="5">
                  <c:v>-1.019520990532917</c:v>
                </c:pt>
                <c:pt idx="6">
                  <c:v>-0.61958967147108257</c:v>
                </c:pt>
                <c:pt idx="7">
                  <c:v>-0.33526012872920485</c:v>
                </c:pt>
                <c:pt idx="8">
                  <c:v>-0.51311676277300955</c:v>
                </c:pt>
                <c:pt idx="9">
                  <c:v>-0.79182646642085108</c:v>
                </c:pt>
                <c:pt idx="10">
                  <c:v>-0.59730661777487826</c:v>
                </c:pt>
                <c:pt idx="11">
                  <c:v>0.64551384376943699</c:v>
                </c:pt>
                <c:pt idx="12">
                  <c:v>3.5664383170402481</c:v>
                </c:pt>
                <c:pt idx="13">
                  <c:v>3.9093454290597824</c:v>
                </c:pt>
                <c:pt idx="14">
                  <c:v>-3.4441277713772283</c:v>
                </c:pt>
                <c:pt idx="15">
                  <c:v>-1.3219331545980848</c:v>
                </c:pt>
                <c:pt idx="16">
                  <c:v>-0.47531791212936086</c:v>
                </c:pt>
                <c:pt idx="17">
                  <c:v>-0.71122946477943305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'Fig8-9'!$C$38</c:f>
              <c:strCache>
                <c:ptCount val="1"/>
                <c:pt idx="0">
                  <c:v>sc2</c:v>
                </c:pt>
              </c:strCache>
            </c:strRef>
          </c:tx>
          <c:marker>
            <c:symbol val="none"/>
          </c:marker>
          <c:cat>
            <c:numRef>
              <c:f>'Fig8-9'!$A$39:$A$56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'Fig8-9'!$C$39:$C$56</c:f>
              <c:numCache>
                <c:formatCode>0.0</c:formatCode>
                <c:ptCount val="18"/>
                <c:pt idx="0">
                  <c:v>-2.1738169190564793</c:v>
                </c:pt>
                <c:pt idx="1">
                  <c:v>0.29996720882263411</c:v>
                </c:pt>
                <c:pt idx="2">
                  <c:v>1.2093476490626722</c:v>
                </c:pt>
                <c:pt idx="3">
                  <c:v>1.6158060444341793</c:v>
                </c:pt>
                <c:pt idx="4">
                  <c:v>-0.67871473717428288</c:v>
                </c:pt>
                <c:pt idx="5">
                  <c:v>-0.64961627011235934</c:v>
                </c:pt>
                <c:pt idx="6">
                  <c:v>-0.28990598426991759</c:v>
                </c:pt>
                <c:pt idx="7">
                  <c:v>-0.20770193355628414</c:v>
                </c:pt>
                <c:pt idx="8">
                  <c:v>-0.46803638783447388</c:v>
                </c:pt>
                <c:pt idx="9">
                  <c:v>-0.73713296381210847</c:v>
                </c:pt>
                <c:pt idx="10">
                  <c:v>-0.3642016199147598</c:v>
                </c:pt>
                <c:pt idx="11">
                  <c:v>0.94619630780949349</c:v>
                </c:pt>
                <c:pt idx="12">
                  <c:v>3.5234403160708974</c:v>
                </c:pt>
                <c:pt idx="13">
                  <c:v>3.6046502342059359</c:v>
                </c:pt>
                <c:pt idx="14">
                  <c:v>-3.7891087756551536</c:v>
                </c:pt>
                <c:pt idx="15">
                  <c:v>-1.4453055663437842</c:v>
                </c:pt>
                <c:pt idx="16">
                  <c:v>-0.55941445344055485</c:v>
                </c:pt>
                <c:pt idx="17">
                  <c:v>-0.88086793416123998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'Fig8-9'!$D$38</c:f>
              <c:strCache>
                <c:ptCount val="1"/>
                <c:pt idx="0">
                  <c:v>sc3</c:v>
                </c:pt>
              </c:strCache>
            </c:strRef>
          </c:tx>
          <c:marker>
            <c:symbol val="none"/>
          </c:marker>
          <c:cat>
            <c:numRef>
              <c:f>'Fig8-9'!$A$39:$A$56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'Fig8-9'!$D$39:$D$56</c:f>
              <c:numCache>
                <c:formatCode>0.0</c:formatCode>
                <c:ptCount val="18"/>
                <c:pt idx="0">
                  <c:v>-2.1495325089551707</c:v>
                </c:pt>
                <c:pt idx="1">
                  <c:v>0.18152526617525172</c:v>
                </c:pt>
                <c:pt idx="2">
                  <c:v>1.226852991214151</c:v>
                </c:pt>
                <c:pt idx="3">
                  <c:v>1.5824362522298665</c:v>
                </c:pt>
                <c:pt idx="4">
                  <c:v>-0.7801706711487818</c:v>
                </c:pt>
                <c:pt idx="5">
                  <c:v>-0.44262194208136429</c:v>
                </c:pt>
                <c:pt idx="6">
                  <c:v>-0.10897768982895428</c:v>
                </c:pt>
                <c:pt idx="7">
                  <c:v>-0.1700863706215513</c:v>
                </c:pt>
                <c:pt idx="8">
                  <c:v>-0.49193536726956194</c:v>
                </c:pt>
                <c:pt idx="9">
                  <c:v>-0.77647003355521627</c:v>
                </c:pt>
                <c:pt idx="10">
                  <c:v>-0.32242820066625077</c:v>
                </c:pt>
                <c:pt idx="11">
                  <c:v>0.96126500496467138</c:v>
                </c:pt>
                <c:pt idx="12">
                  <c:v>3.2350957038410812</c:v>
                </c:pt>
                <c:pt idx="13">
                  <c:v>3.2331843236641049</c:v>
                </c:pt>
                <c:pt idx="14">
                  <c:v>-4.053063777829089</c:v>
                </c:pt>
                <c:pt idx="15">
                  <c:v>-1.5054572384417537</c:v>
                </c:pt>
                <c:pt idx="16">
                  <c:v>-0.56323275450985433</c:v>
                </c:pt>
                <c:pt idx="17">
                  <c:v>-0.89295705327411123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'Fig8-9'!$E$38</c:f>
              <c:strCache>
                <c:ptCount val="1"/>
                <c:pt idx="0">
                  <c:v>sc4</c:v>
                </c:pt>
              </c:strCache>
            </c:strRef>
          </c:tx>
          <c:marker>
            <c:symbol val="none"/>
          </c:marker>
          <c:cat>
            <c:numRef>
              <c:f>'Fig8-9'!$A$39:$A$56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'Fig8-9'!$E$39:$E$56</c:f>
              <c:numCache>
                <c:formatCode>0.0</c:formatCode>
                <c:ptCount val="18"/>
                <c:pt idx="0">
                  <c:v>-1.9624970758073725</c:v>
                </c:pt>
                <c:pt idx="1">
                  <c:v>4.3962560141922458E-2</c:v>
                </c:pt>
                <c:pt idx="2">
                  <c:v>1.4335959084703476</c:v>
                </c:pt>
                <c:pt idx="3">
                  <c:v>1.7469973523114448</c:v>
                </c:pt>
                <c:pt idx="4">
                  <c:v>-1.2567326208484348</c:v>
                </c:pt>
                <c:pt idx="5">
                  <c:v>0.4973758071528025</c:v>
                </c:pt>
                <c:pt idx="6">
                  <c:v>0.76587946261826256</c:v>
                </c:pt>
                <c:pt idx="7">
                  <c:v>0.31871869718308854</c:v>
                </c:pt>
                <c:pt idx="8">
                  <c:v>-0.12478567033399976</c:v>
                </c:pt>
                <c:pt idx="9">
                  <c:v>-0.33110506793217409</c:v>
                </c:pt>
                <c:pt idx="10">
                  <c:v>0.57973779630122746</c:v>
                </c:pt>
                <c:pt idx="11">
                  <c:v>2.3060543495804073</c:v>
                </c:pt>
                <c:pt idx="12">
                  <c:v>3.9837860190642553</c:v>
                </c:pt>
                <c:pt idx="13">
                  <c:v>3.0992368560148296</c:v>
                </c:pt>
                <c:pt idx="14">
                  <c:v>-4.7450793129074595</c:v>
                </c:pt>
                <c:pt idx="15">
                  <c:v>-1.7964015005721674</c:v>
                </c:pt>
                <c:pt idx="16">
                  <c:v>-0.91876177754463251</c:v>
                </c:pt>
                <c:pt idx="17">
                  <c:v>-1.6165278419136326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'Fig8-9'!$F$38</c:f>
              <c:strCache>
                <c:ptCount val="1"/>
                <c:pt idx="0">
                  <c:v>sc5</c:v>
                </c:pt>
              </c:strCache>
            </c:strRef>
          </c:tx>
          <c:marker>
            <c:symbol val="none"/>
          </c:marker>
          <c:cat>
            <c:numRef>
              <c:f>'Fig8-9'!$A$39:$A$56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'Fig8-9'!$F$39:$F$56</c:f>
              <c:numCache>
                <c:formatCode>0.0</c:formatCode>
                <c:ptCount val="18"/>
                <c:pt idx="0">
                  <c:v>-2.68332943440983</c:v>
                </c:pt>
                <c:pt idx="1">
                  <c:v>-0.70804991981077003</c:v>
                </c:pt>
                <c:pt idx="2">
                  <c:v>1.24479454462713</c:v>
                </c:pt>
                <c:pt idx="3">
                  <c:v>1.46266313641526</c:v>
                </c:pt>
                <c:pt idx="4">
                  <c:v>-1.47564349446458</c:v>
                </c:pt>
                <c:pt idx="5">
                  <c:v>1.32983440953707</c:v>
                </c:pt>
                <c:pt idx="6">
                  <c:v>1.52117261682435</c:v>
                </c:pt>
                <c:pt idx="7">
                  <c:v>0.75829159624411802</c:v>
                </c:pt>
                <c:pt idx="8">
                  <c:v>0.16695243955466699</c:v>
                </c:pt>
                <c:pt idx="9">
                  <c:v>5.8526576090434504E-2</c:v>
                </c:pt>
                <c:pt idx="10">
                  <c:v>1.4063170617349701</c:v>
                </c:pt>
                <c:pt idx="11">
                  <c:v>3.4080724661072099</c:v>
                </c:pt>
                <c:pt idx="12">
                  <c:v>4.8783813587523399</c:v>
                </c:pt>
                <c:pt idx="13">
                  <c:v>3.2989824746864396</c:v>
                </c:pt>
                <c:pt idx="14">
                  <c:v>-4.9601057505432795</c:v>
                </c:pt>
                <c:pt idx="15">
                  <c:v>-1.9952020007628899</c:v>
                </c:pt>
                <c:pt idx="16">
                  <c:v>-1.09168237005951</c:v>
                </c:pt>
                <c:pt idx="17">
                  <c:v>-2.0220371225515099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22528"/>
        <c:axId val="140440704"/>
      </c:lineChart>
      <c:catAx>
        <c:axId val="140422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440704"/>
        <c:crosses val="autoZero"/>
        <c:auto val="1"/>
        <c:lblAlgn val="ctr"/>
        <c:lblOffset val="100"/>
        <c:noMultiLvlLbl val="0"/>
      </c:catAx>
      <c:valAx>
        <c:axId val="140440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42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919909569342522E-2"/>
          <c:y val="0.85965901076769835"/>
          <c:w val="0.85795141205247938"/>
          <c:h val="7.0374070277226433E-2"/>
        </c:manualLayout>
      </c:layout>
      <c:overlay val="0"/>
      <c:txPr>
        <a:bodyPr/>
        <a:lstStyle/>
        <a:p>
          <a:pPr>
            <a:defRPr sz="14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'Fig8-9 (2)'!$B$8</c:f>
              <c:strCache>
                <c:ptCount val="1"/>
                <c:pt idx="0">
                  <c:v>sc1</c:v>
                </c:pt>
              </c:strCache>
            </c:strRef>
          </c:tx>
          <c:invertIfNegative val="0"/>
          <c:cat>
            <c:strRef>
              <c:f>'Fig8-9 (2)'!$A$9:$A$12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 (2)'!$B$9:$B$12</c:f>
              <c:numCache>
                <c:formatCode>0.0</c:formatCode>
                <c:ptCount val="4"/>
                <c:pt idx="0">
                  <c:v>0.43291101093184192</c:v>
                </c:pt>
                <c:pt idx="1">
                  <c:v>0.6904961418113027</c:v>
                </c:pt>
                <c:pt idx="2">
                  <c:v>0.73893423662279056</c:v>
                </c:pt>
                <c:pt idx="3">
                  <c:v>0.32133081525046248</c:v>
                </c:pt>
              </c:numCache>
            </c:numRef>
          </c:val>
        </c:ser>
        <c:ser>
          <c:idx val="1"/>
          <c:order val="1"/>
          <c:tx>
            <c:strRef>
              <c:f>'Fig8-9 (2)'!$C$8</c:f>
              <c:strCache>
                <c:ptCount val="1"/>
                <c:pt idx="0">
                  <c:v>sc2</c:v>
                </c:pt>
              </c:strCache>
            </c:strRef>
          </c:tx>
          <c:invertIfNegative val="0"/>
          <c:cat>
            <c:strRef>
              <c:f>'Fig8-9 (2)'!$A$9:$A$12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 (2)'!$C$9:$C$12</c:f>
              <c:numCache>
                <c:formatCode>0.0</c:formatCode>
                <c:ptCount val="4"/>
                <c:pt idx="0">
                  <c:v>0.363932038487706</c:v>
                </c:pt>
                <c:pt idx="1">
                  <c:v>0.55365243574251466</c:v>
                </c:pt>
                <c:pt idx="2">
                  <c:v>0.63470689368918731</c:v>
                </c:pt>
                <c:pt idx="3">
                  <c:v>0.31452704677209564</c:v>
                </c:pt>
              </c:numCache>
            </c:numRef>
          </c:val>
        </c:ser>
        <c:ser>
          <c:idx val="2"/>
          <c:order val="2"/>
          <c:tx>
            <c:strRef>
              <c:f>'Fig8-9 (2)'!$D$8</c:f>
              <c:strCache>
                <c:ptCount val="1"/>
                <c:pt idx="0">
                  <c:v>sc3</c:v>
                </c:pt>
              </c:strCache>
            </c:strRef>
          </c:tx>
          <c:invertIfNegative val="0"/>
          <c:cat>
            <c:strRef>
              <c:f>'Fig8-9 (2)'!$A$9:$A$12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 (2)'!$D$9:$D$12</c:f>
              <c:numCache>
                <c:formatCode>0.0</c:formatCode>
                <c:ptCount val="4"/>
                <c:pt idx="0">
                  <c:v>0.32708152275337554</c:v>
                </c:pt>
                <c:pt idx="1">
                  <c:v>0.42676311827182017</c:v>
                </c:pt>
                <c:pt idx="2">
                  <c:v>0.61115877668081153</c:v>
                </c:pt>
                <c:pt idx="3">
                  <c:v>0.31884180630115022</c:v>
                </c:pt>
              </c:numCache>
            </c:numRef>
          </c:val>
        </c:ser>
        <c:ser>
          <c:idx val="3"/>
          <c:order val="3"/>
          <c:tx>
            <c:strRef>
              <c:f>'Fig8-9 (2)'!$E$8</c:f>
              <c:strCache>
                <c:ptCount val="1"/>
                <c:pt idx="0">
                  <c:v>sc4</c:v>
                </c:pt>
              </c:strCache>
            </c:strRef>
          </c:tx>
          <c:invertIfNegative val="0"/>
          <c:cat>
            <c:strRef>
              <c:f>'Fig8-9 (2)'!$A$9:$A$12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 (2)'!$E$9:$E$12</c:f>
              <c:numCache>
                <c:formatCode>0.0</c:formatCode>
                <c:ptCount val="4"/>
                <c:pt idx="0">
                  <c:v>0.20748034371856272</c:v>
                </c:pt>
                <c:pt idx="1">
                  <c:v>0.32467843752031267</c:v>
                </c:pt>
                <c:pt idx="2">
                  <c:v>0.44008596281581225</c:v>
                </c:pt>
                <c:pt idx="3">
                  <c:v>0.39016525920513856</c:v>
                </c:pt>
              </c:numCache>
            </c:numRef>
          </c:val>
        </c:ser>
        <c:ser>
          <c:idx val="4"/>
          <c:order val="4"/>
          <c:tx>
            <c:strRef>
              <c:f>'Fig8-9 (2)'!$F$8</c:f>
              <c:strCache>
                <c:ptCount val="1"/>
                <c:pt idx="0">
                  <c:v>sc5</c:v>
                </c:pt>
              </c:strCache>
            </c:strRef>
          </c:tx>
          <c:invertIfNegative val="0"/>
          <c:cat>
            <c:strRef>
              <c:f>'Fig8-9 (2)'!$A$9:$A$12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'Fig8-9 (2)'!$F$9:$F$12</c:f>
              <c:numCache>
                <c:formatCode>0.0</c:formatCode>
                <c:ptCount val="4"/>
                <c:pt idx="0">
                  <c:v>0.20242318398069975</c:v>
                </c:pt>
                <c:pt idx="1">
                  <c:v>0.28688109852077726</c:v>
                </c:pt>
                <c:pt idx="2">
                  <c:v>0.55679563230498563</c:v>
                </c:pt>
                <c:pt idx="3">
                  <c:v>0.6764706494743391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54624"/>
        <c:axId val="140556160"/>
      </c:barChart>
      <c:catAx>
        <c:axId val="14055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556160"/>
        <c:crosses val="autoZero"/>
        <c:auto val="1"/>
        <c:lblAlgn val="ctr"/>
        <c:lblOffset val="100"/>
        <c:noMultiLvlLbl val="0"/>
      </c:catAx>
      <c:valAx>
        <c:axId val="1405561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554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67541323845529E-2"/>
          <c:y val="5.3154034229828853E-2"/>
          <c:w val="0.88108516788970426"/>
          <c:h val="0.89369193154034232"/>
        </c:manualLayout>
      </c:layout>
      <c:lineChart>
        <c:grouping val="standard"/>
        <c:varyColors val="0"/>
        <c:ser>
          <c:idx val="0"/>
          <c:order val="0"/>
          <c:tx>
            <c:strRef>
              <c:f>'Fig8-9 (2)'!$B$38</c:f>
              <c:strCache>
                <c:ptCount val="1"/>
                <c:pt idx="0">
                  <c:v>sc1</c:v>
                </c:pt>
              </c:strCache>
            </c:strRef>
          </c:tx>
          <c:spPr>
            <a:ln w="41275">
              <a:solidFill>
                <a:srgbClr val="13B5EA"/>
              </a:solidFill>
            </a:ln>
          </c:spPr>
          <c:marker>
            <c:symbol val="none"/>
          </c:marker>
          <c:cat>
            <c:numRef>
              <c:f>'Fig8-9 (2)'!$A$39:$A$56</c:f>
              <c:numCache>
                <c:formatCode>0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'Fig8-9 (2)'!$B$39:$B$56</c:f>
              <c:numCache>
                <c:formatCode>0.0</c:formatCode>
                <c:ptCount val="18"/>
                <c:pt idx="0">
                  <c:v>-2.1411762485367882</c:v>
                </c:pt>
                <c:pt idx="1">
                  <c:v>0.51588017505914729</c:v>
                </c:pt>
                <c:pt idx="2">
                  <c:v>1.203861635311493</c:v>
                </c:pt>
                <c:pt idx="3">
                  <c:v>1.6755239790546677</c:v>
                </c:pt>
                <c:pt idx="4">
                  <c:v>-0.49229851637667643</c:v>
                </c:pt>
                <c:pt idx="5">
                  <c:v>-1.019520990532917</c:v>
                </c:pt>
                <c:pt idx="6">
                  <c:v>-0.61958967147108257</c:v>
                </c:pt>
                <c:pt idx="7">
                  <c:v>-0.33526012872920485</c:v>
                </c:pt>
                <c:pt idx="8">
                  <c:v>-0.51311676277300955</c:v>
                </c:pt>
                <c:pt idx="9">
                  <c:v>-0.79182646642085108</c:v>
                </c:pt>
                <c:pt idx="10">
                  <c:v>-0.59730661777487826</c:v>
                </c:pt>
                <c:pt idx="11">
                  <c:v>0.64551384376943699</c:v>
                </c:pt>
                <c:pt idx="12">
                  <c:v>3.5664383170402481</c:v>
                </c:pt>
                <c:pt idx="13">
                  <c:v>3.9093454290597824</c:v>
                </c:pt>
                <c:pt idx="14">
                  <c:v>-3.4441277713772283</c:v>
                </c:pt>
                <c:pt idx="15">
                  <c:v>-1.3219331545980848</c:v>
                </c:pt>
                <c:pt idx="16">
                  <c:v>-0.47531791212936086</c:v>
                </c:pt>
                <c:pt idx="17">
                  <c:v>-0.71122946477943305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84448"/>
        <c:axId val="140585984"/>
      </c:lineChart>
      <c:catAx>
        <c:axId val="140584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585984"/>
        <c:crosses val="autoZero"/>
        <c:auto val="1"/>
        <c:lblAlgn val="ctr"/>
        <c:lblOffset val="100"/>
        <c:noMultiLvlLbl val="0"/>
      </c:catAx>
      <c:valAx>
        <c:axId val="140585984"/>
        <c:scaling>
          <c:orientation val="minMax"/>
          <c:max val="4"/>
          <c:min val="-4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40584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'Fig12'!$A$15</c:f>
              <c:strCache>
                <c:ptCount val="1"/>
                <c:pt idx="0">
                  <c:v>all7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'Fig12'!$B$15:$BY$15</c:f>
              <c:numCache>
                <c:formatCode>0.00</c:formatCode>
                <c:ptCount val="76"/>
                <c:pt idx="0">
                  <c:v>-4.4599702049069066E-2</c:v>
                </c:pt>
                <c:pt idx="1">
                  <c:v>-4.0034180093589493E-2</c:v>
                </c:pt>
                <c:pt idx="2">
                  <c:v>-4.040563490634707E-2</c:v>
                </c:pt>
                <c:pt idx="3">
                  <c:v>-3.3312224012689844E-2</c:v>
                </c:pt>
                <c:pt idx="4">
                  <c:v>-2.5726574360877854E-2</c:v>
                </c:pt>
                <c:pt idx="5">
                  <c:v>-2.9254763138398195E-2</c:v>
                </c:pt>
                <c:pt idx="6">
                  <c:v>-2.945962459579014E-2</c:v>
                </c:pt>
                <c:pt idx="7">
                  <c:v>-2.2892215281326723E-2</c:v>
                </c:pt>
                <c:pt idx="8">
                  <c:v>-1.4736377528454352E-2</c:v>
                </c:pt>
                <c:pt idx="9">
                  <c:v>-4.8996776187895134E-3</c:v>
                </c:pt>
                <c:pt idx="10">
                  <c:v>-6.7734776621451919E-3</c:v>
                </c:pt>
                <c:pt idx="11">
                  <c:v>-1.9124639830417187E-3</c:v>
                </c:pt>
                <c:pt idx="12">
                  <c:v>9.6979444923598942E-3</c:v>
                </c:pt>
                <c:pt idx="13">
                  <c:v>7.0281335371522591E-3</c:v>
                </c:pt>
                <c:pt idx="14">
                  <c:v>2.1101191075048785E-2</c:v>
                </c:pt>
                <c:pt idx="15">
                  <c:v>1.1964512680524373E-2</c:v>
                </c:pt>
                <c:pt idx="16">
                  <c:v>1.4330649234153676E-2</c:v>
                </c:pt>
                <c:pt idx="17">
                  <c:v>1.7484714817467766E-2</c:v>
                </c:pt>
                <c:pt idx="18">
                  <c:v>1.5603475409497825E-2</c:v>
                </c:pt>
                <c:pt idx="19">
                  <c:v>1.1087685995491408E-2</c:v>
                </c:pt>
                <c:pt idx="20">
                  <c:v>-2.3700182871039869E-2</c:v>
                </c:pt>
                <c:pt idx="21">
                  <c:v>-1.8710519730202085E-2</c:v>
                </c:pt>
                <c:pt idx="22">
                  <c:v>-1.3946093447006499E-2</c:v>
                </c:pt>
                <c:pt idx="23">
                  <c:v>-2.6689437303347207E-3</c:v>
                </c:pt>
                <c:pt idx="24">
                  <c:v>9.4609453871627586E-3</c:v>
                </c:pt>
                <c:pt idx="25">
                  <c:v>1.1178890893355418E-2</c:v>
                </c:pt>
                <c:pt idx="26">
                  <c:v>1.6975708686406688E-2</c:v>
                </c:pt>
                <c:pt idx="27">
                  <c:v>1.5577831414558058E-2</c:v>
                </c:pt>
                <c:pt idx="28">
                  <c:v>1.7656255286211977E-2</c:v>
                </c:pt>
                <c:pt idx="29">
                  <c:v>2.3109952335055695E-2</c:v>
                </c:pt>
                <c:pt idx="30">
                  <c:v>1.1284160724194001E-2</c:v>
                </c:pt>
                <c:pt idx="31">
                  <c:v>8.7965363275125767E-3</c:v>
                </c:pt>
                <c:pt idx="32">
                  <c:v>4.868360977758909E-3</c:v>
                </c:pt>
                <c:pt idx="33">
                  <c:v>9.2326605521371348E-3</c:v>
                </c:pt>
                <c:pt idx="34">
                  <c:v>1.1210434305780562E-2</c:v>
                </c:pt>
                <c:pt idx="35">
                  <c:v>5.0202080140881143E-3</c:v>
                </c:pt>
                <c:pt idx="36">
                  <c:v>-2.1936227921008859E-3</c:v>
                </c:pt>
                <c:pt idx="37">
                  <c:v>6.7527482664500832E-4</c:v>
                </c:pt>
                <c:pt idx="38">
                  <c:v>-5.2204907325945418E-4</c:v>
                </c:pt>
                <c:pt idx="39">
                  <c:v>8.718494620902021E-3</c:v>
                </c:pt>
                <c:pt idx="40">
                  <c:v>2.0009651732255463E-3</c:v>
                </c:pt>
                <c:pt idx="41">
                  <c:v>-7.8035728598465134E-3</c:v>
                </c:pt>
                <c:pt idx="42">
                  <c:v>5.1160918338352852E-3</c:v>
                </c:pt>
                <c:pt idx="43">
                  <c:v>3.0275788964030737E-3</c:v>
                </c:pt>
                <c:pt idx="44">
                  <c:v>7.618785468227131E-3</c:v>
                </c:pt>
                <c:pt idx="45">
                  <c:v>1.3019684964621017E-2</c:v>
                </c:pt>
                <c:pt idx="46">
                  <c:v>1.5500895496760352E-2</c:v>
                </c:pt>
                <c:pt idx="47">
                  <c:v>2.011331653979052E-2</c:v>
                </c:pt>
                <c:pt idx="48">
                  <c:v>2.1813341583421506E-2</c:v>
                </c:pt>
                <c:pt idx="49">
                  <c:v>3.1036984042484801E-2</c:v>
                </c:pt>
                <c:pt idx="50">
                  <c:v>4.1629388768606702E-2</c:v>
                </c:pt>
                <c:pt idx="51">
                  <c:v>4.18431842497754E-2</c:v>
                </c:pt>
                <c:pt idx="52">
                  <c:v>4.913781000209818E-2</c:v>
                </c:pt>
                <c:pt idx="53">
                  <c:v>5.2144564969760519E-2</c:v>
                </c:pt>
                <c:pt idx="54">
                  <c:v>4.7607550151145546E-2</c:v>
                </c:pt>
                <c:pt idx="55">
                  <c:v>4.6245329227088967E-2</c:v>
                </c:pt>
                <c:pt idx="56">
                  <c:v>4.4944676679152529E-2</c:v>
                </c:pt>
                <c:pt idx="57">
                  <c:v>4.6797120486981376E-2</c:v>
                </c:pt>
                <c:pt idx="58">
                  <c:v>3.981374276869723E-2</c:v>
                </c:pt>
                <c:pt idx="59">
                  <c:v>4.0375905262613268E-4</c:v>
                </c:pt>
                <c:pt idx="60">
                  <c:v>-3.8309716344103503E-2</c:v>
                </c:pt>
                <c:pt idx="61">
                  <c:v>-5.7535362537837545E-2</c:v>
                </c:pt>
                <c:pt idx="62">
                  <c:v>-5.6266454726472286E-2</c:v>
                </c:pt>
                <c:pt idx="63">
                  <c:v>-4.6292696413317479E-2</c:v>
                </c:pt>
                <c:pt idx="64">
                  <c:v>-3.2710094960546179E-2</c:v>
                </c:pt>
                <c:pt idx="65">
                  <c:v>-2.5569068059171116E-2</c:v>
                </c:pt>
                <c:pt idx="66">
                  <c:v>-1.7461810758095768E-2</c:v>
                </c:pt>
                <c:pt idx="67">
                  <c:v>-4.0671062527026011E-3</c:v>
                </c:pt>
                <c:pt idx="68">
                  <c:v>1.3821535968726324E-3</c:v>
                </c:pt>
                <c:pt idx="69">
                  <c:v>-7.534101968754061E-3</c:v>
                </c:pt>
                <c:pt idx="70">
                  <c:v>-1.8105638152514279E-2</c:v>
                </c:pt>
                <c:pt idx="71">
                  <c:v>-1.940970827798499E-2</c:v>
                </c:pt>
                <c:pt idx="72">
                  <c:v>-2.0798863469248922E-2</c:v>
                </c:pt>
                <c:pt idx="73">
                  <c:v>-1.5002996695387657E-2</c:v>
                </c:pt>
                <c:pt idx="74">
                  <c:v>-1.564385347160786E-2</c:v>
                </c:pt>
                <c:pt idx="75">
                  <c:v>-2.9435771265815858E-2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'Fig12'!$A$16</c:f>
              <c:strCache>
                <c:ptCount val="1"/>
                <c:pt idx="0">
                  <c:v>all7del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'Fig12'!$B$16:$BY$16</c:f>
              <c:numCache>
                <c:formatCode>0.00</c:formatCode>
                <c:ptCount val="76"/>
                <c:pt idx="0">
                  <c:v>-4.4497601624445368E-2</c:v>
                </c:pt>
                <c:pt idx="1">
                  <c:v>-3.9756007912072309E-2</c:v>
                </c:pt>
                <c:pt idx="2">
                  <c:v>-3.917954873421256E-2</c:v>
                </c:pt>
                <c:pt idx="3">
                  <c:v>-3.1335513900232391E-2</c:v>
                </c:pt>
                <c:pt idx="4">
                  <c:v>-2.2954355010664677E-2</c:v>
                </c:pt>
                <c:pt idx="5">
                  <c:v>-2.5728769411910074E-2</c:v>
                </c:pt>
                <c:pt idx="6">
                  <c:v>-2.6265193556653861E-2</c:v>
                </c:pt>
                <c:pt idx="7">
                  <c:v>-1.9904428176819155E-2</c:v>
                </c:pt>
                <c:pt idx="8">
                  <c:v>-1.305563062670574E-2</c:v>
                </c:pt>
                <c:pt idx="9">
                  <c:v>-4.5548392179055007E-3</c:v>
                </c:pt>
                <c:pt idx="10">
                  <c:v>-6.001927681680219E-3</c:v>
                </c:pt>
                <c:pt idx="11">
                  <c:v>-2.9260183420418921E-3</c:v>
                </c:pt>
                <c:pt idx="12">
                  <c:v>9.1464149210838674E-3</c:v>
                </c:pt>
                <c:pt idx="13">
                  <c:v>6.6217194862140411E-3</c:v>
                </c:pt>
                <c:pt idx="14">
                  <c:v>1.8398640003750816E-2</c:v>
                </c:pt>
                <c:pt idx="15">
                  <c:v>1.2580544382798988E-2</c:v>
                </c:pt>
                <c:pt idx="16">
                  <c:v>1.4649266492521674E-2</c:v>
                </c:pt>
                <c:pt idx="17">
                  <c:v>1.6730989967671094E-2</c:v>
                </c:pt>
                <c:pt idx="18">
                  <c:v>1.6943824468316507E-2</c:v>
                </c:pt>
                <c:pt idx="19">
                  <c:v>1.1839605316560196E-2</c:v>
                </c:pt>
                <c:pt idx="20">
                  <c:v>-2.4932911025422902E-2</c:v>
                </c:pt>
                <c:pt idx="21">
                  <c:v>-1.9747315027549967E-2</c:v>
                </c:pt>
                <c:pt idx="22">
                  <c:v>-1.655529732887754E-2</c:v>
                </c:pt>
                <c:pt idx="23">
                  <c:v>-6.3278474740315685E-3</c:v>
                </c:pt>
                <c:pt idx="24">
                  <c:v>4.8398733820262984E-3</c:v>
                </c:pt>
                <c:pt idx="25">
                  <c:v>1.0454053145364219E-2</c:v>
                </c:pt>
                <c:pt idx="26">
                  <c:v>1.6942834389483151E-2</c:v>
                </c:pt>
                <c:pt idx="27">
                  <c:v>1.806617820959322E-2</c:v>
                </c:pt>
                <c:pt idx="28">
                  <c:v>2.2765579509824406E-2</c:v>
                </c:pt>
                <c:pt idx="29">
                  <c:v>2.6902488404217335E-2</c:v>
                </c:pt>
                <c:pt idx="30">
                  <c:v>1.5238715416691202E-2</c:v>
                </c:pt>
                <c:pt idx="31">
                  <c:v>9.7690010580220744E-3</c:v>
                </c:pt>
                <c:pt idx="32">
                  <c:v>2.8813163530737379E-3</c:v>
                </c:pt>
                <c:pt idx="33">
                  <c:v>5.5887826690157669E-3</c:v>
                </c:pt>
                <c:pt idx="34">
                  <c:v>9.1469917728673536E-3</c:v>
                </c:pt>
                <c:pt idx="35">
                  <c:v>3.751130393590622E-3</c:v>
                </c:pt>
                <c:pt idx="36">
                  <c:v>-3.2457086546574946E-4</c:v>
                </c:pt>
                <c:pt idx="37">
                  <c:v>1.3858558433344338E-3</c:v>
                </c:pt>
                <c:pt idx="38">
                  <c:v>-8.4710532059012098E-4</c:v>
                </c:pt>
                <c:pt idx="39">
                  <c:v>7.0776147032987624E-3</c:v>
                </c:pt>
                <c:pt idx="40">
                  <c:v>-3.9087003683521498E-4</c:v>
                </c:pt>
                <c:pt idx="41">
                  <c:v>-7.8616103946334576E-3</c:v>
                </c:pt>
                <c:pt idx="42">
                  <c:v>5.0899083597429999E-3</c:v>
                </c:pt>
                <c:pt idx="43">
                  <c:v>4.4271655707114037E-3</c:v>
                </c:pt>
                <c:pt idx="44">
                  <c:v>8.8271622574319381E-3</c:v>
                </c:pt>
                <c:pt idx="45">
                  <c:v>1.3383514862961261E-2</c:v>
                </c:pt>
                <c:pt idx="46">
                  <c:v>1.3593102930546828E-2</c:v>
                </c:pt>
                <c:pt idx="47">
                  <c:v>1.8988234623407381E-2</c:v>
                </c:pt>
                <c:pt idx="48">
                  <c:v>1.9244447655436092E-2</c:v>
                </c:pt>
                <c:pt idx="49">
                  <c:v>3.0148462031099721E-2</c:v>
                </c:pt>
                <c:pt idx="50">
                  <c:v>4.0809878405210047E-2</c:v>
                </c:pt>
                <c:pt idx="51">
                  <c:v>3.9466073617437925E-2</c:v>
                </c:pt>
                <c:pt idx="52">
                  <c:v>4.7337957984242313E-2</c:v>
                </c:pt>
                <c:pt idx="53">
                  <c:v>4.9550560271608111E-2</c:v>
                </c:pt>
                <c:pt idx="54">
                  <c:v>4.6128862906715057E-2</c:v>
                </c:pt>
                <c:pt idx="55">
                  <c:v>4.4332058772091433E-2</c:v>
                </c:pt>
                <c:pt idx="56">
                  <c:v>4.5774618909056854E-2</c:v>
                </c:pt>
                <c:pt idx="57">
                  <c:v>4.5536422711540438E-2</c:v>
                </c:pt>
                <c:pt idx="58">
                  <c:v>4.0399951650234939E-2</c:v>
                </c:pt>
                <c:pt idx="59">
                  <c:v>6.5034543887290373E-3</c:v>
                </c:pt>
                <c:pt idx="60">
                  <c:v>-3.0011037056926686E-2</c:v>
                </c:pt>
                <c:pt idx="61">
                  <c:v>-5.5231031460815788E-2</c:v>
                </c:pt>
                <c:pt idx="62">
                  <c:v>-6.3064016280867025E-2</c:v>
                </c:pt>
                <c:pt idx="63">
                  <c:v>-5.6140780973170976E-2</c:v>
                </c:pt>
                <c:pt idx="64">
                  <c:v>-4.3035347120703109E-2</c:v>
                </c:pt>
                <c:pt idx="65">
                  <c:v>-3.0130947721187625E-2</c:v>
                </c:pt>
                <c:pt idx="66">
                  <c:v>-1.5177015139737241E-2</c:v>
                </c:pt>
                <c:pt idx="67">
                  <c:v>1.0204045241122954E-4</c:v>
                </c:pt>
                <c:pt idx="68">
                  <c:v>3.9264746645528287E-3</c:v>
                </c:pt>
                <c:pt idx="69">
                  <c:v>-4.0521801745717718E-3</c:v>
                </c:pt>
                <c:pt idx="70">
                  <c:v>-1.3152418664952781E-2</c:v>
                </c:pt>
                <c:pt idx="71">
                  <c:v>-1.7306283323227777E-2</c:v>
                </c:pt>
                <c:pt idx="72">
                  <c:v>-1.9769969112163908E-2</c:v>
                </c:pt>
                <c:pt idx="73">
                  <c:v>-1.3882969150638242E-2</c:v>
                </c:pt>
                <c:pt idx="74">
                  <c:v>-1.6548553848292197E-2</c:v>
                </c:pt>
                <c:pt idx="75">
                  <c:v>-2.9076059161312274E-2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'Fig12'!$A$17</c:f>
              <c:strCache>
                <c:ptCount val="1"/>
                <c:pt idx="0">
                  <c:v>five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'Fig12'!$B$17:$BY$17</c:f>
              <c:numCache>
                <c:formatCode>0.00</c:formatCode>
                <c:ptCount val="76"/>
                <c:pt idx="0">
                  <c:v>-5.2785435643863947E-2</c:v>
                </c:pt>
                <c:pt idx="1">
                  <c:v>-4.5427872021407432E-2</c:v>
                </c:pt>
                <c:pt idx="2">
                  <c:v>-4.6009143960418629E-2</c:v>
                </c:pt>
                <c:pt idx="3">
                  <c:v>-3.8490736639557196E-2</c:v>
                </c:pt>
                <c:pt idx="4">
                  <c:v>-2.9118114907239111E-2</c:v>
                </c:pt>
                <c:pt idx="5">
                  <c:v>-3.5773401653411703E-2</c:v>
                </c:pt>
                <c:pt idx="6">
                  <c:v>-3.5465872388893364E-2</c:v>
                </c:pt>
                <c:pt idx="7">
                  <c:v>-2.5064015142740304E-2</c:v>
                </c:pt>
                <c:pt idx="8">
                  <c:v>-1.8593352464375244E-2</c:v>
                </c:pt>
                <c:pt idx="9">
                  <c:v>-6.9942159713446929E-3</c:v>
                </c:pt>
                <c:pt idx="10">
                  <c:v>-4.1881898913291886E-3</c:v>
                </c:pt>
                <c:pt idx="11">
                  <c:v>-5.9326570701087166E-4</c:v>
                </c:pt>
                <c:pt idx="12">
                  <c:v>1.1570049481716187E-2</c:v>
                </c:pt>
                <c:pt idx="13">
                  <c:v>1.4740313307634563E-2</c:v>
                </c:pt>
                <c:pt idx="14">
                  <c:v>2.4575401081733259E-2</c:v>
                </c:pt>
                <c:pt idx="15">
                  <c:v>7.4760602352619467E-3</c:v>
                </c:pt>
                <c:pt idx="16">
                  <c:v>1.4503704790250177E-2</c:v>
                </c:pt>
                <c:pt idx="17">
                  <c:v>2.1609988495926363E-2</c:v>
                </c:pt>
                <c:pt idx="18">
                  <c:v>2.5898293231581687E-2</c:v>
                </c:pt>
                <c:pt idx="19">
                  <c:v>2.1878960452951395E-2</c:v>
                </c:pt>
                <c:pt idx="20">
                  <c:v>-8.1130256393656848E-3</c:v>
                </c:pt>
                <c:pt idx="21">
                  <c:v>-1.0642979727026585E-2</c:v>
                </c:pt>
                <c:pt idx="22">
                  <c:v>-8.9001758278136993E-3</c:v>
                </c:pt>
                <c:pt idx="23">
                  <c:v>2.6929034156584963E-3</c:v>
                </c:pt>
                <c:pt idx="24">
                  <c:v>1.6704592179623834E-2</c:v>
                </c:pt>
                <c:pt idx="25">
                  <c:v>2.0628852792575546E-2</c:v>
                </c:pt>
                <c:pt idx="26">
                  <c:v>2.5769684301644013E-2</c:v>
                </c:pt>
                <c:pt idx="27">
                  <c:v>2.4554973120655348E-2</c:v>
                </c:pt>
                <c:pt idx="28">
                  <c:v>2.7050396797104435E-2</c:v>
                </c:pt>
                <c:pt idx="29">
                  <c:v>2.5570344070637335E-2</c:v>
                </c:pt>
                <c:pt idx="30">
                  <c:v>1.3798261788154203E-2</c:v>
                </c:pt>
                <c:pt idx="31">
                  <c:v>1.3511969138774459E-2</c:v>
                </c:pt>
                <c:pt idx="32">
                  <c:v>1.1420559485428115E-3</c:v>
                </c:pt>
                <c:pt idx="33">
                  <c:v>8.0215380897369227E-3</c:v>
                </c:pt>
                <c:pt idx="34">
                  <c:v>7.6647144684590064E-3</c:v>
                </c:pt>
                <c:pt idx="35">
                  <c:v>-3.444906444116172E-3</c:v>
                </c:pt>
                <c:pt idx="36">
                  <c:v>4.7008131413322678E-3</c:v>
                </c:pt>
                <c:pt idx="37">
                  <c:v>-2.460358264683161E-3</c:v>
                </c:pt>
                <c:pt idx="38">
                  <c:v>1.5903507128218859E-3</c:v>
                </c:pt>
                <c:pt idx="39">
                  <c:v>1.4143486324067076E-2</c:v>
                </c:pt>
                <c:pt idx="40">
                  <c:v>1.757391357248215E-3</c:v>
                </c:pt>
                <c:pt idx="41">
                  <c:v>9.0466289914242195E-4</c:v>
                </c:pt>
                <c:pt idx="42">
                  <c:v>4.2152779240615624E-3</c:v>
                </c:pt>
                <c:pt idx="43">
                  <c:v>-1.9667132526607204E-4</c:v>
                </c:pt>
                <c:pt idx="44">
                  <c:v>5.2789895091870419E-4</c:v>
                </c:pt>
                <c:pt idx="45">
                  <c:v>1.5660294721475454E-2</c:v>
                </c:pt>
                <c:pt idx="46">
                  <c:v>1.7694798112057257E-2</c:v>
                </c:pt>
                <c:pt idx="47">
                  <c:v>2.4217615053186918E-2</c:v>
                </c:pt>
                <c:pt idx="48">
                  <c:v>2.6397106034302342E-2</c:v>
                </c:pt>
                <c:pt idx="49">
                  <c:v>2.8923814645032041E-2</c:v>
                </c:pt>
                <c:pt idx="50">
                  <c:v>4.0271456139891554E-2</c:v>
                </c:pt>
                <c:pt idx="51">
                  <c:v>3.2989277342610812E-2</c:v>
                </c:pt>
                <c:pt idx="52">
                  <c:v>4.3698960868124026E-2</c:v>
                </c:pt>
                <c:pt idx="53">
                  <c:v>4.267081276041073E-2</c:v>
                </c:pt>
                <c:pt idx="54">
                  <c:v>3.634220560388083E-2</c:v>
                </c:pt>
                <c:pt idx="55">
                  <c:v>3.5212805446457114E-2</c:v>
                </c:pt>
                <c:pt idx="56">
                  <c:v>3.565458248981164E-2</c:v>
                </c:pt>
                <c:pt idx="57">
                  <c:v>3.6951293475050079E-2</c:v>
                </c:pt>
                <c:pt idx="58">
                  <c:v>2.5862410190931499E-2</c:v>
                </c:pt>
                <c:pt idx="59">
                  <c:v>-6.5366488550818143E-3</c:v>
                </c:pt>
                <c:pt idx="60">
                  <c:v>-3.9312724899447336E-2</c:v>
                </c:pt>
                <c:pt idx="61">
                  <c:v>-5.9546575554213742E-2</c:v>
                </c:pt>
                <c:pt idx="62">
                  <c:v>-5.9878246047672293E-2</c:v>
                </c:pt>
                <c:pt idx="63">
                  <c:v>-4.8194640813500216E-2</c:v>
                </c:pt>
                <c:pt idx="64">
                  <c:v>-3.3604584641067477E-2</c:v>
                </c:pt>
                <c:pt idx="65">
                  <c:v>-2.5349536547509748E-2</c:v>
                </c:pt>
                <c:pt idx="66">
                  <c:v>-1.5269818392702261E-2</c:v>
                </c:pt>
                <c:pt idx="67">
                  <c:v>-2.4756760620151443E-3</c:v>
                </c:pt>
                <c:pt idx="68">
                  <c:v>2.3920728794527548E-3</c:v>
                </c:pt>
                <c:pt idx="69">
                  <c:v>-6.1774560216289933E-3</c:v>
                </c:pt>
                <c:pt idx="70">
                  <c:v>-1.4240879301781858E-2</c:v>
                </c:pt>
                <c:pt idx="71">
                  <c:v>-1.7395252229567199E-2</c:v>
                </c:pt>
                <c:pt idx="72">
                  <c:v>-2.3025325907994637E-2</c:v>
                </c:pt>
                <c:pt idx="73">
                  <c:v>-1.3538050111135354E-2</c:v>
                </c:pt>
                <c:pt idx="74">
                  <c:v>-1.2831541544610685E-2</c:v>
                </c:pt>
                <c:pt idx="75">
                  <c:v>-2.693795125392728E-2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'Fig12'!$A$18</c:f>
              <c:strCache>
                <c:ptCount val="1"/>
                <c:pt idx="0">
                  <c:v>fivedel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'Fig12'!$B$18:$BY$18</c:f>
              <c:numCache>
                <c:formatCode>0.00</c:formatCode>
                <c:ptCount val="76"/>
                <c:pt idx="0">
                  <c:v>-5.1629087399159418E-2</c:v>
                </c:pt>
                <c:pt idx="1">
                  <c:v>-4.4120968149061815E-2</c:v>
                </c:pt>
                <c:pt idx="2">
                  <c:v>-4.315577699466086E-2</c:v>
                </c:pt>
                <c:pt idx="3">
                  <c:v>-3.4364549670272859E-2</c:v>
                </c:pt>
                <c:pt idx="4">
                  <c:v>-2.3746537483768405E-2</c:v>
                </c:pt>
                <c:pt idx="5">
                  <c:v>-2.8967339753011447E-2</c:v>
                </c:pt>
                <c:pt idx="6">
                  <c:v>-2.9262152713625665E-2</c:v>
                </c:pt>
                <c:pt idx="7">
                  <c:v>-1.9540748963530332E-2</c:v>
                </c:pt>
                <c:pt idx="8">
                  <c:v>-1.5031692541990098E-2</c:v>
                </c:pt>
                <c:pt idx="9">
                  <c:v>-5.6689437052473762E-3</c:v>
                </c:pt>
                <c:pt idx="10">
                  <c:v>-2.5425535772001318E-3</c:v>
                </c:pt>
                <c:pt idx="11">
                  <c:v>-1.5760308422246403E-3</c:v>
                </c:pt>
                <c:pt idx="12">
                  <c:v>1.1106901880420518E-2</c:v>
                </c:pt>
                <c:pt idx="13">
                  <c:v>1.4028397566863466E-2</c:v>
                </c:pt>
                <c:pt idx="14">
                  <c:v>2.0677252804077961E-2</c:v>
                </c:pt>
                <c:pt idx="15">
                  <c:v>9.1743254007071364E-3</c:v>
                </c:pt>
                <c:pt idx="16">
                  <c:v>1.5295988582146126E-2</c:v>
                </c:pt>
                <c:pt idx="17">
                  <c:v>2.0390777334490462E-2</c:v>
                </c:pt>
                <c:pt idx="18">
                  <c:v>2.7186483364340822E-2</c:v>
                </c:pt>
                <c:pt idx="19">
                  <c:v>2.1939792008889403E-2</c:v>
                </c:pt>
                <c:pt idx="20">
                  <c:v>-1.1435071466446727E-2</c:v>
                </c:pt>
                <c:pt idx="21">
                  <c:v>-1.3318804664429484E-2</c:v>
                </c:pt>
                <c:pt idx="22">
                  <c:v>-1.3795447317260498E-2</c:v>
                </c:pt>
                <c:pt idx="23">
                  <c:v>-3.7651485181752885E-3</c:v>
                </c:pt>
                <c:pt idx="24">
                  <c:v>8.6118880444367423E-3</c:v>
                </c:pt>
                <c:pt idx="25">
                  <c:v>1.8065744810193272E-2</c:v>
                </c:pt>
                <c:pt idx="26">
                  <c:v>2.4420635723958483E-2</c:v>
                </c:pt>
                <c:pt idx="27">
                  <c:v>2.6969193744791696E-2</c:v>
                </c:pt>
                <c:pt idx="28">
                  <c:v>3.34859423093085E-2</c:v>
                </c:pt>
                <c:pt idx="29">
                  <c:v>3.0654137657451366E-2</c:v>
                </c:pt>
                <c:pt idx="30">
                  <c:v>1.9011037880653413E-2</c:v>
                </c:pt>
                <c:pt idx="31">
                  <c:v>1.3975987052453925E-2</c:v>
                </c:pt>
                <c:pt idx="32">
                  <c:v>-2.2156967129074428E-3</c:v>
                </c:pt>
                <c:pt idx="33">
                  <c:v>1.9320640177056478E-3</c:v>
                </c:pt>
                <c:pt idx="34">
                  <c:v>4.3393357869119667E-3</c:v>
                </c:pt>
                <c:pt idx="35">
                  <c:v>-4.7446724606735055E-3</c:v>
                </c:pt>
                <c:pt idx="36">
                  <c:v>7.1164877424438567E-3</c:v>
                </c:pt>
                <c:pt idx="37">
                  <c:v>-8.1756891234465606E-4</c:v>
                </c:pt>
                <c:pt idx="38">
                  <c:v>1.1911819746608246E-3</c:v>
                </c:pt>
                <c:pt idx="39">
                  <c:v>1.1246389058624132E-2</c:v>
                </c:pt>
                <c:pt idx="40">
                  <c:v>-1.843783215362765E-3</c:v>
                </c:pt>
                <c:pt idx="41">
                  <c:v>2.3840432946301238E-4</c:v>
                </c:pt>
                <c:pt idx="42">
                  <c:v>4.4325791525822254E-3</c:v>
                </c:pt>
                <c:pt idx="43">
                  <c:v>2.5117793897735481E-3</c:v>
                </c:pt>
                <c:pt idx="44">
                  <c:v>3.1759404507601388E-3</c:v>
                </c:pt>
                <c:pt idx="45">
                  <c:v>1.6139759811455111E-2</c:v>
                </c:pt>
                <c:pt idx="46">
                  <c:v>1.465249669462795E-2</c:v>
                </c:pt>
                <c:pt idx="47">
                  <c:v>2.2117012629022333E-2</c:v>
                </c:pt>
                <c:pt idx="48">
                  <c:v>2.2064908534508165E-2</c:v>
                </c:pt>
                <c:pt idx="49">
                  <c:v>2.7586001632677108E-2</c:v>
                </c:pt>
                <c:pt idx="50">
                  <c:v>3.9055464731588968E-2</c:v>
                </c:pt>
                <c:pt idx="51">
                  <c:v>2.9915435740790145E-2</c:v>
                </c:pt>
                <c:pt idx="52">
                  <c:v>4.1088606198239119E-2</c:v>
                </c:pt>
                <c:pt idx="53">
                  <c:v>3.9096035116037299E-2</c:v>
                </c:pt>
                <c:pt idx="54">
                  <c:v>3.4515296192920819E-2</c:v>
                </c:pt>
                <c:pt idx="55">
                  <c:v>3.268968953713329E-2</c:v>
                </c:pt>
                <c:pt idx="56">
                  <c:v>3.7109221720132687E-2</c:v>
                </c:pt>
                <c:pt idx="57">
                  <c:v>3.5456466542291058E-2</c:v>
                </c:pt>
                <c:pt idx="58">
                  <c:v>2.7558451025996397E-2</c:v>
                </c:pt>
                <c:pt idx="59">
                  <c:v>3.1094247784388442E-3</c:v>
                </c:pt>
                <c:pt idx="60">
                  <c:v>-2.6476592457588131E-2</c:v>
                </c:pt>
                <c:pt idx="61">
                  <c:v>-5.5996946237711932E-2</c:v>
                </c:pt>
                <c:pt idx="62">
                  <c:v>-7.062120434371659E-2</c:v>
                </c:pt>
                <c:pt idx="63">
                  <c:v>-6.3814180476561677E-2</c:v>
                </c:pt>
                <c:pt idx="64">
                  <c:v>-4.9875062437683249E-2</c:v>
                </c:pt>
                <c:pt idx="65">
                  <c:v>-3.2462903345477599E-2</c:v>
                </c:pt>
                <c:pt idx="66">
                  <c:v>-1.1593412293037625E-2</c:v>
                </c:pt>
                <c:pt idx="67">
                  <c:v>4.1964238658993014E-3</c:v>
                </c:pt>
                <c:pt idx="68">
                  <c:v>6.4627214886803586E-3</c:v>
                </c:pt>
                <c:pt idx="69">
                  <c:v>-8.4976808713391389E-4</c:v>
                </c:pt>
                <c:pt idx="70">
                  <c:v>-6.9232653892504683E-3</c:v>
                </c:pt>
                <c:pt idx="71">
                  <c:v>-1.4208154676976503E-2</c:v>
                </c:pt>
                <c:pt idx="72">
                  <c:v>-2.1121124695764545E-2</c:v>
                </c:pt>
                <c:pt idx="73">
                  <c:v>-1.1925631904349964E-2</c:v>
                </c:pt>
                <c:pt idx="74">
                  <c:v>-1.4377943181030207E-2</c:v>
                </c:pt>
                <c:pt idx="75">
                  <c:v>-2.6637497263742101E-2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'Fig12'!$A$19</c:f>
              <c:strCache>
                <c:ptCount val="1"/>
                <c:pt idx="0">
                  <c:v>only3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'Fig12'!$B$19:$BY$19</c:f>
              <c:numCache>
                <c:formatCode>0.00</c:formatCode>
                <c:ptCount val="76"/>
                <c:pt idx="0">
                  <c:v>-5.4285985745471159E-2</c:v>
                </c:pt>
                <c:pt idx="1">
                  <c:v>-4.5921897630301287E-2</c:v>
                </c:pt>
                <c:pt idx="2">
                  <c:v>-4.7294590534245375E-2</c:v>
                </c:pt>
                <c:pt idx="3">
                  <c:v>-3.7731592411042493E-2</c:v>
                </c:pt>
                <c:pt idx="4">
                  <c:v>-2.264115003587366E-2</c:v>
                </c:pt>
                <c:pt idx="5">
                  <c:v>-3.117666077592646E-2</c:v>
                </c:pt>
                <c:pt idx="6">
                  <c:v>-3.0916593773849064E-2</c:v>
                </c:pt>
                <c:pt idx="7">
                  <c:v>-1.6892167056561519E-2</c:v>
                </c:pt>
                <c:pt idx="8">
                  <c:v>-1.0009979083019958E-2</c:v>
                </c:pt>
                <c:pt idx="9">
                  <c:v>5.5809527537890461E-3</c:v>
                </c:pt>
                <c:pt idx="10">
                  <c:v>8.9412599772795264E-3</c:v>
                </c:pt>
                <c:pt idx="11">
                  <c:v>1.0164123083111652E-2</c:v>
                </c:pt>
                <c:pt idx="12">
                  <c:v>2.3110727126319203E-2</c:v>
                </c:pt>
                <c:pt idx="13">
                  <c:v>2.4943422487156648E-2</c:v>
                </c:pt>
                <c:pt idx="14">
                  <c:v>3.3784337125271381E-2</c:v>
                </c:pt>
                <c:pt idx="15">
                  <c:v>1.2726942690818446E-2</c:v>
                </c:pt>
                <c:pt idx="16">
                  <c:v>1.8647988503696162E-2</c:v>
                </c:pt>
                <c:pt idx="17">
                  <c:v>2.5589787484314112E-2</c:v>
                </c:pt>
                <c:pt idx="18">
                  <c:v>3.1483004571442937E-2</c:v>
                </c:pt>
                <c:pt idx="19">
                  <c:v>2.6062213652030625E-2</c:v>
                </c:pt>
                <c:pt idx="20">
                  <c:v>-1.5144381629760648E-2</c:v>
                </c:pt>
                <c:pt idx="21">
                  <c:v>-2.2094544429382308E-2</c:v>
                </c:pt>
                <c:pt idx="22">
                  <c:v>-2.3962280095862022E-2</c:v>
                </c:pt>
                <c:pt idx="23">
                  <c:v>-1.3999293815479421E-2</c:v>
                </c:pt>
                <c:pt idx="24">
                  <c:v>-4.5646251935876356E-3</c:v>
                </c:pt>
                <c:pt idx="25">
                  <c:v>-7.1005932857745764E-4</c:v>
                </c:pt>
                <c:pt idx="26">
                  <c:v>4.4118232519187069E-3</c:v>
                </c:pt>
                <c:pt idx="27">
                  <c:v>6.061453287607356E-3</c:v>
                </c:pt>
                <c:pt idx="28">
                  <c:v>1.7339035417222839E-2</c:v>
                </c:pt>
                <c:pt idx="29">
                  <c:v>1.9649101248666149E-2</c:v>
                </c:pt>
                <c:pt idx="30">
                  <c:v>1.1854822589884505E-2</c:v>
                </c:pt>
                <c:pt idx="31">
                  <c:v>1.4511770474358494E-2</c:v>
                </c:pt>
                <c:pt idx="32">
                  <c:v>1.9581556092308297E-4</c:v>
                </c:pt>
                <c:pt idx="33">
                  <c:v>9.1313649915724729E-3</c:v>
                </c:pt>
                <c:pt idx="34">
                  <c:v>1.238703159617658E-2</c:v>
                </c:pt>
                <c:pt idx="35">
                  <c:v>2.8133641077225121E-4</c:v>
                </c:pt>
                <c:pt idx="36">
                  <c:v>1.2360326902615484E-2</c:v>
                </c:pt>
                <c:pt idx="37">
                  <c:v>3.7041193186399335E-3</c:v>
                </c:pt>
                <c:pt idx="38">
                  <c:v>5.6984872318599561E-3</c:v>
                </c:pt>
                <c:pt idx="39">
                  <c:v>1.8659470657878961E-2</c:v>
                </c:pt>
                <c:pt idx="40">
                  <c:v>9.3525133436643136E-4</c:v>
                </c:pt>
                <c:pt idx="41">
                  <c:v>-3.0901241372096396E-4</c:v>
                </c:pt>
                <c:pt idx="42">
                  <c:v>4.4765661785706925E-3</c:v>
                </c:pt>
                <c:pt idx="43">
                  <c:v>-1.0899379451137945E-3</c:v>
                </c:pt>
                <c:pt idx="44">
                  <c:v>1.2238653502347351E-3</c:v>
                </c:pt>
                <c:pt idx="45">
                  <c:v>1.8463718212377939E-2</c:v>
                </c:pt>
                <c:pt idx="46">
                  <c:v>1.7717940695058252E-2</c:v>
                </c:pt>
                <c:pt idx="47">
                  <c:v>2.5638844632108772E-2</c:v>
                </c:pt>
                <c:pt idx="48">
                  <c:v>2.4664323771563825E-2</c:v>
                </c:pt>
                <c:pt idx="49">
                  <c:v>2.9007038653938489E-2</c:v>
                </c:pt>
                <c:pt idx="50">
                  <c:v>4.1496206419963676E-2</c:v>
                </c:pt>
                <c:pt idx="51">
                  <c:v>3.1166767523224774E-2</c:v>
                </c:pt>
                <c:pt idx="52">
                  <c:v>4.2089094429559486E-2</c:v>
                </c:pt>
                <c:pt idx="53">
                  <c:v>3.8764661701383478E-2</c:v>
                </c:pt>
                <c:pt idx="54">
                  <c:v>3.2136537584448725E-2</c:v>
                </c:pt>
                <c:pt idx="55">
                  <c:v>3.0950024959662856E-2</c:v>
                </c:pt>
                <c:pt idx="56">
                  <c:v>3.6143335776828121E-2</c:v>
                </c:pt>
                <c:pt idx="57">
                  <c:v>3.9279478551301122E-2</c:v>
                </c:pt>
                <c:pt idx="58">
                  <c:v>3.0348910539334261E-2</c:v>
                </c:pt>
                <c:pt idx="59">
                  <c:v>3.4101937370351132E-3</c:v>
                </c:pt>
                <c:pt idx="60">
                  <c:v>-2.5022597944420737E-2</c:v>
                </c:pt>
                <c:pt idx="61">
                  <c:v>-5.3247994055024658E-2</c:v>
                </c:pt>
                <c:pt idx="62">
                  <c:v>-5.9862722317330488E-2</c:v>
                </c:pt>
                <c:pt idx="63">
                  <c:v>-5.4350032352233499E-2</c:v>
                </c:pt>
                <c:pt idx="64">
                  <c:v>-4.383824618671904E-2</c:v>
                </c:pt>
                <c:pt idx="65">
                  <c:v>-3.4122302538971229E-2</c:v>
                </c:pt>
                <c:pt idx="66">
                  <c:v>-2.0806372189210269E-2</c:v>
                </c:pt>
                <c:pt idx="67">
                  <c:v>-5.6614073117025867E-3</c:v>
                </c:pt>
                <c:pt idx="68">
                  <c:v>2.0026799928522289E-4</c:v>
                </c:pt>
                <c:pt idx="69">
                  <c:v>-7.0600730413675041E-3</c:v>
                </c:pt>
                <c:pt idx="70">
                  <c:v>-1.3172393770040588E-2</c:v>
                </c:pt>
                <c:pt idx="71">
                  <c:v>-1.3983257489894442E-2</c:v>
                </c:pt>
                <c:pt idx="72">
                  <c:v>-2.2181046068503987E-2</c:v>
                </c:pt>
                <c:pt idx="73">
                  <c:v>-8.5592663993285054E-3</c:v>
                </c:pt>
                <c:pt idx="74">
                  <c:v>-1.004363336253144E-2</c:v>
                </c:pt>
                <c:pt idx="75">
                  <c:v>-2.9171847063348345E-2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'Fig12'!$A$20</c:f>
              <c:strCache>
                <c:ptCount val="1"/>
                <c:pt idx="0">
                  <c:v>only5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'Fig12'!$B$20:$BY$20</c:f>
              <c:numCache>
                <c:formatCode>0.00</c:formatCode>
                <c:ptCount val="76"/>
                <c:pt idx="0">
                  <c:v>-4.362428769346962E-2</c:v>
                </c:pt>
                <c:pt idx="1">
                  <c:v>-3.8944255893589658E-2</c:v>
                </c:pt>
                <c:pt idx="2">
                  <c:v>-3.9725547541939688E-2</c:v>
                </c:pt>
                <c:pt idx="3">
                  <c:v>-3.1742380932992857E-2</c:v>
                </c:pt>
                <c:pt idx="4">
                  <c:v>-2.1640214137346042E-2</c:v>
                </c:pt>
                <c:pt idx="5">
                  <c:v>-2.5648514626076847E-2</c:v>
                </c:pt>
                <c:pt idx="6">
                  <c:v>-2.5936180166502124E-2</c:v>
                </c:pt>
                <c:pt idx="7">
                  <c:v>-1.7864119905825874E-2</c:v>
                </c:pt>
                <c:pt idx="8">
                  <c:v>-9.3714362660265501E-3</c:v>
                </c:pt>
                <c:pt idx="9">
                  <c:v>2.3886087372415495E-3</c:v>
                </c:pt>
                <c:pt idx="10">
                  <c:v>2.1025538735627071E-4</c:v>
                </c:pt>
                <c:pt idx="11">
                  <c:v>4.0188550455737939E-3</c:v>
                </c:pt>
                <c:pt idx="12">
                  <c:v>1.6182978746383015E-2</c:v>
                </c:pt>
                <c:pt idx="13">
                  <c:v>1.190294724101377E-2</c:v>
                </c:pt>
                <c:pt idx="14">
                  <c:v>2.5404092602160651E-2</c:v>
                </c:pt>
                <c:pt idx="15">
                  <c:v>1.5044099024897169E-2</c:v>
                </c:pt>
                <c:pt idx="16">
                  <c:v>1.6424765218397461E-2</c:v>
                </c:pt>
                <c:pt idx="17">
                  <c:v>1.8945729106427792E-2</c:v>
                </c:pt>
                <c:pt idx="18">
                  <c:v>1.7460691625268192E-2</c:v>
                </c:pt>
                <c:pt idx="19">
                  <c:v>1.2284109777632512E-2</c:v>
                </c:pt>
                <c:pt idx="20">
                  <c:v>-2.8868730210063979E-2</c:v>
                </c:pt>
                <c:pt idx="21">
                  <c:v>-2.5524054393369518E-2</c:v>
                </c:pt>
                <c:pt idx="22">
                  <c:v>-2.2589889952497628E-2</c:v>
                </c:pt>
                <c:pt idx="23">
                  <c:v>-1.280989279625862E-2</c:v>
                </c:pt>
                <c:pt idx="24">
                  <c:v>-3.776394228814913E-3</c:v>
                </c:pt>
                <c:pt idx="25">
                  <c:v>-2.3579696528910048E-3</c:v>
                </c:pt>
                <c:pt idx="26">
                  <c:v>3.3377421693979925E-3</c:v>
                </c:pt>
                <c:pt idx="27">
                  <c:v>3.6607004133320884E-3</c:v>
                </c:pt>
                <c:pt idx="28">
                  <c:v>1.0724971766093353E-2</c:v>
                </c:pt>
                <c:pt idx="29">
                  <c:v>1.9141326577660191E-2</c:v>
                </c:pt>
                <c:pt idx="30">
                  <c:v>9.6329161391003788E-3</c:v>
                </c:pt>
                <c:pt idx="31">
                  <c:v>8.6171680777934849E-3</c:v>
                </c:pt>
                <c:pt idx="32">
                  <c:v>4.4468462343768816E-3</c:v>
                </c:pt>
                <c:pt idx="33">
                  <c:v>9.6026754416001538E-3</c:v>
                </c:pt>
                <c:pt idx="34">
                  <c:v>1.389244661262925E-2</c:v>
                </c:pt>
                <c:pt idx="35">
                  <c:v>7.6821975975320221E-3</c:v>
                </c:pt>
                <c:pt idx="36">
                  <c:v>1.4163351149967681E-3</c:v>
                </c:pt>
                <c:pt idx="37">
                  <c:v>4.602875357032102E-3</c:v>
                </c:pt>
                <c:pt idx="38">
                  <c:v>1.6311941962098371E-3</c:v>
                </c:pt>
                <c:pt idx="39">
                  <c:v>1.0592285873049712E-2</c:v>
                </c:pt>
                <c:pt idx="40">
                  <c:v>1.5710868404289079E-3</c:v>
                </c:pt>
                <c:pt idx="41">
                  <c:v>-9.4899451310876855E-3</c:v>
                </c:pt>
                <c:pt idx="42">
                  <c:v>5.0226080921937739E-3</c:v>
                </c:pt>
                <c:pt idx="43">
                  <c:v>2.6122039327176813E-3</c:v>
                </c:pt>
                <c:pt idx="44">
                  <c:v>8.3608787573641059E-3</c:v>
                </c:pt>
                <c:pt idx="45">
                  <c:v>1.3963647702672836E-2</c:v>
                </c:pt>
                <c:pt idx="46">
                  <c:v>1.494436926328656E-2</c:v>
                </c:pt>
                <c:pt idx="47">
                  <c:v>1.9986820044932196E-2</c:v>
                </c:pt>
                <c:pt idx="48">
                  <c:v>1.9705309476647167E-2</c:v>
                </c:pt>
                <c:pt idx="49">
                  <c:v>3.0860641231573227E-2</c:v>
                </c:pt>
                <c:pt idx="50">
                  <c:v>4.2281333635214177E-2</c:v>
                </c:pt>
                <c:pt idx="51">
                  <c:v>4.1333692936463232E-2</c:v>
                </c:pt>
                <c:pt idx="52">
                  <c:v>4.8853606768017387E-2</c:v>
                </c:pt>
                <c:pt idx="53">
                  <c:v>5.1034203718942905E-2</c:v>
                </c:pt>
                <c:pt idx="54">
                  <c:v>4.6601765667009229E-2</c:v>
                </c:pt>
                <c:pt idx="55">
                  <c:v>4.5378540269366489E-2</c:v>
                </c:pt>
                <c:pt idx="56">
                  <c:v>4.6632287866303627E-2</c:v>
                </c:pt>
                <c:pt idx="57">
                  <c:v>4.9964587983989318E-2</c:v>
                </c:pt>
                <c:pt idx="58">
                  <c:v>4.471838479202362E-2</c:v>
                </c:pt>
                <c:pt idx="59">
                  <c:v>7.8534612703815287E-3</c:v>
                </c:pt>
                <c:pt idx="60">
                  <c:v>-2.9721402275565554E-2</c:v>
                </c:pt>
                <c:pt idx="61">
                  <c:v>-5.3153382246122746E-2</c:v>
                </c:pt>
                <c:pt idx="62">
                  <c:v>-5.5561202864380287E-2</c:v>
                </c:pt>
                <c:pt idx="63">
                  <c:v>-4.9461633655387145E-2</c:v>
                </c:pt>
                <c:pt idx="64">
                  <c:v>-3.843249213914475E-2</c:v>
                </c:pt>
                <c:pt idx="65">
                  <c:v>-3.0783789853091211E-2</c:v>
                </c:pt>
                <c:pt idx="66">
                  <c:v>-2.111137365204584E-2</c:v>
                </c:pt>
                <c:pt idx="67">
                  <c:v>-6.2847475071157472E-3</c:v>
                </c:pt>
                <c:pt idx="68">
                  <c:v>-1.4214824618396713E-4</c:v>
                </c:pt>
                <c:pt idx="69">
                  <c:v>-8.3330868421396895E-3</c:v>
                </c:pt>
                <c:pt idx="70">
                  <c:v>-1.7842101570067177E-2</c:v>
                </c:pt>
                <c:pt idx="71">
                  <c:v>-1.7629930909338353E-2</c:v>
                </c:pt>
                <c:pt idx="72">
                  <c:v>-2.0001377310516856E-2</c:v>
                </c:pt>
                <c:pt idx="73">
                  <c:v>-1.2246769405238115E-2</c:v>
                </c:pt>
                <c:pt idx="74">
                  <c:v>-1.4129758278925401E-2</c:v>
                </c:pt>
                <c:pt idx="75">
                  <c:v>-3.0613431591499263E-2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4336"/>
        <c:axId val="150184320"/>
      </c:lineChart>
      <c:catAx>
        <c:axId val="15017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0184320"/>
        <c:crosses val="autoZero"/>
        <c:auto val="1"/>
        <c:lblAlgn val="ctr"/>
        <c:lblOffset val="100"/>
        <c:noMultiLvlLbl val="0"/>
      </c:catAx>
      <c:valAx>
        <c:axId val="150184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01743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'Fig12'!$A$15</c:f>
              <c:strCache>
                <c:ptCount val="1"/>
                <c:pt idx="0">
                  <c:v>all7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'Fig12'!$B$15:$BY$15</c:f>
              <c:numCache>
                <c:formatCode>0.00</c:formatCode>
                <c:ptCount val="76"/>
                <c:pt idx="0">
                  <c:v>-4.4599702049069066E-2</c:v>
                </c:pt>
                <c:pt idx="1">
                  <c:v>-4.0034180093589493E-2</c:v>
                </c:pt>
                <c:pt idx="2">
                  <c:v>-4.040563490634707E-2</c:v>
                </c:pt>
                <c:pt idx="3">
                  <c:v>-3.3312224012689844E-2</c:v>
                </c:pt>
                <c:pt idx="4">
                  <c:v>-2.5726574360877854E-2</c:v>
                </c:pt>
                <c:pt idx="5">
                  <c:v>-2.9254763138398195E-2</c:v>
                </c:pt>
                <c:pt idx="6">
                  <c:v>-2.945962459579014E-2</c:v>
                </c:pt>
                <c:pt idx="7">
                  <c:v>-2.2892215281326723E-2</c:v>
                </c:pt>
                <c:pt idx="8">
                  <c:v>-1.4736377528454352E-2</c:v>
                </c:pt>
                <c:pt idx="9">
                  <c:v>-4.8996776187895134E-3</c:v>
                </c:pt>
                <c:pt idx="10">
                  <c:v>-6.7734776621451919E-3</c:v>
                </c:pt>
                <c:pt idx="11">
                  <c:v>-1.9124639830417187E-3</c:v>
                </c:pt>
                <c:pt idx="12">
                  <c:v>9.6979444923598942E-3</c:v>
                </c:pt>
                <c:pt idx="13">
                  <c:v>7.0281335371522591E-3</c:v>
                </c:pt>
                <c:pt idx="14">
                  <c:v>2.1101191075048785E-2</c:v>
                </c:pt>
                <c:pt idx="15">
                  <c:v>1.1964512680524373E-2</c:v>
                </c:pt>
                <c:pt idx="16">
                  <c:v>1.4330649234153676E-2</c:v>
                </c:pt>
                <c:pt idx="17">
                  <c:v>1.7484714817467766E-2</c:v>
                </c:pt>
                <c:pt idx="18">
                  <c:v>1.5603475409497825E-2</c:v>
                </c:pt>
                <c:pt idx="19">
                  <c:v>1.1087685995491408E-2</c:v>
                </c:pt>
                <c:pt idx="20">
                  <c:v>-2.3700182871039869E-2</c:v>
                </c:pt>
                <c:pt idx="21">
                  <c:v>-1.8710519730202085E-2</c:v>
                </c:pt>
                <c:pt idx="22">
                  <c:v>-1.3946093447006499E-2</c:v>
                </c:pt>
                <c:pt idx="23">
                  <c:v>-2.6689437303347207E-3</c:v>
                </c:pt>
                <c:pt idx="24">
                  <c:v>9.4609453871627586E-3</c:v>
                </c:pt>
                <c:pt idx="25">
                  <c:v>1.1178890893355418E-2</c:v>
                </c:pt>
                <c:pt idx="26">
                  <c:v>1.6975708686406688E-2</c:v>
                </c:pt>
                <c:pt idx="27">
                  <c:v>1.5577831414558058E-2</c:v>
                </c:pt>
                <c:pt idx="28">
                  <c:v>1.7656255286211977E-2</c:v>
                </c:pt>
                <c:pt idx="29">
                  <c:v>2.3109952335055695E-2</c:v>
                </c:pt>
                <c:pt idx="30">
                  <c:v>1.1284160724194001E-2</c:v>
                </c:pt>
                <c:pt idx="31">
                  <c:v>8.7965363275125767E-3</c:v>
                </c:pt>
                <c:pt idx="32">
                  <c:v>4.868360977758909E-3</c:v>
                </c:pt>
                <c:pt idx="33">
                  <c:v>9.2326605521371348E-3</c:v>
                </c:pt>
                <c:pt idx="34">
                  <c:v>1.1210434305780562E-2</c:v>
                </c:pt>
                <c:pt idx="35">
                  <c:v>5.0202080140881143E-3</c:v>
                </c:pt>
                <c:pt idx="36">
                  <c:v>-2.1936227921008859E-3</c:v>
                </c:pt>
                <c:pt idx="37">
                  <c:v>6.7527482664500832E-4</c:v>
                </c:pt>
                <c:pt idx="38">
                  <c:v>-5.2204907325945418E-4</c:v>
                </c:pt>
                <c:pt idx="39">
                  <c:v>8.718494620902021E-3</c:v>
                </c:pt>
                <c:pt idx="40">
                  <c:v>2.0009651732255463E-3</c:v>
                </c:pt>
                <c:pt idx="41">
                  <c:v>-7.8035728598465134E-3</c:v>
                </c:pt>
                <c:pt idx="42">
                  <c:v>5.1160918338352852E-3</c:v>
                </c:pt>
                <c:pt idx="43">
                  <c:v>3.0275788964030737E-3</c:v>
                </c:pt>
                <c:pt idx="44">
                  <c:v>7.618785468227131E-3</c:v>
                </c:pt>
                <c:pt idx="45">
                  <c:v>1.3019684964621017E-2</c:v>
                </c:pt>
                <c:pt idx="46">
                  <c:v>1.5500895496760352E-2</c:v>
                </c:pt>
                <c:pt idx="47">
                  <c:v>2.011331653979052E-2</c:v>
                </c:pt>
                <c:pt idx="48">
                  <c:v>2.1813341583421506E-2</c:v>
                </c:pt>
                <c:pt idx="49">
                  <c:v>3.1036984042484801E-2</c:v>
                </c:pt>
                <c:pt idx="50">
                  <c:v>4.1629388768606702E-2</c:v>
                </c:pt>
                <c:pt idx="51">
                  <c:v>4.18431842497754E-2</c:v>
                </c:pt>
                <c:pt idx="52">
                  <c:v>4.913781000209818E-2</c:v>
                </c:pt>
                <c:pt idx="53">
                  <c:v>5.2144564969760519E-2</c:v>
                </c:pt>
                <c:pt idx="54">
                  <c:v>4.7607550151145546E-2</c:v>
                </c:pt>
                <c:pt idx="55">
                  <c:v>4.6245329227088967E-2</c:v>
                </c:pt>
                <c:pt idx="56">
                  <c:v>4.4944676679152529E-2</c:v>
                </c:pt>
                <c:pt idx="57">
                  <c:v>4.6797120486981376E-2</c:v>
                </c:pt>
                <c:pt idx="58">
                  <c:v>3.981374276869723E-2</c:v>
                </c:pt>
                <c:pt idx="59">
                  <c:v>4.0375905262613268E-4</c:v>
                </c:pt>
                <c:pt idx="60">
                  <c:v>-3.8309716344103503E-2</c:v>
                </c:pt>
                <c:pt idx="61">
                  <c:v>-5.7535362537837545E-2</c:v>
                </c:pt>
                <c:pt idx="62">
                  <c:v>-5.6266454726472286E-2</c:v>
                </c:pt>
                <c:pt idx="63">
                  <c:v>-4.6292696413317479E-2</c:v>
                </c:pt>
                <c:pt idx="64">
                  <c:v>-3.2710094960546179E-2</c:v>
                </c:pt>
                <c:pt idx="65">
                  <c:v>-2.5569068059171116E-2</c:v>
                </c:pt>
                <c:pt idx="66">
                  <c:v>-1.7461810758095768E-2</c:v>
                </c:pt>
                <c:pt idx="67">
                  <c:v>-4.0671062527026011E-3</c:v>
                </c:pt>
                <c:pt idx="68">
                  <c:v>1.3821535968726324E-3</c:v>
                </c:pt>
                <c:pt idx="69">
                  <c:v>-7.534101968754061E-3</c:v>
                </c:pt>
                <c:pt idx="70">
                  <c:v>-1.8105638152514279E-2</c:v>
                </c:pt>
                <c:pt idx="71">
                  <c:v>-1.940970827798499E-2</c:v>
                </c:pt>
                <c:pt idx="72">
                  <c:v>-2.0798863469248922E-2</c:v>
                </c:pt>
                <c:pt idx="73">
                  <c:v>-1.5002996695387657E-2</c:v>
                </c:pt>
                <c:pt idx="74">
                  <c:v>-1.564385347160786E-2</c:v>
                </c:pt>
                <c:pt idx="75">
                  <c:v>-2.9435771265815858E-2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'Fig12'!$A$19</c:f>
              <c:strCache>
                <c:ptCount val="1"/>
                <c:pt idx="0">
                  <c:v>only3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'Fig12'!$B$19:$BY$19</c:f>
              <c:numCache>
                <c:formatCode>0.00</c:formatCode>
                <c:ptCount val="76"/>
                <c:pt idx="0">
                  <c:v>-5.4285985745471159E-2</c:v>
                </c:pt>
                <c:pt idx="1">
                  <c:v>-4.5921897630301287E-2</c:v>
                </c:pt>
                <c:pt idx="2">
                  <c:v>-4.7294590534245375E-2</c:v>
                </c:pt>
                <c:pt idx="3">
                  <c:v>-3.7731592411042493E-2</c:v>
                </c:pt>
                <c:pt idx="4">
                  <c:v>-2.264115003587366E-2</c:v>
                </c:pt>
                <c:pt idx="5">
                  <c:v>-3.117666077592646E-2</c:v>
                </c:pt>
                <c:pt idx="6">
                  <c:v>-3.0916593773849064E-2</c:v>
                </c:pt>
                <c:pt idx="7">
                  <c:v>-1.6892167056561519E-2</c:v>
                </c:pt>
                <c:pt idx="8">
                  <c:v>-1.0009979083019958E-2</c:v>
                </c:pt>
                <c:pt idx="9">
                  <c:v>5.5809527537890461E-3</c:v>
                </c:pt>
                <c:pt idx="10">
                  <c:v>8.9412599772795264E-3</c:v>
                </c:pt>
                <c:pt idx="11">
                  <c:v>1.0164123083111652E-2</c:v>
                </c:pt>
                <c:pt idx="12">
                  <c:v>2.3110727126319203E-2</c:v>
                </c:pt>
                <c:pt idx="13">
                  <c:v>2.4943422487156648E-2</c:v>
                </c:pt>
                <c:pt idx="14">
                  <c:v>3.3784337125271381E-2</c:v>
                </c:pt>
                <c:pt idx="15">
                  <c:v>1.2726942690818446E-2</c:v>
                </c:pt>
                <c:pt idx="16">
                  <c:v>1.8647988503696162E-2</c:v>
                </c:pt>
                <c:pt idx="17">
                  <c:v>2.5589787484314112E-2</c:v>
                </c:pt>
                <c:pt idx="18">
                  <c:v>3.1483004571442937E-2</c:v>
                </c:pt>
                <c:pt idx="19">
                  <c:v>2.6062213652030625E-2</c:v>
                </c:pt>
                <c:pt idx="20">
                  <c:v>-1.5144381629760648E-2</c:v>
                </c:pt>
                <c:pt idx="21">
                  <c:v>-2.2094544429382308E-2</c:v>
                </c:pt>
                <c:pt idx="22">
                  <c:v>-2.3962280095862022E-2</c:v>
                </c:pt>
                <c:pt idx="23">
                  <c:v>-1.3999293815479421E-2</c:v>
                </c:pt>
                <c:pt idx="24">
                  <c:v>-4.5646251935876356E-3</c:v>
                </c:pt>
                <c:pt idx="25">
                  <c:v>-7.1005932857745764E-4</c:v>
                </c:pt>
                <c:pt idx="26">
                  <c:v>4.4118232519187069E-3</c:v>
                </c:pt>
                <c:pt idx="27">
                  <c:v>6.061453287607356E-3</c:v>
                </c:pt>
                <c:pt idx="28">
                  <c:v>1.7339035417222839E-2</c:v>
                </c:pt>
                <c:pt idx="29">
                  <c:v>1.9649101248666149E-2</c:v>
                </c:pt>
                <c:pt idx="30">
                  <c:v>1.1854822589884505E-2</c:v>
                </c:pt>
                <c:pt idx="31">
                  <c:v>1.4511770474358494E-2</c:v>
                </c:pt>
                <c:pt idx="32">
                  <c:v>1.9581556092308297E-4</c:v>
                </c:pt>
                <c:pt idx="33">
                  <c:v>9.1313649915724729E-3</c:v>
                </c:pt>
                <c:pt idx="34">
                  <c:v>1.238703159617658E-2</c:v>
                </c:pt>
                <c:pt idx="35">
                  <c:v>2.8133641077225121E-4</c:v>
                </c:pt>
                <c:pt idx="36">
                  <c:v>1.2360326902615484E-2</c:v>
                </c:pt>
                <c:pt idx="37">
                  <c:v>3.7041193186399335E-3</c:v>
                </c:pt>
                <c:pt idx="38">
                  <c:v>5.6984872318599561E-3</c:v>
                </c:pt>
                <c:pt idx="39">
                  <c:v>1.8659470657878961E-2</c:v>
                </c:pt>
                <c:pt idx="40">
                  <c:v>9.3525133436643136E-4</c:v>
                </c:pt>
                <c:pt idx="41">
                  <c:v>-3.0901241372096396E-4</c:v>
                </c:pt>
                <c:pt idx="42">
                  <c:v>4.4765661785706925E-3</c:v>
                </c:pt>
                <c:pt idx="43">
                  <c:v>-1.0899379451137945E-3</c:v>
                </c:pt>
                <c:pt idx="44">
                  <c:v>1.2238653502347351E-3</c:v>
                </c:pt>
                <c:pt idx="45">
                  <c:v>1.8463718212377939E-2</c:v>
                </c:pt>
                <c:pt idx="46">
                  <c:v>1.7717940695058252E-2</c:v>
                </c:pt>
                <c:pt idx="47">
                  <c:v>2.5638844632108772E-2</c:v>
                </c:pt>
                <c:pt idx="48">
                  <c:v>2.4664323771563825E-2</c:v>
                </c:pt>
                <c:pt idx="49">
                  <c:v>2.9007038653938489E-2</c:v>
                </c:pt>
                <c:pt idx="50">
                  <c:v>4.1496206419963676E-2</c:v>
                </c:pt>
                <c:pt idx="51">
                  <c:v>3.1166767523224774E-2</c:v>
                </c:pt>
                <c:pt idx="52">
                  <c:v>4.2089094429559486E-2</c:v>
                </c:pt>
                <c:pt idx="53">
                  <c:v>3.8764661701383478E-2</c:v>
                </c:pt>
                <c:pt idx="54">
                  <c:v>3.2136537584448725E-2</c:v>
                </c:pt>
                <c:pt idx="55">
                  <c:v>3.0950024959662856E-2</c:v>
                </c:pt>
                <c:pt idx="56">
                  <c:v>3.6143335776828121E-2</c:v>
                </c:pt>
                <c:pt idx="57">
                  <c:v>3.9279478551301122E-2</c:v>
                </c:pt>
                <c:pt idx="58">
                  <c:v>3.0348910539334261E-2</c:v>
                </c:pt>
                <c:pt idx="59">
                  <c:v>3.4101937370351132E-3</c:v>
                </c:pt>
                <c:pt idx="60">
                  <c:v>-2.5022597944420737E-2</c:v>
                </c:pt>
                <c:pt idx="61">
                  <c:v>-5.3247994055024658E-2</c:v>
                </c:pt>
                <c:pt idx="62">
                  <c:v>-5.9862722317330488E-2</c:v>
                </c:pt>
                <c:pt idx="63">
                  <c:v>-5.4350032352233499E-2</c:v>
                </c:pt>
                <c:pt idx="64">
                  <c:v>-4.383824618671904E-2</c:v>
                </c:pt>
                <c:pt idx="65">
                  <c:v>-3.4122302538971229E-2</c:v>
                </c:pt>
                <c:pt idx="66">
                  <c:v>-2.0806372189210269E-2</c:v>
                </c:pt>
                <c:pt idx="67">
                  <c:v>-5.6614073117025867E-3</c:v>
                </c:pt>
                <c:pt idx="68">
                  <c:v>2.0026799928522289E-4</c:v>
                </c:pt>
                <c:pt idx="69">
                  <c:v>-7.0600730413675041E-3</c:v>
                </c:pt>
                <c:pt idx="70">
                  <c:v>-1.3172393770040588E-2</c:v>
                </c:pt>
                <c:pt idx="71">
                  <c:v>-1.3983257489894442E-2</c:v>
                </c:pt>
                <c:pt idx="72">
                  <c:v>-2.2181046068503987E-2</c:v>
                </c:pt>
                <c:pt idx="73">
                  <c:v>-8.5592663993285054E-3</c:v>
                </c:pt>
                <c:pt idx="74">
                  <c:v>-1.004363336253144E-2</c:v>
                </c:pt>
                <c:pt idx="75">
                  <c:v>-2.9171847063348345E-2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'Fig12'!$A$20</c:f>
              <c:strCache>
                <c:ptCount val="1"/>
                <c:pt idx="0">
                  <c:v>only5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'Fig12'!$B$20:$BY$20</c:f>
              <c:numCache>
                <c:formatCode>0.00</c:formatCode>
                <c:ptCount val="76"/>
                <c:pt idx="0">
                  <c:v>-4.362428769346962E-2</c:v>
                </c:pt>
                <c:pt idx="1">
                  <c:v>-3.8944255893589658E-2</c:v>
                </c:pt>
                <c:pt idx="2">
                  <c:v>-3.9725547541939688E-2</c:v>
                </c:pt>
                <c:pt idx="3">
                  <c:v>-3.1742380932992857E-2</c:v>
                </c:pt>
                <c:pt idx="4">
                  <c:v>-2.1640214137346042E-2</c:v>
                </c:pt>
                <c:pt idx="5">
                  <c:v>-2.5648514626076847E-2</c:v>
                </c:pt>
                <c:pt idx="6">
                  <c:v>-2.5936180166502124E-2</c:v>
                </c:pt>
                <c:pt idx="7">
                  <c:v>-1.7864119905825874E-2</c:v>
                </c:pt>
                <c:pt idx="8">
                  <c:v>-9.3714362660265501E-3</c:v>
                </c:pt>
                <c:pt idx="9">
                  <c:v>2.3886087372415495E-3</c:v>
                </c:pt>
                <c:pt idx="10">
                  <c:v>2.1025538735627071E-4</c:v>
                </c:pt>
                <c:pt idx="11">
                  <c:v>4.0188550455737939E-3</c:v>
                </c:pt>
                <c:pt idx="12">
                  <c:v>1.6182978746383015E-2</c:v>
                </c:pt>
                <c:pt idx="13">
                  <c:v>1.190294724101377E-2</c:v>
                </c:pt>
                <c:pt idx="14">
                  <c:v>2.5404092602160651E-2</c:v>
                </c:pt>
                <c:pt idx="15">
                  <c:v>1.5044099024897169E-2</c:v>
                </c:pt>
                <c:pt idx="16">
                  <c:v>1.6424765218397461E-2</c:v>
                </c:pt>
                <c:pt idx="17">
                  <c:v>1.8945729106427792E-2</c:v>
                </c:pt>
                <c:pt idx="18">
                  <c:v>1.7460691625268192E-2</c:v>
                </c:pt>
                <c:pt idx="19">
                  <c:v>1.2284109777632512E-2</c:v>
                </c:pt>
                <c:pt idx="20">
                  <c:v>-2.8868730210063979E-2</c:v>
                </c:pt>
                <c:pt idx="21">
                  <c:v>-2.5524054393369518E-2</c:v>
                </c:pt>
                <c:pt idx="22">
                  <c:v>-2.2589889952497628E-2</c:v>
                </c:pt>
                <c:pt idx="23">
                  <c:v>-1.280989279625862E-2</c:v>
                </c:pt>
                <c:pt idx="24">
                  <c:v>-3.776394228814913E-3</c:v>
                </c:pt>
                <c:pt idx="25">
                  <c:v>-2.3579696528910048E-3</c:v>
                </c:pt>
                <c:pt idx="26">
                  <c:v>3.3377421693979925E-3</c:v>
                </c:pt>
                <c:pt idx="27">
                  <c:v>3.6607004133320884E-3</c:v>
                </c:pt>
                <c:pt idx="28">
                  <c:v>1.0724971766093353E-2</c:v>
                </c:pt>
                <c:pt idx="29">
                  <c:v>1.9141326577660191E-2</c:v>
                </c:pt>
                <c:pt idx="30">
                  <c:v>9.6329161391003788E-3</c:v>
                </c:pt>
                <c:pt idx="31">
                  <c:v>8.6171680777934849E-3</c:v>
                </c:pt>
                <c:pt idx="32">
                  <c:v>4.4468462343768816E-3</c:v>
                </c:pt>
                <c:pt idx="33">
                  <c:v>9.6026754416001538E-3</c:v>
                </c:pt>
                <c:pt idx="34">
                  <c:v>1.389244661262925E-2</c:v>
                </c:pt>
                <c:pt idx="35">
                  <c:v>7.6821975975320221E-3</c:v>
                </c:pt>
                <c:pt idx="36">
                  <c:v>1.4163351149967681E-3</c:v>
                </c:pt>
                <c:pt idx="37">
                  <c:v>4.602875357032102E-3</c:v>
                </c:pt>
                <c:pt idx="38">
                  <c:v>1.6311941962098371E-3</c:v>
                </c:pt>
                <c:pt idx="39">
                  <c:v>1.0592285873049712E-2</c:v>
                </c:pt>
                <c:pt idx="40">
                  <c:v>1.5710868404289079E-3</c:v>
                </c:pt>
                <c:pt idx="41">
                  <c:v>-9.4899451310876855E-3</c:v>
                </c:pt>
                <c:pt idx="42">
                  <c:v>5.0226080921937739E-3</c:v>
                </c:pt>
                <c:pt idx="43">
                  <c:v>2.6122039327176813E-3</c:v>
                </c:pt>
                <c:pt idx="44">
                  <c:v>8.3608787573641059E-3</c:v>
                </c:pt>
                <c:pt idx="45">
                  <c:v>1.3963647702672836E-2</c:v>
                </c:pt>
                <c:pt idx="46">
                  <c:v>1.494436926328656E-2</c:v>
                </c:pt>
                <c:pt idx="47">
                  <c:v>1.9986820044932196E-2</c:v>
                </c:pt>
                <c:pt idx="48">
                  <c:v>1.9705309476647167E-2</c:v>
                </c:pt>
                <c:pt idx="49">
                  <c:v>3.0860641231573227E-2</c:v>
                </c:pt>
                <c:pt idx="50">
                  <c:v>4.2281333635214177E-2</c:v>
                </c:pt>
                <c:pt idx="51">
                  <c:v>4.1333692936463232E-2</c:v>
                </c:pt>
                <c:pt idx="52">
                  <c:v>4.8853606768017387E-2</c:v>
                </c:pt>
                <c:pt idx="53">
                  <c:v>5.1034203718942905E-2</c:v>
                </c:pt>
                <c:pt idx="54">
                  <c:v>4.6601765667009229E-2</c:v>
                </c:pt>
                <c:pt idx="55">
                  <c:v>4.5378540269366489E-2</c:v>
                </c:pt>
                <c:pt idx="56">
                  <c:v>4.6632287866303627E-2</c:v>
                </c:pt>
                <c:pt idx="57">
                  <c:v>4.9964587983989318E-2</c:v>
                </c:pt>
                <c:pt idx="58">
                  <c:v>4.471838479202362E-2</c:v>
                </c:pt>
                <c:pt idx="59">
                  <c:v>7.8534612703815287E-3</c:v>
                </c:pt>
                <c:pt idx="60">
                  <c:v>-2.9721402275565554E-2</c:v>
                </c:pt>
                <c:pt idx="61">
                  <c:v>-5.3153382246122746E-2</c:v>
                </c:pt>
                <c:pt idx="62">
                  <c:v>-5.5561202864380287E-2</c:v>
                </c:pt>
                <c:pt idx="63">
                  <c:v>-4.9461633655387145E-2</c:v>
                </c:pt>
                <c:pt idx="64">
                  <c:v>-3.843249213914475E-2</c:v>
                </c:pt>
                <c:pt idx="65">
                  <c:v>-3.0783789853091211E-2</c:v>
                </c:pt>
                <c:pt idx="66">
                  <c:v>-2.111137365204584E-2</c:v>
                </c:pt>
                <c:pt idx="67">
                  <c:v>-6.2847475071157472E-3</c:v>
                </c:pt>
                <c:pt idx="68">
                  <c:v>-1.4214824618396713E-4</c:v>
                </c:pt>
                <c:pt idx="69">
                  <c:v>-8.3330868421396895E-3</c:v>
                </c:pt>
                <c:pt idx="70">
                  <c:v>-1.7842101570067177E-2</c:v>
                </c:pt>
                <c:pt idx="71">
                  <c:v>-1.7629930909338353E-2</c:v>
                </c:pt>
                <c:pt idx="72">
                  <c:v>-2.0001377310516856E-2</c:v>
                </c:pt>
                <c:pt idx="73">
                  <c:v>-1.2246769405238115E-2</c:v>
                </c:pt>
                <c:pt idx="74">
                  <c:v>-1.4129758278925401E-2</c:v>
                </c:pt>
                <c:pt idx="75">
                  <c:v>-3.0613431591499263E-2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58176"/>
        <c:axId val="140659712"/>
      </c:lineChart>
      <c:catAx>
        <c:axId val="14065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659712"/>
        <c:crosses val="autoZero"/>
        <c:auto val="1"/>
        <c:lblAlgn val="ctr"/>
        <c:lblOffset val="100"/>
        <c:noMultiLvlLbl val="0"/>
      </c:catAx>
      <c:valAx>
        <c:axId val="140659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0658176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'Fig12'!$A$15</c:f>
              <c:strCache>
                <c:ptCount val="1"/>
                <c:pt idx="0">
                  <c:v>all7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'Fig12'!$B$15:$BY$15</c:f>
              <c:numCache>
                <c:formatCode>0.00</c:formatCode>
                <c:ptCount val="76"/>
                <c:pt idx="0">
                  <c:v>-4.4599702049069066E-2</c:v>
                </c:pt>
                <c:pt idx="1">
                  <c:v>-4.0034180093589493E-2</c:v>
                </c:pt>
                <c:pt idx="2">
                  <c:v>-4.040563490634707E-2</c:v>
                </c:pt>
                <c:pt idx="3">
                  <c:v>-3.3312224012689844E-2</c:v>
                </c:pt>
                <c:pt idx="4">
                  <c:v>-2.5726574360877854E-2</c:v>
                </c:pt>
                <c:pt idx="5">
                  <c:v>-2.9254763138398195E-2</c:v>
                </c:pt>
                <c:pt idx="6">
                  <c:v>-2.945962459579014E-2</c:v>
                </c:pt>
                <c:pt idx="7">
                  <c:v>-2.2892215281326723E-2</c:v>
                </c:pt>
                <c:pt idx="8">
                  <c:v>-1.4736377528454352E-2</c:v>
                </c:pt>
                <c:pt idx="9">
                  <c:v>-4.8996776187895134E-3</c:v>
                </c:pt>
                <c:pt idx="10">
                  <c:v>-6.7734776621451919E-3</c:v>
                </c:pt>
                <c:pt idx="11">
                  <c:v>-1.9124639830417187E-3</c:v>
                </c:pt>
                <c:pt idx="12">
                  <c:v>9.6979444923598942E-3</c:v>
                </c:pt>
                <c:pt idx="13">
                  <c:v>7.0281335371522591E-3</c:v>
                </c:pt>
                <c:pt idx="14">
                  <c:v>2.1101191075048785E-2</c:v>
                </c:pt>
                <c:pt idx="15">
                  <c:v>1.1964512680524373E-2</c:v>
                </c:pt>
                <c:pt idx="16">
                  <c:v>1.4330649234153676E-2</c:v>
                </c:pt>
                <c:pt idx="17">
                  <c:v>1.7484714817467766E-2</c:v>
                </c:pt>
                <c:pt idx="18">
                  <c:v>1.5603475409497825E-2</c:v>
                </c:pt>
                <c:pt idx="19">
                  <c:v>1.1087685995491408E-2</c:v>
                </c:pt>
                <c:pt idx="20">
                  <c:v>-2.3700182871039869E-2</c:v>
                </c:pt>
                <c:pt idx="21">
                  <c:v>-1.8710519730202085E-2</c:v>
                </c:pt>
                <c:pt idx="22">
                  <c:v>-1.3946093447006499E-2</c:v>
                </c:pt>
                <c:pt idx="23">
                  <c:v>-2.6689437303347207E-3</c:v>
                </c:pt>
                <c:pt idx="24">
                  <c:v>9.4609453871627586E-3</c:v>
                </c:pt>
                <c:pt idx="25">
                  <c:v>1.1178890893355418E-2</c:v>
                </c:pt>
                <c:pt idx="26">
                  <c:v>1.6975708686406688E-2</c:v>
                </c:pt>
                <c:pt idx="27">
                  <c:v>1.5577831414558058E-2</c:v>
                </c:pt>
                <c:pt idx="28">
                  <c:v>1.7656255286211977E-2</c:v>
                </c:pt>
                <c:pt idx="29">
                  <c:v>2.3109952335055695E-2</c:v>
                </c:pt>
                <c:pt idx="30">
                  <c:v>1.1284160724194001E-2</c:v>
                </c:pt>
                <c:pt idx="31">
                  <c:v>8.7965363275125767E-3</c:v>
                </c:pt>
                <c:pt idx="32">
                  <c:v>4.868360977758909E-3</c:v>
                </c:pt>
                <c:pt idx="33">
                  <c:v>9.2326605521371348E-3</c:v>
                </c:pt>
                <c:pt idx="34">
                  <c:v>1.1210434305780562E-2</c:v>
                </c:pt>
                <c:pt idx="35">
                  <c:v>5.0202080140881143E-3</c:v>
                </c:pt>
                <c:pt idx="36">
                  <c:v>-2.1936227921008859E-3</c:v>
                </c:pt>
                <c:pt idx="37">
                  <c:v>6.7527482664500832E-4</c:v>
                </c:pt>
                <c:pt idx="38">
                  <c:v>-5.2204907325945418E-4</c:v>
                </c:pt>
                <c:pt idx="39">
                  <c:v>8.718494620902021E-3</c:v>
                </c:pt>
                <c:pt idx="40">
                  <c:v>2.0009651732255463E-3</c:v>
                </c:pt>
                <c:pt idx="41">
                  <c:v>-7.8035728598465134E-3</c:v>
                </c:pt>
                <c:pt idx="42">
                  <c:v>5.1160918338352852E-3</c:v>
                </c:pt>
                <c:pt idx="43">
                  <c:v>3.0275788964030737E-3</c:v>
                </c:pt>
                <c:pt idx="44">
                  <c:v>7.618785468227131E-3</c:v>
                </c:pt>
                <c:pt idx="45">
                  <c:v>1.3019684964621017E-2</c:v>
                </c:pt>
                <c:pt idx="46">
                  <c:v>1.5500895496760352E-2</c:v>
                </c:pt>
                <c:pt idx="47">
                  <c:v>2.011331653979052E-2</c:v>
                </c:pt>
                <c:pt idx="48">
                  <c:v>2.1813341583421506E-2</c:v>
                </c:pt>
                <c:pt idx="49">
                  <c:v>3.1036984042484801E-2</c:v>
                </c:pt>
                <c:pt idx="50">
                  <c:v>4.1629388768606702E-2</c:v>
                </c:pt>
                <c:pt idx="51">
                  <c:v>4.18431842497754E-2</c:v>
                </c:pt>
                <c:pt idx="52">
                  <c:v>4.913781000209818E-2</c:v>
                </c:pt>
                <c:pt idx="53">
                  <c:v>5.2144564969760519E-2</c:v>
                </c:pt>
                <c:pt idx="54">
                  <c:v>4.7607550151145546E-2</c:v>
                </c:pt>
                <c:pt idx="55">
                  <c:v>4.6245329227088967E-2</c:v>
                </c:pt>
                <c:pt idx="56">
                  <c:v>4.4944676679152529E-2</c:v>
                </c:pt>
                <c:pt idx="57">
                  <c:v>4.6797120486981376E-2</c:v>
                </c:pt>
                <c:pt idx="58">
                  <c:v>3.981374276869723E-2</c:v>
                </c:pt>
                <c:pt idx="59">
                  <c:v>4.0375905262613268E-4</c:v>
                </c:pt>
                <c:pt idx="60">
                  <c:v>-3.8309716344103503E-2</c:v>
                </c:pt>
                <c:pt idx="61">
                  <c:v>-5.7535362537837545E-2</c:v>
                </c:pt>
                <c:pt idx="62">
                  <c:v>-5.6266454726472286E-2</c:v>
                </c:pt>
                <c:pt idx="63">
                  <c:v>-4.6292696413317479E-2</c:v>
                </c:pt>
                <c:pt idx="64">
                  <c:v>-3.2710094960546179E-2</c:v>
                </c:pt>
                <c:pt idx="65">
                  <c:v>-2.5569068059171116E-2</c:v>
                </c:pt>
                <c:pt idx="66">
                  <c:v>-1.7461810758095768E-2</c:v>
                </c:pt>
                <c:pt idx="67">
                  <c:v>-4.0671062527026011E-3</c:v>
                </c:pt>
                <c:pt idx="68">
                  <c:v>1.3821535968726324E-3</c:v>
                </c:pt>
                <c:pt idx="69">
                  <c:v>-7.534101968754061E-3</c:v>
                </c:pt>
                <c:pt idx="70">
                  <c:v>-1.8105638152514279E-2</c:v>
                </c:pt>
                <c:pt idx="71">
                  <c:v>-1.940970827798499E-2</c:v>
                </c:pt>
                <c:pt idx="72">
                  <c:v>-2.0798863469248922E-2</c:v>
                </c:pt>
                <c:pt idx="73">
                  <c:v>-1.5002996695387657E-2</c:v>
                </c:pt>
                <c:pt idx="74">
                  <c:v>-1.564385347160786E-2</c:v>
                </c:pt>
                <c:pt idx="75">
                  <c:v>-2.9435771265815858E-2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'Fig12'!$A$16</c:f>
              <c:strCache>
                <c:ptCount val="1"/>
                <c:pt idx="0">
                  <c:v>all7del</c:v>
                </c:pt>
              </c:strCache>
            </c:strRef>
          </c:tx>
          <c:marker>
            <c:symbol val="none"/>
          </c:marker>
          <c:cat>
            <c:strRef>
              <c:f>'Fig12'!$B$14:$BY$14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'Fig12'!$B$16:$BY$16</c:f>
              <c:numCache>
                <c:formatCode>0.00</c:formatCode>
                <c:ptCount val="76"/>
                <c:pt idx="0">
                  <c:v>-4.4497601624445368E-2</c:v>
                </c:pt>
                <c:pt idx="1">
                  <c:v>-3.9756007912072309E-2</c:v>
                </c:pt>
                <c:pt idx="2">
                  <c:v>-3.917954873421256E-2</c:v>
                </c:pt>
                <c:pt idx="3">
                  <c:v>-3.1335513900232391E-2</c:v>
                </c:pt>
                <c:pt idx="4">
                  <c:v>-2.2954355010664677E-2</c:v>
                </c:pt>
                <c:pt idx="5">
                  <c:v>-2.5728769411910074E-2</c:v>
                </c:pt>
                <c:pt idx="6">
                  <c:v>-2.6265193556653861E-2</c:v>
                </c:pt>
                <c:pt idx="7">
                  <c:v>-1.9904428176819155E-2</c:v>
                </c:pt>
                <c:pt idx="8">
                  <c:v>-1.305563062670574E-2</c:v>
                </c:pt>
                <c:pt idx="9">
                  <c:v>-4.5548392179055007E-3</c:v>
                </c:pt>
                <c:pt idx="10">
                  <c:v>-6.001927681680219E-3</c:v>
                </c:pt>
                <c:pt idx="11">
                  <c:v>-2.9260183420418921E-3</c:v>
                </c:pt>
                <c:pt idx="12">
                  <c:v>9.1464149210838674E-3</c:v>
                </c:pt>
                <c:pt idx="13">
                  <c:v>6.6217194862140411E-3</c:v>
                </c:pt>
                <c:pt idx="14">
                  <c:v>1.8398640003750816E-2</c:v>
                </c:pt>
                <c:pt idx="15">
                  <c:v>1.2580544382798988E-2</c:v>
                </c:pt>
                <c:pt idx="16">
                  <c:v>1.4649266492521674E-2</c:v>
                </c:pt>
                <c:pt idx="17">
                  <c:v>1.6730989967671094E-2</c:v>
                </c:pt>
                <c:pt idx="18">
                  <c:v>1.6943824468316507E-2</c:v>
                </c:pt>
                <c:pt idx="19">
                  <c:v>1.1839605316560196E-2</c:v>
                </c:pt>
                <c:pt idx="20">
                  <c:v>-2.4932911025422902E-2</c:v>
                </c:pt>
                <c:pt idx="21">
                  <c:v>-1.9747315027549967E-2</c:v>
                </c:pt>
                <c:pt idx="22">
                  <c:v>-1.655529732887754E-2</c:v>
                </c:pt>
                <c:pt idx="23">
                  <c:v>-6.3278474740315685E-3</c:v>
                </c:pt>
                <c:pt idx="24">
                  <c:v>4.8398733820262984E-3</c:v>
                </c:pt>
                <c:pt idx="25">
                  <c:v>1.0454053145364219E-2</c:v>
                </c:pt>
                <c:pt idx="26">
                  <c:v>1.6942834389483151E-2</c:v>
                </c:pt>
                <c:pt idx="27">
                  <c:v>1.806617820959322E-2</c:v>
                </c:pt>
                <c:pt idx="28">
                  <c:v>2.2765579509824406E-2</c:v>
                </c:pt>
                <c:pt idx="29">
                  <c:v>2.6902488404217335E-2</c:v>
                </c:pt>
                <c:pt idx="30">
                  <c:v>1.5238715416691202E-2</c:v>
                </c:pt>
                <c:pt idx="31">
                  <c:v>9.7690010580220744E-3</c:v>
                </c:pt>
                <c:pt idx="32">
                  <c:v>2.8813163530737379E-3</c:v>
                </c:pt>
                <c:pt idx="33">
                  <c:v>5.5887826690157669E-3</c:v>
                </c:pt>
                <c:pt idx="34">
                  <c:v>9.1469917728673536E-3</c:v>
                </c:pt>
                <c:pt idx="35">
                  <c:v>3.751130393590622E-3</c:v>
                </c:pt>
                <c:pt idx="36">
                  <c:v>-3.2457086546574946E-4</c:v>
                </c:pt>
                <c:pt idx="37">
                  <c:v>1.3858558433344338E-3</c:v>
                </c:pt>
                <c:pt idx="38">
                  <c:v>-8.4710532059012098E-4</c:v>
                </c:pt>
                <c:pt idx="39">
                  <c:v>7.0776147032987624E-3</c:v>
                </c:pt>
                <c:pt idx="40">
                  <c:v>-3.9087003683521498E-4</c:v>
                </c:pt>
                <c:pt idx="41">
                  <c:v>-7.8616103946334576E-3</c:v>
                </c:pt>
                <c:pt idx="42">
                  <c:v>5.0899083597429999E-3</c:v>
                </c:pt>
                <c:pt idx="43">
                  <c:v>4.4271655707114037E-3</c:v>
                </c:pt>
                <c:pt idx="44">
                  <c:v>8.8271622574319381E-3</c:v>
                </c:pt>
                <c:pt idx="45">
                  <c:v>1.3383514862961261E-2</c:v>
                </c:pt>
                <c:pt idx="46">
                  <c:v>1.3593102930546828E-2</c:v>
                </c:pt>
                <c:pt idx="47">
                  <c:v>1.8988234623407381E-2</c:v>
                </c:pt>
                <c:pt idx="48">
                  <c:v>1.9244447655436092E-2</c:v>
                </c:pt>
                <c:pt idx="49">
                  <c:v>3.0148462031099721E-2</c:v>
                </c:pt>
                <c:pt idx="50">
                  <c:v>4.0809878405210047E-2</c:v>
                </c:pt>
                <c:pt idx="51">
                  <c:v>3.9466073617437925E-2</c:v>
                </c:pt>
                <c:pt idx="52">
                  <c:v>4.7337957984242313E-2</c:v>
                </c:pt>
                <c:pt idx="53">
                  <c:v>4.9550560271608111E-2</c:v>
                </c:pt>
                <c:pt idx="54">
                  <c:v>4.6128862906715057E-2</c:v>
                </c:pt>
                <c:pt idx="55">
                  <c:v>4.4332058772091433E-2</c:v>
                </c:pt>
                <c:pt idx="56">
                  <c:v>4.5774618909056854E-2</c:v>
                </c:pt>
                <c:pt idx="57">
                  <c:v>4.5536422711540438E-2</c:v>
                </c:pt>
                <c:pt idx="58">
                  <c:v>4.0399951650234939E-2</c:v>
                </c:pt>
                <c:pt idx="59">
                  <c:v>6.5034543887290373E-3</c:v>
                </c:pt>
                <c:pt idx="60">
                  <c:v>-3.0011037056926686E-2</c:v>
                </c:pt>
                <c:pt idx="61">
                  <c:v>-5.5231031460815788E-2</c:v>
                </c:pt>
                <c:pt idx="62">
                  <c:v>-6.3064016280867025E-2</c:v>
                </c:pt>
                <c:pt idx="63">
                  <c:v>-5.6140780973170976E-2</c:v>
                </c:pt>
                <c:pt idx="64">
                  <c:v>-4.3035347120703109E-2</c:v>
                </c:pt>
                <c:pt idx="65">
                  <c:v>-3.0130947721187625E-2</c:v>
                </c:pt>
                <c:pt idx="66">
                  <c:v>-1.5177015139737241E-2</c:v>
                </c:pt>
                <c:pt idx="67">
                  <c:v>1.0204045241122954E-4</c:v>
                </c:pt>
                <c:pt idx="68">
                  <c:v>3.9264746645528287E-3</c:v>
                </c:pt>
                <c:pt idx="69">
                  <c:v>-4.0521801745717718E-3</c:v>
                </c:pt>
                <c:pt idx="70">
                  <c:v>-1.3152418664952781E-2</c:v>
                </c:pt>
                <c:pt idx="71">
                  <c:v>-1.7306283323227777E-2</c:v>
                </c:pt>
                <c:pt idx="72">
                  <c:v>-1.9769969112163908E-2</c:v>
                </c:pt>
                <c:pt idx="73">
                  <c:v>-1.3882969150638242E-2</c:v>
                </c:pt>
                <c:pt idx="74">
                  <c:v>-1.6548553848292197E-2</c:v>
                </c:pt>
                <c:pt idx="75">
                  <c:v>-2.9076059161312274E-2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88768"/>
        <c:axId val="140694656"/>
      </c:lineChart>
      <c:catAx>
        <c:axId val="14068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694656"/>
        <c:crosses val="autoZero"/>
        <c:auto val="1"/>
        <c:lblAlgn val="ctr"/>
        <c:lblOffset val="100"/>
        <c:noMultiLvlLbl val="0"/>
      </c:catAx>
      <c:valAx>
        <c:axId val="140694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0688768"/>
        <c:crosses val="autoZero"/>
        <c:crossBetween val="between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'Fig13'!$B$2</c:f>
              <c:strCache>
                <c:ptCount val="1"/>
                <c:pt idx="0">
                  <c:v>2005s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'Fig13'!$B$3:$B$78</c:f>
              <c:numCache>
                <c:formatCode>0.00</c:formatCode>
                <c:ptCount val="76"/>
                <c:pt idx="0">
                  <c:v>-2.3787716055166799E-2</c:v>
                </c:pt>
                <c:pt idx="1">
                  <c:v>-2.3073299544885299E-2</c:v>
                </c:pt>
                <c:pt idx="2">
                  <c:v>-2.3938332390937001E-2</c:v>
                </c:pt>
                <c:pt idx="3">
                  <c:v>-2.0371995172138099E-2</c:v>
                </c:pt>
                <c:pt idx="4">
                  <c:v>-1.7663343736851099E-2</c:v>
                </c:pt>
                <c:pt idx="5">
                  <c:v>-1.7712052909667101E-2</c:v>
                </c:pt>
                <c:pt idx="6">
                  <c:v>-1.71078930287328E-2</c:v>
                </c:pt>
                <c:pt idx="7">
                  <c:v>-1.1626658327602299E-2</c:v>
                </c:pt>
                <c:pt idx="8">
                  <c:v>-8.14183165382029E-3</c:v>
                </c:pt>
                <c:pt idx="9">
                  <c:v>-6.2366213750769E-4</c:v>
                </c:pt>
                <c:pt idx="10">
                  <c:v>-2.9730350791568501E-3</c:v>
                </c:pt>
                <c:pt idx="11">
                  <c:v>1.4512696954465799E-3</c:v>
                </c:pt>
                <c:pt idx="12">
                  <c:v>9.7554809595895402E-3</c:v>
                </c:pt>
                <c:pt idx="13">
                  <c:v>5.25662179496414E-3</c:v>
                </c:pt>
                <c:pt idx="14">
                  <c:v>1.08304312695144E-2</c:v>
                </c:pt>
                <c:pt idx="15">
                  <c:v>6.6216647666675899E-3</c:v>
                </c:pt>
                <c:pt idx="16">
                  <c:v>8.4372845023233597E-3</c:v>
                </c:pt>
                <c:pt idx="17">
                  <c:v>1.1771425284730999E-2</c:v>
                </c:pt>
                <c:pt idx="18">
                  <c:v>1.3095631184097499E-2</c:v>
                </c:pt>
                <c:pt idx="19">
                  <c:v>9.7467778265595897E-3</c:v>
                </c:pt>
                <c:pt idx="20">
                  <c:v>-8.4710440591141602E-3</c:v>
                </c:pt>
                <c:pt idx="21">
                  <c:v>-8.0514801304358702E-3</c:v>
                </c:pt>
                <c:pt idx="22">
                  <c:v>-7.3988893168520399E-3</c:v>
                </c:pt>
                <c:pt idx="23">
                  <c:v>-4.0149722874287903E-3</c:v>
                </c:pt>
                <c:pt idx="24">
                  <c:v>1.0452472708261801E-3</c:v>
                </c:pt>
                <c:pt idx="25">
                  <c:v>1.2737173550281401E-3</c:v>
                </c:pt>
                <c:pt idx="26">
                  <c:v>4.0312811194703297E-3</c:v>
                </c:pt>
                <c:pt idx="27">
                  <c:v>4.5218229517321601E-3</c:v>
                </c:pt>
                <c:pt idx="28">
                  <c:v>9.2240213876913293E-3</c:v>
                </c:pt>
                <c:pt idx="29">
                  <c:v>1.42819604573958E-2</c:v>
                </c:pt>
                <c:pt idx="30">
                  <c:v>1.0341959729483E-2</c:v>
                </c:pt>
                <c:pt idx="31">
                  <c:v>1.05285730652128E-2</c:v>
                </c:pt>
                <c:pt idx="32">
                  <c:v>8.8736661757114598E-3</c:v>
                </c:pt>
                <c:pt idx="33">
                  <c:v>7.7803646700718397E-3</c:v>
                </c:pt>
                <c:pt idx="34">
                  <c:v>7.2217640979786203E-3</c:v>
                </c:pt>
                <c:pt idx="35">
                  <c:v>2.82052965706708E-3</c:v>
                </c:pt>
                <c:pt idx="36">
                  <c:v>-1.14658140900961E-4</c:v>
                </c:pt>
                <c:pt idx="37">
                  <c:v>2.0579953717541699E-3</c:v>
                </c:pt>
                <c:pt idx="38">
                  <c:v>2.3010647865664602E-3</c:v>
                </c:pt>
                <c:pt idx="39">
                  <c:v>5.1072513755200501E-3</c:v>
                </c:pt>
                <c:pt idx="40">
                  <c:v>3.61444573374791E-4</c:v>
                </c:pt>
                <c:pt idx="41">
                  <c:v>-7.7560107052522601E-3</c:v>
                </c:pt>
                <c:pt idx="42">
                  <c:v>1.18899942588819E-4</c:v>
                </c:pt>
                <c:pt idx="43">
                  <c:v>5.85317430651408E-4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'Fig13'!$C$2</c:f>
              <c:strCache>
                <c:ptCount val="1"/>
                <c:pt idx="0">
                  <c:v>2005a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'Fig13'!$C$3:$C$78</c:f>
              <c:numCache>
                <c:formatCode>0.00</c:formatCode>
                <c:ptCount val="76"/>
                <c:pt idx="0">
                  <c:v>-2.7648694844370599E-2</c:v>
                </c:pt>
                <c:pt idx="1">
                  <c:v>-2.6821789114467701E-2</c:v>
                </c:pt>
                <c:pt idx="2">
                  <c:v>-2.7818583063743199E-2</c:v>
                </c:pt>
                <c:pt idx="3">
                  <c:v>-2.3731167208873701E-2</c:v>
                </c:pt>
                <c:pt idx="4">
                  <c:v>-2.0662528268006599E-2</c:v>
                </c:pt>
                <c:pt idx="5">
                  <c:v>-2.0742544676013101E-2</c:v>
                </c:pt>
                <c:pt idx="6">
                  <c:v>-2.0031513427431501E-2</c:v>
                </c:pt>
                <c:pt idx="7">
                  <c:v>-1.3659992983109E-2</c:v>
                </c:pt>
                <c:pt idx="8">
                  <c:v>-9.7370072854558003E-3</c:v>
                </c:pt>
                <c:pt idx="9">
                  <c:v>-1.10664541941799E-3</c:v>
                </c:pt>
                <c:pt idx="10">
                  <c:v>-3.7246351308346001E-3</c:v>
                </c:pt>
                <c:pt idx="11">
                  <c:v>1.3416715712219101E-3</c:v>
                </c:pt>
                <c:pt idx="12">
                  <c:v>1.08860954010581E-2</c:v>
                </c:pt>
                <c:pt idx="13">
                  <c:v>5.7832610388746097E-3</c:v>
                </c:pt>
                <c:pt idx="14">
                  <c:v>1.2044783963246E-2</c:v>
                </c:pt>
                <c:pt idx="15">
                  <c:v>7.0867976936213996E-3</c:v>
                </c:pt>
                <c:pt idx="16">
                  <c:v>9.2778009744872107E-3</c:v>
                </c:pt>
                <c:pt idx="17">
                  <c:v>1.3215743860688E-2</c:v>
                </c:pt>
                <c:pt idx="18">
                  <c:v>1.4857300864481201E-2</c:v>
                </c:pt>
                <c:pt idx="19">
                  <c:v>1.09634447169279E-2</c:v>
                </c:pt>
                <c:pt idx="20">
                  <c:v>-9.6949980211975505E-3</c:v>
                </c:pt>
                <c:pt idx="21">
                  <c:v>-9.2889723930930906E-3</c:v>
                </c:pt>
                <c:pt idx="22">
                  <c:v>-8.6740812735066307E-3</c:v>
                </c:pt>
                <c:pt idx="23">
                  <c:v>-4.8616522087084803E-3</c:v>
                </c:pt>
                <c:pt idx="24">
                  <c:v>7.5089170561246598E-4</c:v>
                </c:pt>
                <c:pt idx="25">
                  <c:v>1.33996936698559E-3</c:v>
                </c:pt>
                <c:pt idx="26">
                  <c:v>4.3595252019949298E-3</c:v>
                </c:pt>
                <c:pt idx="27">
                  <c:v>5.0507963560323197E-3</c:v>
                </c:pt>
                <c:pt idx="28">
                  <c:v>9.9384484888736507E-3</c:v>
                </c:pt>
                <c:pt idx="29">
                  <c:v>1.6275783246382101E-2</c:v>
                </c:pt>
                <c:pt idx="30">
                  <c:v>1.15158202796463E-2</c:v>
                </c:pt>
                <c:pt idx="31">
                  <c:v>1.2211878931358E-2</c:v>
                </c:pt>
                <c:pt idx="32">
                  <c:v>9.0495162325506997E-3</c:v>
                </c:pt>
                <c:pt idx="33">
                  <c:v>8.9711410244951491E-3</c:v>
                </c:pt>
                <c:pt idx="34">
                  <c:v>7.6855136405404702E-3</c:v>
                </c:pt>
                <c:pt idx="35">
                  <c:v>3.3023075544431802E-3</c:v>
                </c:pt>
                <c:pt idx="36">
                  <c:v>-1.39530694455532E-3</c:v>
                </c:pt>
                <c:pt idx="37">
                  <c:v>2.5836008185258301E-3</c:v>
                </c:pt>
                <c:pt idx="38">
                  <c:v>2.0598875337376702E-3</c:v>
                </c:pt>
                <c:pt idx="39">
                  <c:v>6.3684373087833498E-3</c:v>
                </c:pt>
                <c:pt idx="40">
                  <c:v>-1.2142465373258401E-3</c:v>
                </c:pt>
                <c:pt idx="41">
                  <c:v>-8.3379845612926804E-3</c:v>
                </c:pt>
                <c:pt idx="42">
                  <c:v>-6.1666844981752601E-4</c:v>
                </c:pt>
                <c:pt idx="43">
                  <c:v>1.1292453576866701E-3</c:v>
                </c:pt>
                <c:pt idx="44">
                  <c:v>2.5049938930210799E-3</c:v>
                </c:pt>
                <c:pt idx="45">
                  <c:v>6.8304012249921203E-3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'Fig13'!$D$2</c:f>
              <c:strCache>
                <c:ptCount val="1"/>
                <c:pt idx="0">
                  <c:v>2006s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'Fig13'!$D$3:$D$78</c:f>
              <c:numCache>
                <c:formatCode>0.00</c:formatCode>
                <c:ptCount val="76"/>
                <c:pt idx="0">
                  <c:v>-2.7392809696635899E-2</c:v>
                </c:pt>
                <c:pt idx="1">
                  <c:v>-2.6658203128286501E-2</c:v>
                </c:pt>
                <c:pt idx="2">
                  <c:v>-2.75428438863945E-2</c:v>
                </c:pt>
                <c:pt idx="3">
                  <c:v>-2.3953777849089E-2</c:v>
                </c:pt>
                <c:pt idx="4">
                  <c:v>-2.0313341462412701E-2</c:v>
                </c:pt>
                <c:pt idx="5">
                  <c:v>-2.0679298525655702E-2</c:v>
                </c:pt>
                <c:pt idx="6">
                  <c:v>-1.9907962881918199E-2</c:v>
                </c:pt>
                <c:pt idx="7">
                  <c:v>-1.4302278144274899E-2</c:v>
                </c:pt>
                <c:pt idx="8">
                  <c:v>-9.7771572414518705E-3</c:v>
                </c:pt>
                <c:pt idx="9">
                  <c:v>-1.69197310625469E-3</c:v>
                </c:pt>
                <c:pt idx="10">
                  <c:v>-4.1169233321515404E-3</c:v>
                </c:pt>
                <c:pt idx="11">
                  <c:v>3.5688604921109402E-4</c:v>
                </c:pt>
                <c:pt idx="12">
                  <c:v>1.00552951284636E-2</c:v>
                </c:pt>
                <c:pt idx="13">
                  <c:v>5.1032912411211198E-3</c:v>
                </c:pt>
                <c:pt idx="14">
                  <c:v>1.12553894307454E-2</c:v>
                </c:pt>
                <c:pt idx="15">
                  <c:v>6.2093146102607296E-3</c:v>
                </c:pt>
                <c:pt idx="16">
                  <c:v>8.4041369943071396E-3</c:v>
                </c:pt>
                <c:pt idx="17">
                  <c:v>1.2353411402318E-2</c:v>
                </c:pt>
                <c:pt idx="18">
                  <c:v>1.3746040362242799E-2</c:v>
                </c:pt>
                <c:pt idx="19">
                  <c:v>9.8537841469342607E-3</c:v>
                </c:pt>
                <c:pt idx="20">
                  <c:v>-1.041736892967E-2</c:v>
                </c:pt>
                <c:pt idx="21">
                  <c:v>-9.7089056243916307E-3</c:v>
                </c:pt>
                <c:pt idx="22">
                  <c:v>-9.2379036183393697E-3</c:v>
                </c:pt>
                <c:pt idx="23">
                  <c:v>-5.11141929554545E-3</c:v>
                </c:pt>
                <c:pt idx="24">
                  <c:v>7.0453085811789896E-5</c:v>
                </c:pt>
                <c:pt idx="25">
                  <c:v>7.2202190532668297E-4</c:v>
                </c:pt>
                <c:pt idx="26">
                  <c:v>3.60202897791535E-3</c:v>
                </c:pt>
                <c:pt idx="27">
                  <c:v>4.8142660258842004E-3</c:v>
                </c:pt>
                <c:pt idx="28">
                  <c:v>8.8651717190782603E-3</c:v>
                </c:pt>
                <c:pt idx="29">
                  <c:v>1.50046293358289E-2</c:v>
                </c:pt>
                <c:pt idx="30">
                  <c:v>1.0289458869295699E-2</c:v>
                </c:pt>
                <c:pt idx="31">
                  <c:v>1.1014849193144299E-2</c:v>
                </c:pt>
                <c:pt idx="32">
                  <c:v>7.92076545682939E-3</c:v>
                </c:pt>
                <c:pt idx="33">
                  <c:v>7.9416808932520604E-3</c:v>
                </c:pt>
                <c:pt idx="34">
                  <c:v>6.9713223594921802E-3</c:v>
                </c:pt>
                <c:pt idx="35">
                  <c:v>2.3739735333379399E-3</c:v>
                </c:pt>
                <c:pt idx="36">
                  <c:v>-1.99933548738485E-3</c:v>
                </c:pt>
                <c:pt idx="37">
                  <c:v>2.00672376732318E-3</c:v>
                </c:pt>
                <c:pt idx="38">
                  <c:v>1.5347000372235801E-3</c:v>
                </c:pt>
                <c:pt idx="39">
                  <c:v>4.8414405536845902E-3</c:v>
                </c:pt>
                <c:pt idx="40">
                  <c:v>-1.4588497741483701E-3</c:v>
                </c:pt>
                <c:pt idx="41">
                  <c:v>-8.3800991749839408E-3</c:v>
                </c:pt>
                <c:pt idx="42">
                  <c:v>-7.98416318278189E-4</c:v>
                </c:pt>
                <c:pt idx="43">
                  <c:v>-3.2330311407735199E-4</c:v>
                </c:pt>
                <c:pt idx="44">
                  <c:v>2.2634209317052099E-3</c:v>
                </c:pt>
                <c:pt idx="45">
                  <c:v>6.4586946378933502E-3</c:v>
                </c:pt>
                <c:pt idx="46">
                  <c:v>1.05870017325226E-2</c:v>
                </c:pt>
                <c:pt idx="47">
                  <c:v>1.36534383538652E-2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'Fig13'!$E$2</c:f>
              <c:strCache>
                <c:ptCount val="1"/>
                <c:pt idx="0">
                  <c:v>2006a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'Fig13'!$E$3:$E$78</c:f>
              <c:numCache>
                <c:formatCode>0.00</c:formatCode>
                <c:ptCount val="76"/>
                <c:pt idx="0">
                  <c:v>-3.1869928147871797E-2</c:v>
                </c:pt>
                <c:pt idx="1">
                  <c:v>-3.0795335322211799E-2</c:v>
                </c:pt>
                <c:pt idx="2">
                  <c:v>-3.1742059092053597E-2</c:v>
                </c:pt>
                <c:pt idx="3">
                  <c:v>-2.76219399861455E-2</c:v>
                </c:pt>
                <c:pt idx="4">
                  <c:v>-2.3475481340785798E-2</c:v>
                </c:pt>
                <c:pt idx="5">
                  <c:v>-2.3951333769739701E-2</c:v>
                </c:pt>
                <c:pt idx="6">
                  <c:v>-2.3236262728070299E-2</c:v>
                </c:pt>
                <c:pt idx="7">
                  <c:v>-1.7111883455064401E-2</c:v>
                </c:pt>
                <c:pt idx="8">
                  <c:v>-1.1934346633032E-2</c:v>
                </c:pt>
                <c:pt idx="9">
                  <c:v>-2.96890708968931E-3</c:v>
                </c:pt>
                <c:pt idx="10">
                  <c:v>-5.6743107916305303E-3</c:v>
                </c:pt>
                <c:pt idx="11">
                  <c:v>-6.0414469969907899E-4</c:v>
                </c:pt>
                <c:pt idx="12">
                  <c:v>1.0163843771244499E-2</c:v>
                </c:pt>
                <c:pt idx="13">
                  <c:v>4.7655283047836703E-3</c:v>
                </c:pt>
                <c:pt idx="14">
                  <c:v>1.1932501816011199E-2</c:v>
                </c:pt>
                <c:pt idx="15">
                  <c:v>6.2984416471573001E-3</c:v>
                </c:pt>
                <c:pt idx="16">
                  <c:v>8.6221025047444905E-3</c:v>
                </c:pt>
                <c:pt idx="17">
                  <c:v>1.28083103682204E-2</c:v>
                </c:pt>
                <c:pt idx="18">
                  <c:v>1.42004332938221E-2</c:v>
                </c:pt>
                <c:pt idx="19">
                  <c:v>9.7336340370947991E-3</c:v>
                </c:pt>
                <c:pt idx="20">
                  <c:v>-1.32143979376169E-2</c:v>
                </c:pt>
                <c:pt idx="21">
                  <c:v>-1.21987016912196E-2</c:v>
                </c:pt>
                <c:pt idx="22">
                  <c:v>-1.1317374639321301E-2</c:v>
                </c:pt>
                <c:pt idx="23">
                  <c:v>-6.5278761385681198E-3</c:v>
                </c:pt>
                <c:pt idx="24">
                  <c:v>-2.93442686759921E-4</c:v>
                </c:pt>
                <c:pt idx="25">
                  <c:v>3.1512655851996199E-4</c:v>
                </c:pt>
                <c:pt idx="26">
                  <c:v>3.7767729804643701E-3</c:v>
                </c:pt>
                <c:pt idx="27">
                  <c:v>4.8751527793927697E-3</c:v>
                </c:pt>
                <c:pt idx="28">
                  <c:v>9.2598611179201297E-3</c:v>
                </c:pt>
                <c:pt idx="29">
                  <c:v>1.5666458736398901E-2</c:v>
                </c:pt>
                <c:pt idx="30">
                  <c:v>1.0114132553054401E-2</c:v>
                </c:pt>
                <c:pt idx="31">
                  <c:v>1.04645715664056E-2</c:v>
                </c:pt>
                <c:pt idx="32">
                  <c:v>7.4784147614668497E-3</c:v>
                </c:pt>
                <c:pt idx="33">
                  <c:v>7.5867697077502102E-3</c:v>
                </c:pt>
                <c:pt idx="34">
                  <c:v>6.8750537220840799E-3</c:v>
                </c:pt>
                <c:pt idx="35">
                  <c:v>1.65189348556556E-3</c:v>
                </c:pt>
                <c:pt idx="36">
                  <c:v>-3.0965965614765099E-3</c:v>
                </c:pt>
                <c:pt idx="37">
                  <c:v>1.1053549636577901E-3</c:v>
                </c:pt>
                <c:pt idx="38">
                  <c:v>4.5408358832397399E-4</c:v>
                </c:pt>
                <c:pt idx="39">
                  <c:v>4.3735021855753897E-3</c:v>
                </c:pt>
                <c:pt idx="40">
                  <c:v>-2.00724042880146E-3</c:v>
                </c:pt>
                <c:pt idx="41">
                  <c:v>-1.01235462345221E-2</c:v>
                </c:pt>
                <c:pt idx="42">
                  <c:v>-1.6930613985146801E-3</c:v>
                </c:pt>
                <c:pt idx="43">
                  <c:v>-1.1175645850626599E-3</c:v>
                </c:pt>
                <c:pt idx="44">
                  <c:v>2.16760404680106E-3</c:v>
                </c:pt>
                <c:pt idx="45">
                  <c:v>6.6437410450882603E-3</c:v>
                </c:pt>
                <c:pt idx="46">
                  <c:v>1.07035279259314E-2</c:v>
                </c:pt>
                <c:pt idx="47">
                  <c:v>1.42343380044554E-2</c:v>
                </c:pt>
                <c:pt idx="48">
                  <c:v>1.0316332827439101E-2</c:v>
                </c:pt>
                <c:pt idx="49">
                  <c:v>2.18760350469011E-2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'Fig13'!$F$2</c:f>
              <c:strCache>
                <c:ptCount val="1"/>
                <c:pt idx="0">
                  <c:v>2007s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'Fig13'!$F$3:$F$78</c:f>
              <c:numCache>
                <c:formatCode>0.00</c:formatCode>
                <c:ptCount val="76"/>
                <c:pt idx="0">
                  <c:v>-4.0376218660769597E-2</c:v>
                </c:pt>
                <c:pt idx="1">
                  <c:v>-3.8587648478229403E-2</c:v>
                </c:pt>
                <c:pt idx="2">
                  <c:v>-3.9689332641600503E-2</c:v>
                </c:pt>
                <c:pt idx="3">
                  <c:v>-3.4726183964056398E-2</c:v>
                </c:pt>
                <c:pt idx="4">
                  <c:v>-2.9331918922195999E-2</c:v>
                </c:pt>
                <c:pt idx="5">
                  <c:v>-3.04147577645082E-2</c:v>
                </c:pt>
                <c:pt idx="6">
                  <c:v>-2.9609922358331899E-2</c:v>
                </c:pt>
                <c:pt idx="7">
                  <c:v>-2.2564180451131201E-2</c:v>
                </c:pt>
                <c:pt idx="8">
                  <c:v>-1.6111718670253398E-2</c:v>
                </c:pt>
                <c:pt idx="9">
                  <c:v>-6.4023899467123297E-3</c:v>
                </c:pt>
                <c:pt idx="10">
                  <c:v>-9.1611657168224597E-3</c:v>
                </c:pt>
                <c:pt idx="11">
                  <c:v>-3.7806929826874401E-3</c:v>
                </c:pt>
                <c:pt idx="12">
                  <c:v>8.3076606966292505E-3</c:v>
                </c:pt>
                <c:pt idx="13">
                  <c:v>2.93119741217957E-3</c:v>
                </c:pt>
                <c:pt idx="14">
                  <c:v>1.26303546341501E-2</c:v>
                </c:pt>
                <c:pt idx="15">
                  <c:v>5.8569049625193104E-3</c:v>
                </c:pt>
                <c:pt idx="16">
                  <c:v>8.5422951044001692E-3</c:v>
                </c:pt>
                <c:pt idx="17">
                  <c:v>1.33880027003973E-2</c:v>
                </c:pt>
                <c:pt idx="18">
                  <c:v>1.43228350121844E-2</c:v>
                </c:pt>
                <c:pt idx="19">
                  <c:v>9.6495769510824992E-3</c:v>
                </c:pt>
                <c:pt idx="20">
                  <c:v>-1.8693617436669401E-2</c:v>
                </c:pt>
                <c:pt idx="21">
                  <c:v>-1.6505249307798502E-2</c:v>
                </c:pt>
                <c:pt idx="22">
                  <c:v>-1.4740419665456301E-2</c:v>
                </c:pt>
                <c:pt idx="23">
                  <c:v>-8.3967274445979206E-3</c:v>
                </c:pt>
                <c:pt idx="24">
                  <c:v>-2.10550891987227E-4</c:v>
                </c:pt>
                <c:pt idx="25">
                  <c:v>7.2369724396268895E-4</c:v>
                </c:pt>
                <c:pt idx="26">
                  <c:v>5.3126443524516903E-3</c:v>
                </c:pt>
                <c:pt idx="27">
                  <c:v>5.8695420027107597E-3</c:v>
                </c:pt>
                <c:pt idx="28">
                  <c:v>1.07402356428466E-2</c:v>
                </c:pt>
                <c:pt idx="29">
                  <c:v>1.8361171799830701E-2</c:v>
                </c:pt>
                <c:pt idx="30">
                  <c:v>1.07999586440622E-2</c:v>
                </c:pt>
                <c:pt idx="31">
                  <c:v>1.0416975355907901E-2</c:v>
                </c:pt>
                <c:pt idx="32">
                  <c:v>6.3649684964625503E-3</c:v>
                </c:pt>
                <c:pt idx="33">
                  <c:v>6.9316945952779402E-3</c:v>
                </c:pt>
                <c:pt idx="34">
                  <c:v>6.3821438628502598E-3</c:v>
                </c:pt>
                <c:pt idx="35">
                  <c:v>8.0579159144020501E-5</c:v>
                </c:pt>
                <c:pt idx="36">
                  <c:v>-5.1880313558256702E-3</c:v>
                </c:pt>
                <c:pt idx="37">
                  <c:v>-3.6206713750222899E-4</c:v>
                </c:pt>
                <c:pt idx="38">
                  <c:v>-1.58230633851671E-3</c:v>
                </c:pt>
                <c:pt idx="39">
                  <c:v>4.0608370209046403E-3</c:v>
                </c:pt>
                <c:pt idx="40">
                  <c:v>-2.9826846344897999E-3</c:v>
                </c:pt>
                <c:pt idx="41">
                  <c:v>-1.26929397693344E-2</c:v>
                </c:pt>
                <c:pt idx="42">
                  <c:v>-2.8014585387321198E-3</c:v>
                </c:pt>
                <c:pt idx="43">
                  <c:v>-2.14973284119863E-3</c:v>
                </c:pt>
                <c:pt idx="44">
                  <c:v>1.7421112314338801E-3</c:v>
                </c:pt>
                <c:pt idx="45">
                  <c:v>7.9242989153359093E-3</c:v>
                </c:pt>
                <c:pt idx="46">
                  <c:v>1.00808007454891E-2</c:v>
                </c:pt>
                <c:pt idx="47">
                  <c:v>1.47823622720996E-2</c:v>
                </c:pt>
                <c:pt idx="48">
                  <c:v>1.16666227638573E-2</c:v>
                </c:pt>
                <c:pt idx="49">
                  <c:v>2.50176483475632E-2</c:v>
                </c:pt>
                <c:pt idx="50">
                  <c:v>3.6258346750223297E-2</c:v>
                </c:pt>
                <c:pt idx="51">
                  <c:v>3.6927432694386898E-2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'Fig13'!$G$2</c:f>
              <c:strCache>
                <c:ptCount val="1"/>
                <c:pt idx="0">
                  <c:v>2007a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'Fig13'!$G$3:$G$78</c:f>
              <c:numCache>
                <c:formatCode>0.00</c:formatCode>
                <c:ptCount val="76"/>
                <c:pt idx="0">
                  <c:v>-3.6187406197064703E-2</c:v>
                </c:pt>
                <c:pt idx="1">
                  <c:v>-3.4581199299295498E-2</c:v>
                </c:pt>
                <c:pt idx="2">
                  <c:v>-3.5482569264202297E-2</c:v>
                </c:pt>
                <c:pt idx="3">
                  <c:v>-3.1342333467244597E-2</c:v>
                </c:pt>
                <c:pt idx="4">
                  <c:v>-2.6686287331768001E-2</c:v>
                </c:pt>
                <c:pt idx="5">
                  <c:v>-2.7732214400400801E-2</c:v>
                </c:pt>
                <c:pt idx="6">
                  <c:v>-2.7105716572081998E-2</c:v>
                </c:pt>
                <c:pt idx="7">
                  <c:v>-2.1209662292448E-2</c:v>
                </c:pt>
                <c:pt idx="8">
                  <c:v>-1.57470458655832E-2</c:v>
                </c:pt>
                <c:pt idx="9">
                  <c:v>-8.0896955957695301E-3</c:v>
                </c:pt>
                <c:pt idx="10">
                  <c:v>-1.02966645018411E-2</c:v>
                </c:pt>
                <c:pt idx="11">
                  <c:v>-6.0956681836938902E-3</c:v>
                </c:pt>
                <c:pt idx="12">
                  <c:v>3.6647798812532999E-3</c:v>
                </c:pt>
                <c:pt idx="13">
                  <c:v>-4.0919393993874503E-4</c:v>
                </c:pt>
                <c:pt idx="14">
                  <c:v>8.3022956423545093E-3</c:v>
                </c:pt>
                <c:pt idx="15">
                  <c:v>2.6699254124233698E-3</c:v>
                </c:pt>
                <c:pt idx="16">
                  <c:v>4.9489705527749504E-3</c:v>
                </c:pt>
                <c:pt idx="17">
                  <c:v>9.0031782013501507E-3</c:v>
                </c:pt>
                <c:pt idx="18">
                  <c:v>9.4981274178766104E-3</c:v>
                </c:pt>
                <c:pt idx="19">
                  <c:v>5.9319445288956701E-3</c:v>
                </c:pt>
                <c:pt idx="20">
                  <c:v>-1.82018783462339E-2</c:v>
                </c:pt>
                <c:pt idx="21">
                  <c:v>-1.5804236994811701E-2</c:v>
                </c:pt>
                <c:pt idx="22">
                  <c:v>-1.4114921085111301E-2</c:v>
                </c:pt>
                <c:pt idx="23">
                  <c:v>-8.4380418627109394E-3</c:v>
                </c:pt>
                <c:pt idx="24">
                  <c:v>-1.4645013835093001E-3</c:v>
                </c:pt>
                <c:pt idx="25">
                  <c:v>-3.3251028584533498E-4</c:v>
                </c:pt>
                <c:pt idx="26">
                  <c:v>3.47124253833674E-3</c:v>
                </c:pt>
                <c:pt idx="27">
                  <c:v>3.81680080386815E-3</c:v>
                </c:pt>
                <c:pt idx="28">
                  <c:v>7.4773187102091104E-3</c:v>
                </c:pt>
                <c:pt idx="29">
                  <c:v>1.4400897973923099E-2</c:v>
                </c:pt>
                <c:pt idx="30">
                  <c:v>7.4565540177740797E-3</c:v>
                </c:pt>
                <c:pt idx="31">
                  <c:v>7.04023724101311E-3</c:v>
                </c:pt>
                <c:pt idx="32">
                  <c:v>2.9092907985364801E-3</c:v>
                </c:pt>
                <c:pt idx="33">
                  <c:v>3.9423576782560803E-3</c:v>
                </c:pt>
                <c:pt idx="34">
                  <c:v>3.1388817315845499E-3</c:v>
                </c:pt>
                <c:pt idx="35">
                  <c:v>-2.02649712065563E-3</c:v>
                </c:pt>
                <c:pt idx="36">
                  <c:v>-6.65510149719399E-3</c:v>
                </c:pt>
                <c:pt idx="37">
                  <c:v>-2.1891681829935001E-3</c:v>
                </c:pt>
                <c:pt idx="38">
                  <c:v>-3.45105267228854E-3</c:v>
                </c:pt>
                <c:pt idx="39">
                  <c:v>1.51292609013495E-3</c:v>
                </c:pt>
                <c:pt idx="40">
                  <c:v>-4.3143145081658701E-3</c:v>
                </c:pt>
                <c:pt idx="41">
                  <c:v>-1.2323980285565601E-2</c:v>
                </c:pt>
                <c:pt idx="42">
                  <c:v>-3.79251283723007E-3</c:v>
                </c:pt>
                <c:pt idx="43">
                  <c:v>-3.6225789608513299E-3</c:v>
                </c:pt>
                <c:pt idx="44">
                  <c:v>-3.0369820499402298E-4</c:v>
                </c:pt>
                <c:pt idx="45">
                  <c:v>5.0689516139382704E-3</c:v>
                </c:pt>
                <c:pt idx="46">
                  <c:v>6.3890020816138402E-3</c:v>
                </c:pt>
                <c:pt idx="47">
                  <c:v>9.7261375840835794E-3</c:v>
                </c:pt>
                <c:pt idx="48">
                  <c:v>8.2018482118450097E-3</c:v>
                </c:pt>
                <c:pt idx="49">
                  <c:v>1.8576068436806498E-2</c:v>
                </c:pt>
                <c:pt idx="50">
                  <c:v>2.7023581333605599E-2</c:v>
                </c:pt>
                <c:pt idx="51">
                  <c:v>2.7281557547098899E-2</c:v>
                </c:pt>
                <c:pt idx="52">
                  <c:v>3.3880829752723302E-2</c:v>
                </c:pt>
                <c:pt idx="53">
                  <c:v>3.81500784875149E-2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'Fig13'!$H$2</c:f>
              <c:strCache>
                <c:ptCount val="1"/>
                <c:pt idx="0">
                  <c:v>2008s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'Fig13'!$H$3:$H$78</c:f>
              <c:numCache>
                <c:formatCode>0.00</c:formatCode>
                <c:ptCount val="76"/>
                <c:pt idx="0">
                  <c:v>-3.8139911994239398E-2</c:v>
                </c:pt>
                <c:pt idx="1">
                  <c:v>-3.6460262909431197E-2</c:v>
                </c:pt>
                <c:pt idx="2">
                  <c:v>-3.7399040230604703E-2</c:v>
                </c:pt>
                <c:pt idx="3">
                  <c:v>-3.3253913860675603E-2</c:v>
                </c:pt>
                <c:pt idx="4">
                  <c:v>-2.82795227626652E-2</c:v>
                </c:pt>
                <c:pt idx="5">
                  <c:v>-2.9507169926572499E-2</c:v>
                </c:pt>
                <c:pt idx="6">
                  <c:v>-2.8845655006074E-2</c:v>
                </c:pt>
                <c:pt idx="7">
                  <c:v>-2.2687994169088E-2</c:v>
                </c:pt>
                <c:pt idx="8">
                  <c:v>-1.7136275557345398E-2</c:v>
                </c:pt>
                <c:pt idx="9">
                  <c:v>-9.83123619397493E-3</c:v>
                </c:pt>
                <c:pt idx="10">
                  <c:v>-1.19003517303628E-2</c:v>
                </c:pt>
                <c:pt idx="11">
                  <c:v>-8.0997351923539108E-3</c:v>
                </c:pt>
                <c:pt idx="12">
                  <c:v>1.41813361910874E-3</c:v>
                </c:pt>
                <c:pt idx="13">
                  <c:v>-2.21389190599136E-3</c:v>
                </c:pt>
                <c:pt idx="14">
                  <c:v>7.2289965835033304E-3</c:v>
                </c:pt>
                <c:pt idx="15">
                  <c:v>1.4338921043484899E-3</c:v>
                </c:pt>
                <c:pt idx="16">
                  <c:v>3.9466443804109597E-3</c:v>
                </c:pt>
                <c:pt idx="17">
                  <c:v>8.0976654819183702E-3</c:v>
                </c:pt>
                <c:pt idx="18">
                  <c:v>8.5716980513273408E-3</c:v>
                </c:pt>
                <c:pt idx="19">
                  <c:v>5.3697742937657599E-3</c:v>
                </c:pt>
                <c:pt idx="20">
                  <c:v>-1.9513039700410701E-2</c:v>
                </c:pt>
                <c:pt idx="21">
                  <c:v>-1.6929052283357501E-2</c:v>
                </c:pt>
                <c:pt idx="22">
                  <c:v>-1.49193533204647E-2</c:v>
                </c:pt>
                <c:pt idx="23">
                  <c:v>-8.9131525583766007E-3</c:v>
                </c:pt>
                <c:pt idx="24">
                  <c:v>-1.5706712604678301E-3</c:v>
                </c:pt>
                <c:pt idx="25">
                  <c:v>-5.7492387069791196E-4</c:v>
                </c:pt>
                <c:pt idx="26">
                  <c:v>3.6143416488976401E-3</c:v>
                </c:pt>
                <c:pt idx="27">
                  <c:v>3.8086937412223302E-3</c:v>
                </c:pt>
                <c:pt idx="28">
                  <c:v>7.7416443399924602E-3</c:v>
                </c:pt>
                <c:pt idx="29">
                  <c:v>1.47125205911299E-2</c:v>
                </c:pt>
                <c:pt idx="30">
                  <c:v>7.7073059765489097E-3</c:v>
                </c:pt>
                <c:pt idx="31">
                  <c:v>7.2081059784064403E-3</c:v>
                </c:pt>
                <c:pt idx="32">
                  <c:v>2.51849798460061E-3</c:v>
                </c:pt>
                <c:pt idx="33">
                  <c:v>2.83562328340849E-3</c:v>
                </c:pt>
                <c:pt idx="34">
                  <c:v>2.20405477433628E-3</c:v>
                </c:pt>
                <c:pt idx="35">
                  <c:v>-3.0963227165306398E-3</c:v>
                </c:pt>
                <c:pt idx="36">
                  <c:v>-7.2011935622797703E-3</c:v>
                </c:pt>
                <c:pt idx="37">
                  <c:v>-3.54017422952442E-3</c:v>
                </c:pt>
                <c:pt idx="38">
                  <c:v>-4.24845278086863E-3</c:v>
                </c:pt>
                <c:pt idx="39">
                  <c:v>1.1155691793310999E-3</c:v>
                </c:pt>
                <c:pt idx="40">
                  <c:v>-4.5836233911218096E-3</c:v>
                </c:pt>
                <c:pt idx="41">
                  <c:v>-1.3905321152191299E-2</c:v>
                </c:pt>
                <c:pt idx="42">
                  <c:v>-4.1180534288014102E-3</c:v>
                </c:pt>
                <c:pt idx="43">
                  <c:v>-4.0597014718207498E-3</c:v>
                </c:pt>
                <c:pt idx="44">
                  <c:v>-6.3187116570209397E-4</c:v>
                </c:pt>
                <c:pt idx="45">
                  <c:v>3.8855099331259598E-3</c:v>
                </c:pt>
                <c:pt idx="46">
                  <c:v>5.6702598541771097E-3</c:v>
                </c:pt>
                <c:pt idx="47">
                  <c:v>8.9415356762512308E-3</c:v>
                </c:pt>
                <c:pt idx="48">
                  <c:v>8.0323609868080403E-3</c:v>
                </c:pt>
                <c:pt idx="49">
                  <c:v>1.6409861964984899E-2</c:v>
                </c:pt>
                <c:pt idx="50">
                  <c:v>2.5067053354904899E-2</c:v>
                </c:pt>
                <c:pt idx="51">
                  <c:v>2.5462458740128799E-2</c:v>
                </c:pt>
                <c:pt idx="52">
                  <c:v>3.1970191527727503E-2</c:v>
                </c:pt>
                <c:pt idx="53">
                  <c:v>3.4531890381196299E-2</c:v>
                </c:pt>
                <c:pt idx="54">
                  <c:v>3.06955194597778E-2</c:v>
                </c:pt>
                <c:pt idx="55">
                  <c:v>3.2342037025170703E-2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'Fig13'!$I$2</c:f>
              <c:strCache>
                <c:ptCount val="1"/>
                <c:pt idx="0">
                  <c:v>2008a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'Fig13'!$I$3:$I$78</c:f>
              <c:numCache>
                <c:formatCode>0.00</c:formatCode>
                <c:ptCount val="76"/>
                <c:pt idx="0">
                  <c:v>-3.7419463183936998E-2</c:v>
                </c:pt>
                <c:pt idx="1">
                  <c:v>-3.5851229087253599E-2</c:v>
                </c:pt>
                <c:pt idx="2">
                  <c:v>-3.6795028779817697E-2</c:v>
                </c:pt>
                <c:pt idx="3">
                  <c:v>-3.2869393755142501E-2</c:v>
                </c:pt>
                <c:pt idx="4">
                  <c:v>-2.7927137040956101E-2</c:v>
                </c:pt>
                <c:pt idx="5">
                  <c:v>-2.9152474928612501E-2</c:v>
                </c:pt>
                <c:pt idx="6">
                  <c:v>-2.8474276244517802E-2</c:v>
                </c:pt>
                <c:pt idx="7">
                  <c:v>-2.2433963015833999E-2</c:v>
                </c:pt>
                <c:pt idx="8">
                  <c:v>-1.7151668956159102E-2</c:v>
                </c:pt>
                <c:pt idx="9">
                  <c:v>-1.0323669523345E-2</c:v>
                </c:pt>
                <c:pt idx="10">
                  <c:v>-1.22386108092764E-2</c:v>
                </c:pt>
                <c:pt idx="11">
                  <c:v>-8.8403752867558406E-3</c:v>
                </c:pt>
                <c:pt idx="12">
                  <c:v>9.02070244628064E-5</c:v>
                </c:pt>
                <c:pt idx="13">
                  <c:v>-3.2261726319890299E-3</c:v>
                </c:pt>
                <c:pt idx="14">
                  <c:v>6.0201906575605103E-3</c:v>
                </c:pt>
                <c:pt idx="15">
                  <c:v>4.5950589085322802E-4</c:v>
                </c:pt>
                <c:pt idx="16">
                  <c:v>2.94125418772053E-3</c:v>
                </c:pt>
                <c:pt idx="17">
                  <c:v>7.0183882894380104E-3</c:v>
                </c:pt>
                <c:pt idx="18">
                  <c:v>7.5029987986070402E-3</c:v>
                </c:pt>
                <c:pt idx="19">
                  <c:v>4.58254192239403E-3</c:v>
                </c:pt>
                <c:pt idx="20">
                  <c:v>-1.9373797583909599E-2</c:v>
                </c:pt>
                <c:pt idx="21">
                  <c:v>-1.6926557371748099E-2</c:v>
                </c:pt>
                <c:pt idx="22">
                  <c:v>-1.50234852513769E-2</c:v>
                </c:pt>
                <c:pt idx="23">
                  <c:v>-9.2359036830352206E-3</c:v>
                </c:pt>
                <c:pt idx="24">
                  <c:v>-2.21161022536408E-3</c:v>
                </c:pt>
                <c:pt idx="25">
                  <c:v>-1.2747906835063401E-3</c:v>
                </c:pt>
                <c:pt idx="26">
                  <c:v>2.8034675481193498E-3</c:v>
                </c:pt>
                <c:pt idx="27">
                  <c:v>2.9853237739927299E-3</c:v>
                </c:pt>
                <c:pt idx="28">
                  <c:v>6.9641727671702998E-3</c:v>
                </c:pt>
                <c:pt idx="29">
                  <c:v>1.38464098967645E-2</c:v>
                </c:pt>
                <c:pt idx="30">
                  <c:v>7.2333031637421804E-3</c:v>
                </c:pt>
                <c:pt idx="31">
                  <c:v>6.8075481751654196E-3</c:v>
                </c:pt>
                <c:pt idx="32">
                  <c:v>1.9699861255952698E-3</c:v>
                </c:pt>
                <c:pt idx="33">
                  <c:v>2.10338101076776E-3</c:v>
                </c:pt>
                <c:pt idx="34">
                  <c:v>1.3611794217080399E-3</c:v>
                </c:pt>
                <c:pt idx="35">
                  <c:v>-3.6970350303319102E-3</c:v>
                </c:pt>
                <c:pt idx="36">
                  <c:v>-7.6019922786154104E-3</c:v>
                </c:pt>
                <c:pt idx="37">
                  <c:v>-4.0103696216419798E-3</c:v>
                </c:pt>
                <c:pt idx="38">
                  <c:v>-4.6154741808113603E-3</c:v>
                </c:pt>
                <c:pt idx="39">
                  <c:v>4.9195823725395305E-4</c:v>
                </c:pt>
                <c:pt idx="40">
                  <c:v>-5.1441378031196099E-3</c:v>
                </c:pt>
                <c:pt idx="41">
                  <c:v>-1.4064443804721501E-2</c:v>
                </c:pt>
                <c:pt idx="42">
                  <c:v>-4.4375040180846597E-3</c:v>
                </c:pt>
                <c:pt idx="43">
                  <c:v>-4.5420790962755701E-3</c:v>
                </c:pt>
                <c:pt idx="44">
                  <c:v>-1.3225912847268601E-3</c:v>
                </c:pt>
                <c:pt idx="45">
                  <c:v>3.13844998583663E-3</c:v>
                </c:pt>
                <c:pt idx="46">
                  <c:v>4.8373974317294302E-3</c:v>
                </c:pt>
                <c:pt idx="47">
                  <c:v>7.5272762757474703E-3</c:v>
                </c:pt>
                <c:pt idx="48">
                  <c:v>6.9995649976816602E-3</c:v>
                </c:pt>
                <c:pt idx="49">
                  <c:v>1.45168955378824E-2</c:v>
                </c:pt>
                <c:pt idx="50">
                  <c:v>2.2668636297181001E-2</c:v>
                </c:pt>
                <c:pt idx="51">
                  <c:v>2.2727443493747199E-2</c:v>
                </c:pt>
                <c:pt idx="52">
                  <c:v>2.9066558424128901E-2</c:v>
                </c:pt>
                <c:pt idx="53">
                  <c:v>3.0982991619193798E-2</c:v>
                </c:pt>
                <c:pt idx="54">
                  <c:v>2.7360202822753699E-2</c:v>
                </c:pt>
                <c:pt idx="55">
                  <c:v>2.8408158895124401E-2</c:v>
                </c:pt>
                <c:pt idx="56">
                  <c:v>2.7221825454071199E-2</c:v>
                </c:pt>
                <c:pt idx="57">
                  <c:v>2.79447043584128E-2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'Fig13'!$J$2</c:f>
              <c:strCache>
                <c:ptCount val="1"/>
                <c:pt idx="0">
                  <c:v>2009s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'Fig13'!$J$3:$J$78</c:f>
              <c:numCache>
                <c:formatCode>0.00</c:formatCode>
                <c:ptCount val="76"/>
                <c:pt idx="0">
                  <c:v>-4.3557232413729198E-2</c:v>
                </c:pt>
                <c:pt idx="1">
                  <c:v>-4.1455611265377598E-2</c:v>
                </c:pt>
                <c:pt idx="2">
                  <c:v>-4.2542088330078998E-2</c:v>
                </c:pt>
                <c:pt idx="3">
                  <c:v>-3.7822377572509301E-2</c:v>
                </c:pt>
                <c:pt idx="4">
                  <c:v>-3.18335708772816E-2</c:v>
                </c:pt>
                <c:pt idx="5">
                  <c:v>-3.3509487657486001E-2</c:v>
                </c:pt>
                <c:pt idx="6">
                  <c:v>-3.2761768670217899E-2</c:v>
                </c:pt>
                <c:pt idx="7">
                  <c:v>-2.5522640672121101E-2</c:v>
                </c:pt>
                <c:pt idx="8">
                  <c:v>-1.9279410905502201E-2</c:v>
                </c:pt>
                <c:pt idx="9">
                  <c:v>-1.1275603845167801E-2</c:v>
                </c:pt>
                <c:pt idx="10">
                  <c:v>-1.33099007368227E-2</c:v>
                </c:pt>
                <c:pt idx="11">
                  <c:v>-9.4356390736741007E-3</c:v>
                </c:pt>
                <c:pt idx="12">
                  <c:v>1.01997669518141E-3</c:v>
                </c:pt>
                <c:pt idx="13">
                  <c:v>-2.4983738876363198E-3</c:v>
                </c:pt>
                <c:pt idx="14">
                  <c:v>8.49870287561264E-3</c:v>
                </c:pt>
                <c:pt idx="15">
                  <c:v>1.5650003045040201E-3</c:v>
                </c:pt>
                <c:pt idx="16">
                  <c:v>4.6545722204013101E-3</c:v>
                </c:pt>
                <c:pt idx="17">
                  <c:v>9.4644556547796403E-3</c:v>
                </c:pt>
                <c:pt idx="18">
                  <c:v>1.01250663426443E-2</c:v>
                </c:pt>
                <c:pt idx="19">
                  <c:v>6.7934282994063996E-3</c:v>
                </c:pt>
                <c:pt idx="20">
                  <c:v>-2.1647764433657301E-2</c:v>
                </c:pt>
                <c:pt idx="21">
                  <c:v>-1.8855815124355801E-2</c:v>
                </c:pt>
                <c:pt idx="22">
                  <c:v>-1.6536737978259899E-2</c:v>
                </c:pt>
                <c:pt idx="23">
                  <c:v>-9.5019785368583298E-3</c:v>
                </c:pt>
                <c:pt idx="24">
                  <c:v>-1.02434488441841E-3</c:v>
                </c:pt>
                <c:pt idx="25">
                  <c:v>2.12340277029324E-4</c:v>
                </c:pt>
                <c:pt idx="26">
                  <c:v>5.0747007648695996E-3</c:v>
                </c:pt>
                <c:pt idx="27">
                  <c:v>5.2263745511862301E-3</c:v>
                </c:pt>
                <c:pt idx="28">
                  <c:v>9.7758021735402899E-3</c:v>
                </c:pt>
                <c:pt idx="29">
                  <c:v>1.76360220665993E-2</c:v>
                </c:pt>
                <c:pt idx="30">
                  <c:v>9.5838211990065293E-3</c:v>
                </c:pt>
                <c:pt idx="31">
                  <c:v>9.0730221194002293E-3</c:v>
                </c:pt>
                <c:pt idx="32">
                  <c:v>2.8884209494199802E-3</c:v>
                </c:pt>
                <c:pt idx="33">
                  <c:v>3.3855020493014998E-3</c:v>
                </c:pt>
                <c:pt idx="34">
                  <c:v>2.5825719302766401E-3</c:v>
                </c:pt>
                <c:pt idx="35">
                  <c:v>-3.4937221977988501E-3</c:v>
                </c:pt>
                <c:pt idx="36">
                  <c:v>-7.5908524852609403E-3</c:v>
                </c:pt>
                <c:pt idx="37">
                  <c:v>-3.8066257163302101E-3</c:v>
                </c:pt>
                <c:pt idx="38">
                  <c:v>-4.45972979129687E-3</c:v>
                </c:pt>
                <c:pt idx="39">
                  <c:v>2.2674067894278499E-3</c:v>
                </c:pt>
                <c:pt idx="40">
                  <c:v>-4.9060489783027596E-3</c:v>
                </c:pt>
                <c:pt idx="41">
                  <c:v>-1.50797537807397E-2</c:v>
                </c:pt>
                <c:pt idx="42">
                  <c:v>-4.1135633312558897E-3</c:v>
                </c:pt>
                <c:pt idx="43">
                  <c:v>-3.6972946352092201E-3</c:v>
                </c:pt>
                <c:pt idx="44">
                  <c:v>-7.6374324567662498E-4</c:v>
                </c:pt>
                <c:pt idx="45">
                  <c:v>4.9746555359204301E-3</c:v>
                </c:pt>
                <c:pt idx="46">
                  <c:v>6.2767127457210303E-3</c:v>
                </c:pt>
                <c:pt idx="47">
                  <c:v>1.11213251154184E-2</c:v>
                </c:pt>
                <c:pt idx="48">
                  <c:v>9.4583209235464295E-3</c:v>
                </c:pt>
                <c:pt idx="49">
                  <c:v>1.7963897884292701E-2</c:v>
                </c:pt>
                <c:pt idx="50">
                  <c:v>2.6478177054817701E-2</c:v>
                </c:pt>
                <c:pt idx="51">
                  <c:v>2.88464627792283E-2</c:v>
                </c:pt>
                <c:pt idx="52">
                  <c:v>3.4497403410264901E-2</c:v>
                </c:pt>
                <c:pt idx="53">
                  <c:v>3.6474294329719499E-2</c:v>
                </c:pt>
                <c:pt idx="54">
                  <c:v>3.0776147969571999E-2</c:v>
                </c:pt>
                <c:pt idx="55">
                  <c:v>3.5330054485648001E-2</c:v>
                </c:pt>
                <c:pt idx="56">
                  <c:v>3.1720775654875598E-2</c:v>
                </c:pt>
                <c:pt idx="57">
                  <c:v>3.2225580396516899E-2</c:v>
                </c:pt>
                <c:pt idx="58">
                  <c:v>2.5843487626646001E-2</c:v>
                </c:pt>
                <c:pt idx="59">
                  <c:v>4.9114689152272503E-3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'Fig13'!$K$2</c:f>
              <c:strCache>
                <c:ptCount val="1"/>
                <c:pt idx="0">
                  <c:v>2009a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'Fig13'!$K$3:$K$78</c:f>
              <c:numCache>
                <c:formatCode>0.00</c:formatCode>
                <c:ptCount val="76"/>
                <c:pt idx="0">
                  <c:v>-4.2558613063397699E-2</c:v>
                </c:pt>
                <c:pt idx="1">
                  <c:v>-3.8569077096036297E-2</c:v>
                </c:pt>
                <c:pt idx="2">
                  <c:v>-3.8911234049223302E-2</c:v>
                </c:pt>
                <c:pt idx="3">
                  <c:v>-3.2919411553385403E-2</c:v>
                </c:pt>
                <c:pt idx="4">
                  <c:v>-2.6841557451924701E-2</c:v>
                </c:pt>
                <c:pt idx="5">
                  <c:v>-2.97462408704465E-2</c:v>
                </c:pt>
                <c:pt idx="6">
                  <c:v>-2.99011957969408E-2</c:v>
                </c:pt>
                <c:pt idx="7">
                  <c:v>-2.39426056377933E-2</c:v>
                </c:pt>
                <c:pt idx="8">
                  <c:v>-1.6699074487030199E-2</c:v>
                </c:pt>
                <c:pt idx="9">
                  <c:v>-8.3644399698390402E-3</c:v>
                </c:pt>
                <c:pt idx="10">
                  <c:v>-1.0048324827731299E-2</c:v>
                </c:pt>
                <c:pt idx="11">
                  <c:v>-5.5704071588805297E-3</c:v>
                </c:pt>
                <c:pt idx="12">
                  <c:v>5.0618166634932901E-3</c:v>
                </c:pt>
                <c:pt idx="13">
                  <c:v>2.7551670421142802E-3</c:v>
                </c:pt>
                <c:pt idx="14">
                  <c:v>1.5095909119236601E-2</c:v>
                </c:pt>
                <c:pt idx="15">
                  <c:v>6.9159055781406499E-3</c:v>
                </c:pt>
                <c:pt idx="16">
                  <c:v>9.5941544738230092E-3</c:v>
                </c:pt>
                <c:pt idx="17">
                  <c:v>1.2519713390174899E-2</c:v>
                </c:pt>
                <c:pt idx="18">
                  <c:v>1.12333335305065E-2</c:v>
                </c:pt>
                <c:pt idx="19">
                  <c:v>7.7765189655159203E-3</c:v>
                </c:pt>
                <c:pt idx="20">
                  <c:v>-2.29733961163632E-2</c:v>
                </c:pt>
                <c:pt idx="21">
                  <c:v>-1.8318059901333499E-2</c:v>
                </c:pt>
                <c:pt idx="22">
                  <c:v>-1.40488347022213E-2</c:v>
                </c:pt>
                <c:pt idx="23">
                  <c:v>-4.4390594675197802E-3</c:v>
                </c:pt>
                <c:pt idx="24">
                  <c:v>6.3669959593334602E-3</c:v>
                </c:pt>
                <c:pt idx="25">
                  <c:v>7.9910475670889394E-3</c:v>
                </c:pt>
                <c:pt idx="26">
                  <c:v>1.31165641379634E-2</c:v>
                </c:pt>
                <c:pt idx="27">
                  <c:v>1.20587382985701E-2</c:v>
                </c:pt>
                <c:pt idx="28">
                  <c:v>1.37856604878113E-2</c:v>
                </c:pt>
                <c:pt idx="29">
                  <c:v>1.8798208202929101E-2</c:v>
                </c:pt>
                <c:pt idx="30">
                  <c:v>7.8587806220299407E-3</c:v>
                </c:pt>
                <c:pt idx="31">
                  <c:v>5.7849790421795003E-3</c:v>
                </c:pt>
                <c:pt idx="32">
                  <c:v>1.1708047234594799E-3</c:v>
                </c:pt>
                <c:pt idx="33">
                  <c:v>4.8305312384383497E-3</c:v>
                </c:pt>
                <c:pt idx="34">
                  <c:v>6.3562228052572696E-3</c:v>
                </c:pt>
                <c:pt idx="35">
                  <c:v>7.1304358646391E-4</c:v>
                </c:pt>
                <c:pt idx="36">
                  <c:v>-4.7737173225492003E-3</c:v>
                </c:pt>
                <c:pt idx="37">
                  <c:v>-2.3204766314218299E-3</c:v>
                </c:pt>
                <c:pt idx="38">
                  <c:v>-3.2509304737665598E-3</c:v>
                </c:pt>
                <c:pt idx="39">
                  <c:v>5.5400047708294596E-3</c:v>
                </c:pt>
                <c:pt idx="40">
                  <c:v>-7.5118833113483002E-4</c:v>
                </c:pt>
                <c:pt idx="41">
                  <c:v>-9.8128554693948898E-3</c:v>
                </c:pt>
                <c:pt idx="42">
                  <c:v>1.3898723980428501E-3</c:v>
                </c:pt>
                <c:pt idx="43">
                  <c:v>2.6018583748099799E-5</c:v>
                </c:pt>
                <c:pt idx="44">
                  <c:v>3.3064966136622902E-3</c:v>
                </c:pt>
                <c:pt idx="45">
                  <c:v>8.6608726622328294E-3</c:v>
                </c:pt>
                <c:pt idx="46">
                  <c:v>1.0452164595581201E-2</c:v>
                </c:pt>
                <c:pt idx="47">
                  <c:v>1.5008620568588701E-2</c:v>
                </c:pt>
                <c:pt idx="48">
                  <c:v>1.6719832941205801E-2</c:v>
                </c:pt>
                <c:pt idx="49">
                  <c:v>2.3740967078338501E-2</c:v>
                </c:pt>
                <c:pt idx="50">
                  <c:v>3.3022543541036398E-2</c:v>
                </c:pt>
                <c:pt idx="51">
                  <c:v>3.3916579895724698E-2</c:v>
                </c:pt>
                <c:pt idx="52">
                  <c:v>4.2092527307179099E-2</c:v>
                </c:pt>
                <c:pt idx="53">
                  <c:v>4.2076253349018898E-2</c:v>
                </c:pt>
                <c:pt idx="54">
                  <c:v>3.7088207979089502E-2</c:v>
                </c:pt>
                <c:pt idx="55">
                  <c:v>3.8273731773271098E-2</c:v>
                </c:pt>
                <c:pt idx="56">
                  <c:v>3.9221669492078101E-2</c:v>
                </c:pt>
                <c:pt idx="57">
                  <c:v>3.60562721884429E-2</c:v>
                </c:pt>
                <c:pt idx="58">
                  <c:v>2.9271773518497898E-2</c:v>
                </c:pt>
                <c:pt idx="59">
                  <c:v>-2.3310190398174399E-3</c:v>
                </c:pt>
                <c:pt idx="60">
                  <c:v>-3.3834548719325397E-2</c:v>
                </c:pt>
                <c:pt idx="61">
                  <c:v>-5.6888969244615097E-2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'Fig13'!$L$2</c:f>
              <c:strCache>
                <c:ptCount val="1"/>
                <c:pt idx="0">
                  <c:v>2010s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'Fig13'!$L$3:$L$78</c:f>
              <c:numCache>
                <c:formatCode>0.00</c:formatCode>
                <c:ptCount val="76"/>
                <c:pt idx="0">
                  <c:v>-4.1099135161645102E-2</c:v>
                </c:pt>
                <c:pt idx="1">
                  <c:v>-3.64943598407656E-2</c:v>
                </c:pt>
                <c:pt idx="2">
                  <c:v>-3.67045798819245E-2</c:v>
                </c:pt>
                <c:pt idx="3">
                  <c:v>-3.0009398855937699E-2</c:v>
                </c:pt>
                <c:pt idx="4">
                  <c:v>-2.3224562004017301E-2</c:v>
                </c:pt>
                <c:pt idx="5">
                  <c:v>-2.66470516861054E-2</c:v>
                </c:pt>
                <c:pt idx="6">
                  <c:v>-2.702430195605E-2</c:v>
                </c:pt>
                <c:pt idx="7">
                  <c:v>-2.1094563283563302E-2</c:v>
                </c:pt>
                <c:pt idx="8">
                  <c:v>-1.3344568129462799E-2</c:v>
                </c:pt>
                <c:pt idx="9">
                  <c:v>-4.3182099482282398E-3</c:v>
                </c:pt>
                <c:pt idx="10">
                  <c:v>-5.9819365666281699E-3</c:v>
                </c:pt>
                <c:pt idx="11">
                  <c:v>-1.33751059681561E-3</c:v>
                </c:pt>
                <c:pt idx="12">
                  <c:v>9.6204801421219694E-3</c:v>
                </c:pt>
                <c:pt idx="13">
                  <c:v>7.3968638186394297E-3</c:v>
                </c:pt>
                <c:pt idx="14">
                  <c:v>2.0547439423551701E-2</c:v>
                </c:pt>
                <c:pt idx="15">
                  <c:v>1.1715915540261799E-2</c:v>
                </c:pt>
                <c:pt idx="16">
                  <c:v>1.4103901324902199E-2</c:v>
                </c:pt>
                <c:pt idx="17">
                  <c:v>1.66574935946915E-2</c:v>
                </c:pt>
                <c:pt idx="18">
                  <c:v>1.47562725246617E-2</c:v>
                </c:pt>
                <c:pt idx="19">
                  <c:v>1.0781820325039399E-2</c:v>
                </c:pt>
                <c:pt idx="20">
                  <c:v>-2.1971266063094099E-2</c:v>
                </c:pt>
                <c:pt idx="21">
                  <c:v>-1.6946898788890798E-2</c:v>
                </c:pt>
                <c:pt idx="22">
                  <c:v>-1.2193203933958299E-2</c:v>
                </c:pt>
                <c:pt idx="23">
                  <c:v>-1.5806906879036399E-3</c:v>
                </c:pt>
                <c:pt idx="24">
                  <c:v>1.00499149739318E-2</c:v>
                </c:pt>
                <c:pt idx="25">
                  <c:v>1.1758701158752501E-2</c:v>
                </c:pt>
                <c:pt idx="26">
                  <c:v>1.7160228671808199E-2</c:v>
                </c:pt>
                <c:pt idx="27">
                  <c:v>1.57207335907734E-2</c:v>
                </c:pt>
                <c:pt idx="28">
                  <c:v>1.7258408876195001E-2</c:v>
                </c:pt>
                <c:pt idx="29">
                  <c:v>2.18694839168776E-2</c:v>
                </c:pt>
                <c:pt idx="30">
                  <c:v>1.0208502816139E-2</c:v>
                </c:pt>
                <c:pt idx="31">
                  <c:v>7.6407350825141197E-3</c:v>
                </c:pt>
                <c:pt idx="32">
                  <c:v>3.8011000091590602E-3</c:v>
                </c:pt>
                <c:pt idx="33">
                  <c:v>8.4289857980643507E-3</c:v>
                </c:pt>
                <c:pt idx="34">
                  <c:v>1.0746390813188201E-2</c:v>
                </c:pt>
                <c:pt idx="35">
                  <c:v>4.9494948401845196E-3</c:v>
                </c:pt>
                <c:pt idx="36">
                  <c:v>-1.3221697290986701E-3</c:v>
                </c:pt>
                <c:pt idx="37">
                  <c:v>9.8112602708861295E-4</c:v>
                </c:pt>
                <c:pt idx="38">
                  <c:v>-2.2217558667452701E-4</c:v>
                </c:pt>
                <c:pt idx="39">
                  <c:v>8.9866794534026097E-3</c:v>
                </c:pt>
                <c:pt idx="40">
                  <c:v>2.7953771537619601E-3</c:v>
                </c:pt>
                <c:pt idx="41">
                  <c:v>-6.1547371131180396E-3</c:v>
                </c:pt>
                <c:pt idx="42">
                  <c:v>5.5728609010891302E-3</c:v>
                </c:pt>
                <c:pt idx="43">
                  <c:v>3.3905423513643099E-3</c:v>
                </c:pt>
                <c:pt idx="44">
                  <c:v>7.5314589626599201E-3</c:v>
                </c:pt>
                <c:pt idx="45">
                  <c:v>1.2894354280563E-2</c:v>
                </c:pt>
                <c:pt idx="46">
                  <c:v>1.46938317342893E-2</c:v>
                </c:pt>
                <c:pt idx="47">
                  <c:v>1.8997547123420899E-2</c:v>
                </c:pt>
                <c:pt idx="48">
                  <c:v>2.1750987877033699E-2</c:v>
                </c:pt>
                <c:pt idx="49">
                  <c:v>2.95500331122052E-2</c:v>
                </c:pt>
                <c:pt idx="50">
                  <c:v>3.8915884368891998E-2</c:v>
                </c:pt>
                <c:pt idx="51">
                  <c:v>3.8797495411216402E-2</c:v>
                </c:pt>
                <c:pt idx="52">
                  <c:v>4.8003223551178399E-2</c:v>
                </c:pt>
                <c:pt idx="53">
                  <c:v>4.8811387095280503E-2</c:v>
                </c:pt>
                <c:pt idx="54">
                  <c:v>4.3393607583430999E-2</c:v>
                </c:pt>
                <c:pt idx="55">
                  <c:v>4.2369541804071098E-2</c:v>
                </c:pt>
                <c:pt idx="56">
                  <c:v>4.5123018506556402E-2</c:v>
                </c:pt>
                <c:pt idx="57">
                  <c:v>4.3087136514694001E-2</c:v>
                </c:pt>
                <c:pt idx="58">
                  <c:v>3.5006543507219899E-2</c:v>
                </c:pt>
                <c:pt idx="59">
                  <c:v>-1.9281493132457699E-3</c:v>
                </c:pt>
                <c:pt idx="60">
                  <c:v>-3.4555828779508101E-2</c:v>
                </c:pt>
                <c:pt idx="61">
                  <c:v>-5.7671575994706098E-2</c:v>
                </c:pt>
                <c:pt idx="62">
                  <c:v>-5.7681143880928598E-2</c:v>
                </c:pt>
                <c:pt idx="63">
                  <c:v>-4.5536587770530199E-2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'Fig13'!$M$2</c:f>
              <c:strCache>
                <c:ptCount val="1"/>
                <c:pt idx="0">
                  <c:v>2010a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'Fig13'!$M$3:$M$78</c:f>
              <c:numCache>
                <c:formatCode>0.00</c:formatCode>
                <c:ptCount val="76"/>
                <c:pt idx="0">
                  <c:v>-4.5340910278883297E-2</c:v>
                </c:pt>
                <c:pt idx="1">
                  <c:v>-4.0692526842120401E-2</c:v>
                </c:pt>
                <c:pt idx="2">
                  <c:v>-4.1059667392702399E-2</c:v>
                </c:pt>
                <c:pt idx="3">
                  <c:v>-3.3882545554882702E-2</c:v>
                </c:pt>
                <c:pt idx="4">
                  <c:v>-2.6239134825652901E-2</c:v>
                </c:pt>
                <c:pt idx="5">
                  <c:v>-2.9832571799175301E-2</c:v>
                </c:pt>
                <c:pt idx="6">
                  <c:v>-3.0050000142442999E-2</c:v>
                </c:pt>
                <c:pt idx="7">
                  <c:v>-2.33709648531631E-2</c:v>
                </c:pt>
                <c:pt idx="8">
                  <c:v>-1.5098098627199999E-2</c:v>
                </c:pt>
                <c:pt idx="9">
                  <c:v>-5.1437661319745902E-3</c:v>
                </c:pt>
                <c:pt idx="10">
                  <c:v>-7.0233791687330698E-3</c:v>
                </c:pt>
                <c:pt idx="11">
                  <c:v>-2.13015346997294E-3</c:v>
                </c:pt>
                <c:pt idx="12">
                  <c:v>9.6822402659400703E-3</c:v>
                </c:pt>
                <c:pt idx="13">
                  <c:v>6.9946582250529398E-3</c:v>
                </c:pt>
                <c:pt idx="14">
                  <c:v>2.11852081581301E-2</c:v>
                </c:pt>
                <c:pt idx="15">
                  <c:v>1.18275607321679E-2</c:v>
                </c:pt>
                <c:pt idx="16">
                  <c:v>1.43028992105717E-2</c:v>
                </c:pt>
                <c:pt idx="17">
                  <c:v>1.7446427993624E-2</c:v>
                </c:pt>
                <c:pt idx="18">
                  <c:v>1.5580353620585401E-2</c:v>
                </c:pt>
                <c:pt idx="19">
                  <c:v>1.1103793195101901E-2</c:v>
                </c:pt>
                <c:pt idx="20">
                  <c:v>-2.42707567966889E-2</c:v>
                </c:pt>
                <c:pt idx="21">
                  <c:v>-1.9220574700964499E-2</c:v>
                </c:pt>
                <c:pt idx="22">
                  <c:v>-1.44216643619944E-2</c:v>
                </c:pt>
                <c:pt idx="23">
                  <c:v>-3.0794740210793102E-3</c:v>
                </c:pt>
                <c:pt idx="24">
                  <c:v>9.1315962182320007E-3</c:v>
                </c:pt>
                <c:pt idx="25">
                  <c:v>1.08900143561356E-2</c:v>
                </c:pt>
                <c:pt idx="26">
                  <c:v>1.6741541281465499E-2</c:v>
                </c:pt>
                <c:pt idx="27">
                  <c:v>1.5361165107864E-2</c:v>
                </c:pt>
                <c:pt idx="28">
                  <c:v>1.75642141916066E-2</c:v>
                </c:pt>
                <c:pt idx="29">
                  <c:v>2.3108551682758102E-2</c:v>
                </c:pt>
                <c:pt idx="30">
                  <c:v>1.1127787080883E-2</c:v>
                </c:pt>
                <c:pt idx="31">
                  <c:v>8.6453246234283205E-3</c:v>
                </c:pt>
                <c:pt idx="32">
                  <c:v>4.5202120084303398E-3</c:v>
                </c:pt>
                <c:pt idx="33">
                  <c:v>8.9883026478785998E-3</c:v>
                </c:pt>
                <c:pt idx="34">
                  <c:v>1.1063739810409499E-2</c:v>
                </c:pt>
                <c:pt idx="35">
                  <c:v>4.7656188721385204E-3</c:v>
                </c:pt>
                <c:pt idx="36">
                  <c:v>-2.2887752433416201E-3</c:v>
                </c:pt>
                <c:pt idx="37">
                  <c:v>5.5170038991104401E-4</c:v>
                </c:pt>
                <c:pt idx="38">
                  <c:v>-7.8593740935553396E-4</c:v>
                </c:pt>
                <c:pt idx="39">
                  <c:v>8.7191996444065702E-3</c:v>
                </c:pt>
                <c:pt idx="40">
                  <c:v>1.85021259092715E-3</c:v>
                </c:pt>
                <c:pt idx="41">
                  <c:v>-7.99861420916545E-3</c:v>
                </c:pt>
                <c:pt idx="42">
                  <c:v>4.7912729012621301E-3</c:v>
                </c:pt>
                <c:pt idx="43">
                  <c:v>2.7311925182385201E-3</c:v>
                </c:pt>
                <c:pt idx="44">
                  <c:v>7.4856311303373897E-3</c:v>
                </c:pt>
                <c:pt idx="45">
                  <c:v>1.30984374238984E-2</c:v>
                </c:pt>
                <c:pt idx="46">
                  <c:v>1.5074490603101001E-2</c:v>
                </c:pt>
                <c:pt idx="47">
                  <c:v>1.99304129569607E-2</c:v>
                </c:pt>
                <c:pt idx="48">
                  <c:v>2.2301278458484598E-2</c:v>
                </c:pt>
                <c:pt idx="49">
                  <c:v>3.1076231778737001E-2</c:v>
                </c:pt>
                <c:pt idx="50">
                  <c:v>4.1183365713630203E-2</c:v>
                </c:pt>
                <c:pt idx="51">
                  <c:v>4.1693877688923402E-2</c:v>
                </c:pt>
                <c:pt idx="52">
                  <c:v>5.0644927648035E-2</c:v>
                </c:pt>
                <c:pt idx="53">
                  <c:v>5.2166086277283398E-2</c:v>
                </c:pt>
                <c:pt idx="54">
                  <c:v>4.6349693544794297E-2</c:v>
                </c:pt>
                <c:pt idx="55">
                  <c:v>4.6182009027909803E-2</c:v>
                </c:pt>
                <c:pt idx="56">
                  <c:v>4.73751902786715E-2</c:v>
                </c:pt>
                <c:pt idx="57">
                  <c:v>4.65368152094136E-2</c:v>
                </c:pt>
                <c:pt idx="58">
                  <c:v>3.7570866885944701E-2</c:v>
                </c:pt>
                <c:pt idx="59">
                  <c:v>1.7245213120696301E-5</c:v>
                </c:pt>
                <c:pt idx="60">
                  <c:v>-3.59916769051596E-2</c:v>
                </c:pt>
                <c:pt idx="61">
                  <c:v>-5.9174544264171798E-2</c:v>
                </c:pt>
                <c:pt idx="62">
                  <c:v>-6.0743006642309402E-2</c:v>
                </c:pt>
                <c:pt idx="63">
                  <c:v>-4.7604599284062903E-2</c:v>
                </c:pt>
                <c:pt idx="64">
                  <c:v>-2.8968775669599E-2</c:v>
                </c:pt>
                <c:pt idx="65">
                  <c:v>-2.6792692713865401E-2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'Fig13'!$N$2</c:f>
              <c:strCache>
                <c:ptCount val="1"/>
                <c:pt idx="0">
                  <c:v>2011s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'Fig13'!$N$3:$N$78</c:f>
              <c:numCache>
                <c:formatCode>0.00</c:formatCode>
                <c:ptCount val="76"/>
                <c:pt idx="0">
                  <c:v>-4.7041333878334098E-2</c:v>
                </c:pt>
                <c:pt idx="1">
                  <c:v>-4.2395873360486003E-2</c:v>
                </c:pt>
                <c:pt idx="2">
                  <c:v>-4.2818561251818897E-2</c:v>
                </c:pt>
                <c:pt idx="3">
                  <c:v>-3.5488994797933202E-2</c:v>
                </c:pt>
                <c:pt idx="4">
                  <c:v>-2.7551389506247002E-2</c:v>
                </c:pt>
                <c:pt idx="5">
                  <c:v>-3.1223885451566399E-2</c:v>
                </c:pt>
                <c:pt idx="6">
                  <c:v>-3.1361141219507699E-2</c:v>
                </c:pt>
                <c:pt idx="7">
                  <c:v>-2.43828440111893E-2</c:v>
                </c:pt>
                <c:pt idx="8">
                  <c:v>-1.59321233274239E-2</c:v>
                </c:pt>
                <c:pt idx="9">
                  <c:v>-5.6598244433227803E-3</c:v>
                </c:pt>
                <c:pt idx="10">
                  <c:v>-7.5895441266214799E-3</c:v>
                </c:pt>
                <c:pt idx="11">
                  <c:v>-2.6485044443189799E-3</c:v>
                </c:pt>
                <c:pt idx="12">
                  <c:v>9.4805041102849798E-3</c:v>
                </c:pt>
                <c:pt idx="13">
                  <c:v>6.6662083225311596E-3</c:v>
                </c:pt>
                <c:pt idx="14">
                  <c:v>2.1207566532845501E-2</c:v>
                </c:pt>
                <c:pt idx="15">
                  <c:v>1.16042585844672E-2</c:v>
                </c:pt>
                <c:pt idx="16">
                  <c:v>1.41821175948819E-2</c:v>
                </c:pt>
                <c:pt idx="17">
                  <c:v>1.7568104357522599E-2</c:v>
                </c:pt>
                <c:pt idx="18">
                  <c:v>1.5748155255726499E-2</c:v>
                </c:pt>
                <c:pt idx="19">
                  <c:v>1.11659497325161E-2</c:v>
                </c:pt>
                <c:pt idx="20">
                  <c:v>-2.5140013690611501E-2</c:v>
                </c:pt>
                <c:pt idx="21">
                  <c:v>-2.0099740443441198E-2</c:v>
                </c:pt>
                <c:pt idx="22">
                  <c:v>-1.53109728386481E-2</c:v>
                </c:pt>
                <c:pt idx="23">
                  <c:v>-3.7206659421824499E-3</c:v>
                </c:pt>
                <c:pt idx="24">
                  <c:v>8.6697904195753295E-3</c:v>
                </c:pt>
                <c:pt idx="25">
                  <c:v>1.0467790991589499E-2</c:v>
                </c:pt>
                <c:pt idx="26">
                  <c:v>1.6468059666221301E-2</c:v>
                </c:pt>
                <c:pt idx="27">
                  <c:v>1.5104398297875399E-2</c:v>
                </c:pt>
                <c:pt idx="28">
                  <c:v>1.75875568708352E-2</c:v>
                </c:pt>
                <c:pt idx="29">
                  <c:v>2.34827246955998E-2</c:v>
                </c:pt>
                <c:pt idx="30">
                  <c:v>1.14309266558954E-2</c:v>
                </c:pt>
                <c:pt idx="31">
                  <c:v>9.0030710539178993E-3</c:v>
                </c:pt>
                <c:pt idx="32">
                  <c:v>4.6739572623783502E-3</c:v>
                </c:pt>
                <c:pt idx="33">
                  <c:v>9.0309453907099005E-3</c:v>
                </c:pt>
                <c:pt idx="34">
                  <c:v>1.09851981771928E-2</c:v>
                </c:pt>
                <c:pt idx="35">
                  <c:v>4.4649356654224504E-3</c:v>
                </c:pt>
                <c:pt idx="36">
                  <c:v>-2.71285664381434E-3</c:v>
                </c:pt>
                <c:pt idx="37">
                  <c:v>2.1694302306752501E-4</c:v>
                </c:pt>
                <c:pt idx="38">
                  <c:v>-1.1050486727429299E-3</c:v>
                </c:pt>
                <c:pt idx="39">
                  <c:v>8.4581035985244208E-3</c:v>
                </c:pt>
                <c:pt idx="40">
                  <c:v>1.40847447536587E-3</c:v>
                </c:pt>
                <c:pt idx="41">
                  <c:v>-8.8454662846376708E-3</c:v>
                </c:pt>
                <c:pt idx="42">
                  <c:v>4.3665604432480999E-3</c:v>
                </c:pt>
                <c:pt idx="43">
                  <c:v>2.1675496229726999E-3</c:v>
                </c:pt>
                <c:pt idx="44">
                  <c:v>7.3344373540663796E-3</c:v>
                </c:pt>
                <c:pt idx="45">
                  <c:v>1.29624888704955E-2</c:v>
                </c:pt>
                <c:pt idx="46">
                  <c:v>1.51081158888962E-2</c:v>
                </c:pt>
                <c:pt idx="47">
                  <c:v>1.9894426032081899E-2</c:v>
                </c:pt>
                <c:pt idx="48">
                  <c:v>2.24382586434922E-2</c:v>
                </c:pt>
                <c:pt idx="49">
                  <c:v>3.1363311129596103E-2</c:v>
                </c:pt>
                <c:pt idx="50">
                  <c:v>4.1875825851661302E-2</c:v>
                </c:pt>
                <c:pt idx="51">
                  <c:v>4.2059785958257899E-2</c:v>
                </c:pt>
                <c:pt idx="52">
                  <c:v>5.14234384250494E-2</c:v>
                </c:pt>
                <c:pt idx="53">
                  <c:v>5.3017580524906599E-2</c:v>
                </c:pt>
                <c:pt idx="54">
                  <c:v>4.7448885079321303E-2</c:v>
                </c:pt>
                <c:pt idx="55">
                  <c:v>4.6427867149683798E-2</c:v>
                </c:pt>
                <c:pt idx="56">
                  <c:v>4.8107131595822597E-2</c:v>
                </c:pt>
                <c:pt idx="57">
                  <c:v>4.7216758636553002E-2</c:v>
                </c:pt>
                <c:pt idx="58">
                  <c:v>3.8948210716868097E-2</c:v>
                </c:pt>
                <c:pt idx="59">
                  <c:v>-6.7077160517774398E-4</c:v>
                </c:pt>
                <c:pt idx="60">
                  <c:v>-3.6109205428150201E-2</c:v>
                </c:pt>
                <c:pt idx="61">
                  <c:v>-6.0109693196488602E-2</c:v>
                </c:pt>
                <c:pt idx="62">
                  <c:v>-6.0686034608637598E-2</c:v>
                </c:pt>
                <c:pt idx="63">
                  <c:v>-4.98133987598793E-2</c:v>
                </c:pt>
                <c:pt idx="64">
                  <c:v>-3.0391292708727102E-2</c:v>
                </c:pt>
                <c:pt idx="65">
                  <c:v>-2.85852515132482E-2</c:v>
                </c:pt>
                <c:pt idx="66">
                  <c:v>-2.23082449670709E-2</c:v>
                </c:pt>
                <c:pt idx="67">
                  <c:v>-6.5454605969252197E-3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'Fig13'!$O$2</c:f>
              <c:strCache>
                <c:ptCount val="1"/>
                <c:pt idx="0">
                  <c:v>2011a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'Fig13'!$O$3:$O$78</c:f>
              <c:numCache>
                <c:formatCode>0.00</c:formatCode>
                <c:ptCount val="76"/>
                <c:pt idx="0">
                  <c:v>-4.7579393783725901E-2</c:v>
                </c:pt>
                <c:pt idx="1">
                  <c:v>-4.2926175061457197E-2</c:v>
                </c:pt>
                <c:pt idx="2">
                  <c:v>-4.3346499217446099E-2</c:v>
                </c:pt>
                <c:pt idx="3">
                  <c:v>-3.6009960129050403E-2</c:v>
                </c:pt>
                <c:pt idx="4">
                  <c:v>-2.809625218217E-2</c:v>
                </c:pt>
                <c:pt idx="5">
                  <c:v>-3.1760666949872597E-2</c:v>
                </c:pt>
                <c:pt idx="6">
                  <c:v>-3.1899282809347597E-2</c:v>
                </c:pt>
                <c:pt idx="7">
                  <c:v>-2.4917703820137499E-2</c:v>
                </c:pt>
                <c:pt idx="8">
                  <c:v>-1.6442641968386601E-2</c:v>
                </c:pt>
                <c:pt idx="9">
                  <c:v>-6.15697009651393E-3</c:v>
                </c:pt>
                <c:pt idx="10">
                  <c:v>-8.1008135070231597E-3</c:v>
                </c:pt>
                <c:pt idx="11">
                  <c:v>-3.1188158376733799E-3</c:v>
                </c:pt>
                <c:pt idx="12">
                  <c:v>9.0605447494771594E-3</c:v>
                </c:pt>
                <c:pt idx="13">
                  <c:v>6.23237721558372E-3</c:v>
                </c:pt>
                <c:pt idx="14">
                  <c:v>2.0806296876081501E-2</c:v>
                </c:pt>
                <c:pt idx="15">
                  <c:v>1.1193047930621701E-2</c:v>
                </c:pt>
                <c:pt idx="16">
                  <c:v>1.37922175247074E-2</c:v>
                </c:pt>
                <c:pt idx="17">
                  <c:v>1.7189501836371E-2</c:v>
                </c:pt>
                <c:pt idx="18">
                  <c:v>1.53664377325463E-2</c:v>
                </c:pt>
                <c:pt idx="19">
                  <c:v>1.07779586554463E-2</c:v>
                </c:pt>
                <c:pt idx="20">
                  <c:v>-2.5577732597519401E-2</c:v>
                </c:pt>
                <c:pt idx="21">
                  <c:v>-2.0498294953984499E-2</c:v>
                </c:pt>
                <c:pt idx="22">
                  <c:v>-1.5682280136970601E-2</c:v>
                </c:pt>
                <c:pt idx="23">
                  <c:v>-4.0692506111690797E-3</c:v>
                </c:pt>
                <c:pt idx="24">
                  <c:v>8.3778746402617295E-3</c:v>
                </c:pt>
                <c:pt idx="25">
                  <c:v>1.01848999494763E-2</c:v>
                </c:pt>
                <c:pt idx="26">
                  <c:v>1.6198808093034901E-2</c:v>
                </c:pt>
                <c:pt idx="27">
                  <c:v>1.48222455944399E-2</c:v>
                </c:pt>
                <c:pt idx="28">
                  <c:v>1.72693589825893E-2</c:v>
                </c:pt>
                <c:pt idx="29">
                  <c:v>2.3169539105621199E-2</c:v>
                </c:pt>
                <c:pt idx="30">
                  <c:v>1.10554676144098E-2</c:v>
                </c:pt>
                <c:pt idx="31">
                  <c:v>8.6058986667231809E-3</c:v>
                </c:pt>
                <c:pt idx="32">
                  <c:v>4.2526422924692702E-3</c:v>
                </c:pt>
                <c:pt idx="33">
                  <c:v>8.6262197052881101E-3</c:v>
                </c:pt>
                <c:pt idx="34">
                  <c:v>1.05798924139288E-2</c:v>
                </c:pt>
                <c:pt idx="35">
                  <c:v>4.0401137226942002E-3</c:v>
                </c:pt>
                <c:pt idx="36">
                  <c:v>-3.19461828905848E-3</c:v>
                </c:pt>
                <c:pt idx="37">
                  <c:v>-2.3844676866032499E-4</c:v>
                </c:pt>
                <c:pt idx="38">
                  <c:v>-1.50288270646545E-3</c:v>
                </c:pt>
                <c:pt idx="39">
                  <c:v>8.0782482526533406E-3</c:v>
                </c:pt>
                <c:pt idx="40">
                  <c:v>9.5832802280247501E-4</c:v>
                </c:pt>
                <c:pt idx="41">
                  <c:v>-9.3079265242984599E-3</c:v>
                </c:pt>
                <c:pt idx="42">
                  <c:v>3.9848736990814402E-3</c:v>
                </c:pt>
                <c:pt idx="43">
                  <c:v>1.84656934090917E-3</c:v>
                </c:pt>
                <c:pt idx="44">
                  <c:v>6.8125891088404696E-3</c:v>
                </c:pt>
                <c:pt idx="45">
                  <c:v>1.2550110598117401E-2</c:v>
                </c:pt>
                <c:pt idx="46">
                  <c:v>1.4788285848734E-2</c:v>
                </c:pt>
                <c:pt idx="47">
                  <c:v>1.9660789307274301E-2</c:v>
                </c:pt>
                <c:pt idx="48">
                  <c:v>2.18574149293372E-2</c:v>
                </c:pt>
                <c:pt idx="49">
                  <c:v>3.1119861930028601E-2</c:v>
                </c:pt>
                <c:pt idx="50">
                  <c:v>4.1703818179781998E-2</c:v>
                </c:pt>
                <c:pt idx="51">
                  <c:v>4.1931921462611398E-2</c:v>
                </c:pt>
                <c:pt idx="52">
                  <c:v>5.0798607612694002E-2</c:v>
                </c:pt>
                <c:pt idx="53">
                  <c:v>5.3034357550453701E-2</c:v>
                </c:pt>
                <c:pt idx="54">
                  <c:v>4.7511977788513203E-2</c:v>
                </c:pt>
                <c:pt idx="55">
                  <c:v>4.63056895263948E-2</c:v>
                </c:pt>
                <c:pt idx="56">
                  <c:v>4.7010460263838198E-2</c:v>
                </c:pt>
                <c:pt idx="57">
                  <c:v>4.7663643101856799E-2</c:v>
                </c:pt>
                <c:pt idx="58">
                  <c:v>3.9067436581892601E-2</c:v>
                </c:pt>
                <c:pt idx="59">
                  <c:v>-9.0343917468413697E-4</c:v>
                </c:pt>
                <c:pt idx="60">
                  <c:v>-3.82548653494727E-2</c:v>
                </c:pt>
                <c:pt idx="61">
                  <c:v>-5.9661345556699101E-2</c:v>
                </c:pt>
                <c:pt idx="62">
                  <c:v>-6.0915255061233901E-2</c:v>
                </c:pt>
                <c:pt idx="63">
                  <c:v>-4.9997482336393E-2</c:v>
                </c:pt>
                <c:pt idx="64">
                  <c:v>-3.3344480890472698E-2</c:v>
                </c:pt>
                <c:pt idx="65">
                  <c:v>-2.7241068296173E-2</c:v>
                </c:pt>
                <c:pt idx="66">
                  <c:v>-2.2386917296238401E-2</c:v>
                </c:pt>
                <c:pt idx="67">
                  <c:v>-6.4258713216653104E-3</c:v>
                </c:pt>
                <c:pt idx="68">
                  <c:v>3.2204425143540299E-3</c:v>
                </c:pt>
                <c:pt idx="69">
                  <c:v>-7.4046477221305501E-3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'Fig13'!$P$2</c:f>
              <c:strCache>
                <c:ptCount val="1"/>
                <c:pt idx="0">
                  <c:v>2012s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'Fig13'!$P$3:$P$78</c:f>
              <c:numCache>
                <c:formatCode>0.00</c:formatCode>
                <c:ptCount val="76"/>
                <c:pt idx="0">
                  <c:v>-4.7031229431302002E-2</c:v>
                </c:pt>
                <c:pt idx="1">
                  <c:v>-4.2385883286556798E-2</c:v>
                </c:pt>
                <c:pt idx="2">
                  <c:v>-4.2806768987011003E-2</c:v>
                </c:pt>
                <c:pt idx="3">
                  <c:v>-3.5522696487665199E-2</c:v>
                </c:pt>
                <c:pt idx="4">
                  <c:v>-2.7654962391533901E-2</c:v>
                </c:pt>
                <c:pt idx="5">
                  <c:v>-3.1272700710760201E-2</c:v>
                </c:pt>
                <c:pt idx="6">
                  <c:v>-3.1437729531832798E-2</c:v>
                </c:pt>
                <c:pt idx="7">
                  <c:v>-2.4550247362911101E-2</c:v>
                </c:pt>
                <c:pt idx="8">
                  <c:v>-1.6162965855811999E-2</c:v>
                </c:pt>
                <c:pt idx="9">
                  <c:v>-5.9866762555198204E-3</c:v>
                </c:pt>
                <c:pt idx="10">
                  <c:v>-7.9176926528572895E-3</c:v>
                </c:pt>
                <c:pt idx="11">
                  <c:v>-2.94872645987331E-3</c:v>
                </c:pt>
                <c:pt idx="12">
                  <c:v>9.0628322350133107E-3</c:v>
                </c:pt>
                <c:pt idx="13">
                  <c:v>6.2671971149755104E-3</c:v>
                </c:pt>
                <c:pt idx="14">
                  <c:v>2.07374587365118E-2</c:v>
                </c:pt>
                <c:pt idx="15">
                  <c:v>1.12805652301714E-2</c:v>
                </c:pt>
                <c:pt idx="16">
                  <c:v>1.37785158647273E-2</c:v>
                </c:pt>
                <c:pt idx="17">
                  <c:v>1.71361689343861E-2</c:v>
                </c:pt>
                <c:pt idx="18">
                  <c:v>1.5310657731069601E-2</c:v>
                </c:pt>
                <c:pt idx="19">
                  <c:v>1.06713881353846E-2</c:v>
                </c:pt>
                <c:pt idx="20">
                  <c:v>-2.52625255572877E-2</c:v>
                </c:pt>
                <c:pt idx="21">
                  <c:v>-2.0228712303315601E-2</c:v>
                </c:pt>
                <c:pt idx="22">
                  <c:v>-1.54236480465235E-2</c:v>
                </c:pt>
                <c:pt idx="23">
                  <c:v>-3.8939209973376698E-3</c:v>
                </c:pt>
                <c:pt idx="24">
                  <c:v>8.5148893306012594E-3</c:v>
                </c:pt>
                <c:pt idx="25">
                  <c:v>1.0284673990164301E-2</c:v>
                </c:pt>
                <c:pt idx="26">
                  <c:v>1.62612664720642E-2</c:v>
                </c:pt>
                <c:pt idx="27">
                  <c:v>1.4885504411795E-2</c:v>
                </c:pt>
                <c:pt idx="28">
                  <c:v>1.72326876457644E-2</c:v>
                </c:pt>
                <c:pt idx="29">
                  <c:v>2.30084114060576E-2</c:v>
                </c:pt>
                <c:pt idx="30">
                  <c:v>1.09412242557938E-2</c:v>
                </c:pt>
                <c:pt idx="31">
                  <c:v>8.46789355298278E-3</c:v>
                </c:pt>
                <c:pt idx="32">
                  <c:v>4.2656781753963799E-3</c:v>
                </c:pt>
                <c:pt idx="33">
                  <c:v>8.6374788059919994E-3</c:v>
                </c:pt>
                <c:pt idx="34">
                  <c:v>1.05921668215384E-2</c:v>
                </c:pt>
                <c:pt idx="35">
                  <c:v>4.1450193114117E-3</c:v>
                </c:pt>
                <c:pt idx="36">
                  <c:v>-3.1412914488106601E-3</c:v>
                </c:pt>
                <c:pt idx="37">
                  <c:v>-1.7711955923960701E-4</c:v>
                </c:pt>
                <c:pt idx="38">
                  <c:v>-1.3908880033818201E-3</c:v>
                </c:pt>
                <c:pt idx="39">
                  <c:v>8.0801736061129007E-3</c:v>
                </c:pt>
                <c:pt idx="40">
                  <c:v>1.07158973910322E-3</c:v>
                </c:pt>
                <c:pt idx="41">
                  <c:v>-9.1376152500283192E-3</c:v>
                </c:pt>
                <c:pt idx="42">
                  <c:v>4.20521612933981E-3</c:v>
                </c:pt>
                <c:pt idx="43">
                  <c:v>2.0549953681120599E-3</c:v>
                </c:pt>
                <c:pt idx="44">
                  <c:v>6.8887445279214301E-3</c:v>
                </c:pt>
                <c:pt idx="45">
                  <c:v>1.2463477281460401E-2</c:v>
                </c:pt>
                <c:pt idx="46">
                  <c:v>1.49877941570438E-2</c:v>
                </c:pt>
                <c:pt idx="47">
                  <c:v>1.9674953161152899E-2</c:v>
                </c:pt>
                <c:pt idx="48">
                  <c:v>2.16060089545741E-2</c:v>
                </c:pt>
                <c:pt idx="49">
                  <c:v>3.0895280760499001E-2</c:v>
                </c:pt>
                <c:pt idx="50">
                  <c:v>4.1828890948198402E-2</c:v>
                </c:pt>
                <c:pt idx="51">
                  <c:v>4.1876762816012901E-2</c:v>
                </c:pt>
                <c:pt idx="52">
                  <c:v>4.9999316720580299E-2</c:v>
                </c:pt>
                <c:pt idx="53">
                  <c:v>5.2612388250471799E-2</c:v>
                </c:pt>
                <c:pt idx="54">
                  <c:v>4.7846282768000098E-2</c:v>
                </c:pt>
                <c:pt idx="55">
                  <c:v>4.6318255450572103E-2</c:v>
                </c:pt>
                <c:pt idx="56">
                  <c:v>4.5949596769607901E-2</c:v>
                </c:pt>
                <c:pt idx="57">
                  <c:v>4.7117434104553498E-2</c:v>
                </c:pt>
                <c:pt idx="58">
                  <c:v>3.9879409173470402E-2</c:v>
                </c:pt>
                <c:pt idx="59">
                  <c:v>-7.1716322925815298E-4</c:v>
                </c:pt>
                <c:pt idx="60">
                  <c:v>-3.8761362911085201E-2</c:v>
                </c:pt>
                <c:pt idx="61">
                  <c:v>-5.9711469830968499E-2</c:v>
                </c:pt>
                <c:pt idx="62">
                  <c:v>-5.8761005084027901E-2</c:v>
                </c:pt>
                <c:pt idx="63">
                  <c:v>-4.9469427500026301E-2</c:v>
                </c:pt>
                <c:pt idx="64">
                  <c:v>-3.3627002334941397E-2</c:v>
                </c:pt>
                <c:pt idx="65">
                  <c:v>-2.77862761470303E-2</c:v>
                </c:pt>
                <c:pt idx="66">
                  <c:v>-1.9618070725626699E-2</c:v>
                </c:pt>
                <c:pt idx="67">
                  <c:v>-6.6966456146685099E-3</c:v>
                </c:pt>
                <c:pt idx="68">
                  <c:v>2.33701257763722E-3</c:v>
                </c:pt>
                <c:pt idx="69">
                  <c:v>-8.6877339838021903E-3</c:v>
                </c:pt>
                <c:pt idx="70">
                  <c:v>-2.0231445371370099E-2</c:v>
                </c:pt>
                <c:pt idx="71">
                  <c:v>-2.2650477956589001E-2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'Fig13'!$Q$2</c:f>
              <c:strCache>
                <c:ptCount val="1"/>
                <c:pt idx="0">
                  <c:v>2012a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'Fig13'!$Q$3:$Q$78</c:f>
              <c:numCache>
                <c:formatCode>0.00</c:formatCode>
                <c:ptCount val="76"/>
                <c:pt idx="0">
                  <c:v>-4.6299325172145897E-2</c:v>
                </c:pt>
                <c:pt idx="1">
                  <c:v>-4.16730673932472E-2</c:v>
                </c:pt>
                <c:pt idx="2">
                  <c:v>-4.2075866016511997E-2</c:v>
                </c:pt>
                <c:pt idx="3">
                  <c:v>-3.4833517523753403E-2</c:v>
                </c:pt>
                <c:pt idx="4">
                  <c:v>-2.7024252280527902E-2</c:v>
                </c:pt>
                <c:pt idx="5">
                  <c:v>-3.0631610434687401E-2</c:v>
                </c:pt>
                <c:pt idx="6">
                  <c:v>-3.0808298130206899E-2</c:v>
                </c:pt>
                <c:pt idx="7">
                  <c:v>-2.40203295582678E-2</c:v>
                </c:pt>
                <c:pt idx="8">
                  <c:v>-1.56967434021981E-2</c:v>
                </c:pt>
                <c:pt idx="9">
                  <c:v>-5.6047633425095403E-3</c:v>
                </c:pt>
                <c:pt idx="10">
                  <c:v>-7.5152721383480699E-3</c:v>
                </c:pt>
                <c:pt idx="11">
                  <c:v>-2.5873187917985498E-3</c:v>
                </c:pt>
                <c:pt idx="12">
                  <c:v>9.2969834206487103E-3</c:v>
                </c:pt>
                <c:pt idx="13">
                  <c:v>6.5428524823150204E-3</c:v>
                </c:pt>
                <c:pt idx="14">
                  <c:v>2.0908486940247599E-2</c:v>
                </c:pt>
                <c:pt idx="15">
                  <c:v>1.1538755017562101E-2</c:v>
                </c:pt>
                <c:pt idx="16">
                  <c:v>1.3982108540983499E-2</c:v>
                </c:pt>
                <c:pt idx="17">
                  <c:v>1.72717129868111E-2</c:v>
                </c:pt>
                <c:pt idx="18">
                  <c:v>1.5408818236558999E-2</c:v>
                </c:pt>
                <c:pt idx="19">
                  <c:v>1.0799256455514101E-2</c:v>
                </c:pt>
                <c:pt idx="20">
                  <c:v>-2.48221920530017E-2</c:v>
                </c:pt>
                <c:pt idx="21">
                  <c:v>-1.9802037106459801E-2</c:v>
                </c:pt>
                <c:pt idx="22">
                  <c:v>-1.50054299313955E-2</c:v>
                </c:pt>
                <c:pt idx="23">
                  <c:v>-3.5187862304277501E-3</c:v>
                </c:pt>
                <c:pt idx="24">
                  <c:v>8.8040143773977699E-3</c:v>
                </c:pt>
                <c:pt idx="25">
                  <c:v>1.05601517359796E-2</c:v>
                </c:pt>
                <c:pt idx="26">
                  <c:v>1.64845718869541E-2</c:v>
                </c:pt>
                <c:pt idx="27">
                  <c:v>1.5096047399311099E-2</c:v>
                </c:pt>
                <c:pt idx="28">
                  <c:v>1.7356026279393599E-2</c:v>
                </c:pt>
                <c:pt idx="29">
                  <c:v>2.3032175208985699E-2</c:v>
                </c:pt>
                <c:pt idx="30">
                  <c:v>1.10494975372749E-2</c:v>
                </c:pt>
                <c:pt idx="31">
                  <c:v>8.5715036741835296E-3</c:v>
                </c:pt>
                <c:pt idx="32">
                  <c:v>4.4731795827484501E-3</c:v>
                </c:pt>
                <c:pt idx="33">
                  <c:v>8.8602490315571499E-3</c:v>
                </c:pt>
                <c:pt idx="34">
                  <c:v>1.08336187015581E-2</c:v>
                </c:pt>
                <c:pt idx="35">
                  <c:v>4.4690930863921204E-3</c:v>
                </c:pt>
                <c:pt idx="36">
                  <c:v>-2.83976310712644E-3</c:v>
                </c:pt>
                <c:pt idx="37">
                  <c:v>1.012652082194E-4</c:v>
                </c:pt>
                <c:pt idx="38">
                  <c:v>-1.1134612103812099E-3</c:v>
                </c:pt>
                <c:pt idx="39">
                  <c:v>8.2860407702512306E-3</c:v>
                </c:pt>
                <c:pt idx="40">
                  <c:v>1.33441438165716E-3</c:v>
                </c:pt>
                <c:pt idx="41">
                  <c:v>-8.6962870352359205E-3</c:v>
                </c:pt>
                <c:pt idx="42">
                  <c:v>4.5130174238662002E-3</c:v>
                </c:pt>
                <c:pt idx="43">
                  <c:v>2.3741551262610699E-3</c:v>
                </c:pt>
                <c:pt idx="44">
                  <c:v>7.1056303869629503E-3</c:v>
                </c:pt>
                <c:pt idx="45">
                  <c:v>1.26799200297081E-2</c:v>
                </c:pt>
                <c:pt idx="46">
                  <c:v>1.51800135153285E-2</c:v>
                </c:pt>
                <c:pt idx="47">
                  <c:v>1.98853145336381E-2</c:v>
                </c:pt>
                <c:pt idx="48">
                  <c:v>2.1608010406045101E-2</c:v>
                </c:pt>
                <c:pt idx="49">
                  <c:v>3.10358470250904E-2</c:v>
                </c:pt>
                <c:pt idx="50">
                  <c:v>4.1836438826202298E-2</c:v>
                </c:pt>
                <c:pt idx="51">
                  <c:v>4.1989755011164302E-2</c:v>
                </c:pt>
                <c:pt idx="52">
                  <c:v>4.9590261310950498E-2</c:v>
                </c:pt>
                <c:pt idx="53">
                  <c:v>5.2573058690850202E-2</c:v>
                </c:pt>
                <c:pt idx="54">
                  <c:v>4.7909097017302303E-2</c:v>
                </c:pt>
                <c:pt idx="55">
                  <c:v>4.6414121133211299E-2</c:v>
                </c:pt>
                <c:pt idx="56">
                  <c:v>4.5392938452573202E-2</c:v>
                </c:pt>
                <c:pt idx="57">
                  <c:v>4.7155079239526297E-2</c:v>
                </c:pt>
                <c:pt idx="58">
                  <c:v>4.0036926411120798E-2</c:v>
                </c:pt>
                <c:pt idx="59">
                  <c:v>-2.4000715465239E-4</c:v>
                </c:pt>
                <c:pt idx="60">
                  <c:v>-3.90734081664156E-2</c:v>
                </c:pt>
                <c:pt idx="61">
                  <c:v>-5.8934788809185901E-2</c:v>
                </c:pt>
                <c:pt idx="62">
                  <c:v>-5.7782415613914999E-2</c:v>
                </c:pt>
                <c:pt idx="63">
                  <c:v>-4.8298941327230303E-2</c:v>
                </c:pt>
                <c:pt idx="64">
                  <c:v>-3.3950494925362298E-2</c:v>
                </c:pt>
                <c:pt idx="65">
                  <c:v>-2.6840862278914999E-2</c:v>
                </c:pt>
                <c:pt idx="66">
                  <c:v>-1.8638133066167399E-2</c:v>
                </c:pt>
                <c:pt idx="67">
                  <c:v>-5.5857025540884397E-3</c:v>
                </c:pt>
                <c:pt idx="68">
                  <c:v>1.17134359313891E-3</c:v>
                </c:pt>
                <c:pt idx="69">
                  <c:v>-7.9715753835813107E-3</c:v>
                </c:pt>
                <c:pt idx="70">
                  <c:v>-1.9224543241197E-2</c:v>
                </c:pt>
                <c:pt idx="71">
                  <c:v>-2.1231295540952801E-2</c:v>
                </c:pt>
                <c:pt idx="72">
                  <c:v>-2.11872975284788E-2</c:v>
                </c:pt>
                <c:pt idx="73">
                  <c:v>-1.53307097135622E-2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'Fig13'!$R$2</c:f>
              <c:strCache>
                <c:ptCount val="1"/>
                <c:pt idx="0">
                  <c:v>2013s</c:v>
                </c:pt>
              </c:strCache>
            </c:strRef>
          </c:tx>
          <c:marker>
            <c:symbol val="none"/>
          </c:marker>
          <c:cat>
            <c:strRef>
              <c:f>'Fig13'!$A$3:$A$78</c:f>
              <c:strCache>
                <c:ptCount val="76"/>
                <c:pt idx="0">
                  <c:v>1994Q1</c:v>
                </c:pt>
                <c:pt idx="1">
                  <c:v>1994Q2</c:v>
                </c:pt>
                <c:pt idx="2">
                  <c:v>1994Q3</c:v>
                </c:pt>
                <c:pt idx="3">
                  <c:v>1994Q4</c:v>
                </c:pt>
                <c:pt idx="4">
                  <c:v>1995Q1</c:v>
                </c:pt>
                <c:pt idx="5">
                  <c:v>1995Q2</c:v>
                </c:pt>
                <c:pt idx="6">
                  <c:v>1995Q3</c:v>
                </c:pt>
                <c:pt idx="7">
                  <c:v>1995Q4</c:v>
                </c:pt>
                <c:pt idx="8">
                  <c:v>1996Q1</c:v>
                </c:pt>
                <c:pt idx="9">
                  <c:v>1996Q2</c:v>
                </c:pt>
                <c:pt idx="10">
                  <c:v>1996Q3</c:v>
                </c:pt>
                <c:pt idx="11">
                  <c:v>1996Q4</c:v>
                </c:pt>
                <c:pt idx="12">
                  <c:v>1997Q1</c:v>
                </c:pt>
                <c:pt idx="13">
                  <c:v>1997Q2</c:v>
                </c:pt>
                <c:pt idx="14">
                  <c:v>1997Q3</c:v>
                </c:pt>
                <c:pt idx="15">
                  <c:v>1997Q4</c:v>
                </c:pt>
                <c:pt idx="16">
                  <c:v>1998Q1</c:v>
                </c:pt>
                <c:pt idx="17">
                  <c:v>1998Q2</c:v>
                </c:pt>
                <c:pt idx="18">
                  <c:v>1998Q3</c:v>
                </c:pt>
                <c:pt idx="19">
                  <c:v>1998Q4</c:v>
                </c:pt>
                <c:pt idx="20">
                  <c:v>1999Q1</c:v>
                </c:pt>
                <c:pt idx="21">
                  <c:v>1999Q2</c:v>
                </c:pt>
                <c:pt idx="22">
                  <c:v>1999Q3</c:v>
                </c:pt>
                <c:pt idx="23">
                  <c:v>1999Q4</c:v>
                </c:pt>
                <c:pt idx="24">
                  <c:v>2000Q1</c:v>
                </c:pt>
                <c:pt idx="25">
                  <c:v>2000Q2</c:v>
                </c:pt>
                <c:pt idx="26">
                  <c:v>2000Q3</c:v>
                </c:pt>
                <c:pt idx="27">
                  <c:v>2000Q4</c:v>
                </c:pt>
                <c:pt idx="28">
                  <c:v>2001Q1</c:v>
                </c:pt>
                <c:pt idx="29">
                  <c:v>2001Q2</c:v>
                </c:pt>
                <c:pt idx="30">
                  <c:v>2001Q3</c:v>
                </c:pt>
                <c:pt idx="31">
                  <c:v>2001Q4</c:v>
                </c:pt>
                <c:pt idx="32">
                  <c:v>2002Q1</c:v>
                </c:pt>
                <c:pt idx="33">
                  <c:v>2002Q2</c:v>
                </c:pt>
                <c:pt idx="34">
                  <c:v>2002Q3</c:v>
                </c:pt>
                <c:pt idx="35">
                  <c:v>2002Q4</c:v>
                </c:pt>
                <c:pt idx="36">
                  <c:v>2003Q1</c:v>
                </c:pt>
                <c:pt idx="37">
                  <c:v>2003Q2</c:v>
                </c:pt>
                <c:pt idx="38">
                  <c:v>2003Q3</c:v>
                </c:pt>
                <c:pt idx="39">
                  <c:v>2003Q4</c:v>
                </c:pt>
                <c:pt idx="40">
                  <c:v>2004Q1</c:v>
                </c:pt>
                <c:pt idx="41">
                  <c:v>2004Q2</c:v>
                </c:pt>
                <c:pt idx="42">
                  <c:v>2004Q3</c:v>
                </c:pt>
                <c:pt idx="43">
                  <c:v>2004Q4</c:v>
                </c:pt>
                <c:pt idx="44">
                  <c:v>2005Q1</c:v>
                </c:pt>
                <c:pt idx="45">
                  <c:v>2005Q2</c:v>
                </c:pt>
                <c:pt idx="46">
                  <c:v>2005Q3</c:v>
                </c:pt>
                <c:pt idx="47">
                  <c:v>2005Q4</c:v>
                </c:pt>
                <c:pt idx="48">
                  <c:v>2006Q1</c:v>
                </c:pt>
                <c:pt idx="49">
                  <c:v>2006Q2</c:v>
                </c:pt>
                <c:pt idx="50">
                  <c:v>2006Q3</c:v>
                </c:pt>
                <c:pt idx="51">
                  <c:v>2006Q4</c:v>
                </c:pt>
                <c:pt idx="52">
                  <c:v>2007Q1</c:v>
                </c:pt>
                <c:pt idx="53">
                  <c:v>2007Q2</c:v>
                </c:pt>
                <c:pt idx="54">
                  <c:v>2007Q3</c:v>
                </c:pt>
                <c:pt idx="55">
                  <c:v>2007Q4</c:v>
                </c:pt>
                <c:pt idx="56">
                  <c:v>2008Q1</c:v>
                </c:pt>
                <c:pt idx="57">
                  <c:v>2008Q2</c:v>
                </c:pt>
                <c:pt idx="58">
                  <c:v>2008Q3</c:v>
                </c:pt>
                <c:pt idx="59">
                  <c:v>2008Q4</c:v>
                </c:pt>
                <c:pt idx="60">
                  <c:v>2009Q1</c:v>
                </c:pt>
                <c:pt idx="61">
                  <c:v>2009Q2</c:v>
                </c:pt>
                <c:pt idx="62">
                  <c:v>2009Q3</c:v>
                </c:pt>
                <c:pt idx="63">
                  <c:v>2009Q4</c:v>
                </c:pt>
                <c:pt idx="64">
                  <c:v>2010Q1</c:v>
                </c:pt>
                <c:pt idx="65">
                  <c:v>2010Q2</c:v>
                </c:pt>
                <c:pt idx="66">
                  <c:v>2010Q3</c:v>
                </c:pt>
                <c:pt idx="67">
                  <c:v>2010Q4</c:v>
                </c:pt>
                <c:pt idx="68">
                  <c:v>2011Q1</c:v>
                </c:pt>
                <c:pt idx="69">
                  <c:v>2011Q2</c:v>
                </c:pt>
                <c:pt idx="70">
                  <c:v>2011Q3</c:v>
                </c:pt>
                <c:pt idx="71">
                  <c:v>2011Q4</c:v>
                </c:pt>
                <c:pt idx="72">
                  <c:v>2012Q1</c:v>
                </c:pt>
                <c:pt idx="73">
                  <c:v>2012Q2</c:v>
                </c:pt>
                <c:pt idx="74">
                  <c:v>2012Q3</c:v>
                </c:pt>
                <c:pt idx="75">
                  <c:v>2012Q4</c:v>
                </c:pt>
              </c:strCache>
            </c:strRef>
          </c:cat>
          <c:val>
            <c:numRef>
              <c:f>'Fig13'!$R$3:$R$78</c:f>
              <c:numCache>
                <c:formatCode>0.00</c:formatCode>
                <c:ptCount val="76"/>
                <c:pt idx="0">
                  <c:v>-4.4599702049069101E-2</c:v>
                </c:pt>
                <c:pt idx="1">
                  <c:v>-4.00341800935895E-2</c:v>
                </c:pt>
                <c:pt idx="2">
                  <c:v>-4.0405634906347E-2</c:v>
                </c:pt>
                <c:pt idx="3">
                  <c:v>-3.3312224012689802E-2</c:v>
                </c:pt>
                <c:pt idx="4">
                  <c:v>-2.5726574360878E-2</c:v>
                </c:pt>
                <c:pt idx="5">
                  <c:v>-2.9254763138398199E-2</c:v>
                </c:pt>
                <c:pt idx="6">
                  <c:v>-2.9459624595790299E-2</c:v>
                </c:pt>
                <c:pt idx="7">
                  <c:v>-2.2892215281326699E-2</c:v>
                </c:pt>
                <c:pt idx="8">
                  <c:v>-1.47363775284543E-2</c:v>
                </c:pt>
                <c:pt idx="9">
                  <c:v>-4.8996776187895203E-3</c:v>
                </c:pt>
                <c:pt idx="10">
                  <c:v>-6.7734776621451902E-3</c:v>
                </c:pt>
                <c:pt idx="11">
                  <c:v>-1.91246398304172E-3</c:v>
                </c:pt>
                <c:pt idx="12">
                  <c:v>9.6979444923598994E-3</c:v>
                </c:pt>
                <c:pt idx="13">
                  <c:v>7.0281335371522704E-3</c:v>
                </c:pt>
                <c:pt idx="14">
                  <c:v>2.1101191075048799E-2</c:v>
                </c:pt>
                <c:pt idx="15">
                  <c:v>1.19645126805243E-2</c:v>
                </c:pt>
                <c:pt idx="16">
                  <c:v>1.43306492341536E-2</c:v>
                </c:pt>
                <c:pt idx="17">
                  <c:v>1.74847148174677E-2</c:v>
                </c:pt>
                <c:pt idx="18">
                  <c:v>1.5603475409497801E-2</c:v>
                </c:pt>
                <c:pt idx="19">
                  <c:v>1.1087685995491399E-2</c:v>
                </c:pt>
                <c:pt idx="20">
                  <c:v>-2.37001828710398E-2</c:v>
                </c:pt>
                <c:pt idx="21">
                  <c:v>-1.8710519730202099E-2</c:v>
                </c:pt>
                <c:pt idx="22">
                  <c:v>-1.3946093447006499E-2</c:v>
                </c:pt>
                <c:pt idx="23">
                  <c:v>-2.6689437303347198E-3</c:v>
                </c:pt>
                <c:pt idx="24">
                  <c:v>9.4609453871627603E-3</c:v>
                </c:pt>
                <c:pt idx="25">
                  <c:v>1.11788908933554E-2</c:v>
                </c:pt>
                <c:pt idx="26">
                  <c:v>1.6975708686406701E-2</c:v>
                </c:pt>
                <c:pt idx="27">
                  <c:v>1.5577831414557999E-2</c:v>
                </c:pt>
                <c:pt idx="28">
                  <c:v>1.7656255286211901E-2</c:v>
                </c:pt>
                <c:pt idx="29">
                  <c:v>2.3109952335055702E-2</c:v>
                </c:pt>
                <c:pt idx="30">
                  <c:v>1.1284160724194E-2</c:v>
                </c:pt>
                <c:pt idx="31">
                  <c:v>8.7965363275125802E-3</c:v>
                </c:pt>
                <c:pt idx="32">
                  <c:v>4.8683609777589202E-3</c:v>
                </c:pt>
                <c:pt idx="33">
                  <c:v>9.23266055213714E-3</c:v>
                </c:pt>
                <c:pt idx="34">
                  <c:v>1.12104343057805E-2</c:v>
                </c:pt>
                <c:pt idx="35">
                  <c:v>5.0202080140881204E-3</c:v>
                </c:pt>
                <c:pt idx="36">
                  <c:v>-2.1936227921008798E-3</c:v>
                </c:pt>
                <c:pt idx="37">
                  <c:v>6.7527482664501005E-4</c:v>
                </c:pt>
                <c:pt idx="38">
                  <c:v>-5.2204907325945397E-4</c:v>
                </c:pt>
                <c:pt idx="39">
                  <c:v>8.7184946209020297E-3</c:v>
                </c:pt>
                <c:pt idx="40">
                  <c:v>2.0009651732255402E-3</c:v>
                </c:pt>
                <c:pt idx="41">
                  <c:v>-7.8035728598465299E-3</c:v>
                </c:pt>
                <c:pt idx="42">
                  <c:v>5.11609183383528E-3</c:v>
                </c:pt>
                <c:pt idx="43">
                  <c:v>3.0275788964030702E-3</c:v>
                </c:pt>
                <c:pt idx="44">
                  <c:v>7.6187854682271397E-3</c:v>
                </c:pt>
                <c:pt idx="45">
                  <c:v>1.3019684964621E-2</c:v>
                </c:pt>
                <c:pt idx="46">
                  <c:v>1.55008954967603E-2</c:v>
                </c:pt>
                <c:pt idx="47">
                  <c:v>2.01133165397905E-2</c:v>
                </c:pt>
                <c:pt idx="48">
                  <c:v>2.1813341583421499E-2</c:v>
                </c:pt>
                <c:pt idx="49">
                  <c:v>3.1036984042484801E-2</c:v>
                </c:pt>
                <c:pt idx="50">
                  <c:v>4.1629388768606702E-2</c:v>
                </c:pt>
                <c:pt idx="51">
                  <c:v>4.1843184249775497E-2</c:v>
                </c:pt>
                <c:pt idx="52">
                  <c:v>4.9137810002098201E-2</c:v>
                </c:pt>
                <c:pt idx="53">
                  <c:v>5.2144564969760498E-2</c:v>
                </c:pt>
                <c:pt idx="54">
                  <c:v>4.7607550151145699E-2</c:v>
                </c:pt>
                <c:pt idx="55">
                  <c:v>4.6245329227089002E-2</c:v>
                </c:pt>
                <c:pt idx="56">
                  <c:v>4.4944676679152598E-2</c:v>
                </c:pt>
                <c:pt idx="57">
                  <c:v>4.67971204869813E-2</c:v>
                </c:pt>
                <c:pt idx="58">
                  <c:v>3.9813742768697397E-2</c:v>
                </c:pt>
                <c:pt idx="59">
                  <c:v>4.0375905262613198E-4</c:v>
                </c:pt>
                <c:pt idx="60">
                  <c:v>-3.8309716344103698E-2</c:v>
                </c:pt>
                <c:pt idx="61">
                  <c:v>-5.7535362537837698E-2</c:v>
                </c:pt>
                <c:pt idx="62">
                  <c:v>-5.6266454726472299E-2</c:v>
                </c:pt>
                <c:pt idx="63">
                  <c:v>-4.6292696413317402E-2</c:v>
                </c:pt>
                <c:pt idx="64">
                  <c:v>-3.2710094960546103E-2</c:v>
                </c:pt>
                <c:pt idx="65">
                  <c:v>-2.5569068059171099E-2</c:v>
                </c:pt>
                <c:pt idx="66">
                  <c:v>-1.7461810758095699E-2</c:v>
                </c:pt>
                <c:pt idx="67">
                  <c:v>-4.0671062527026201E-3</c:v>
                </c:pt>
                <c:pt idx="68">
                  <c:v>1.38215359687263E-3</c:v>
                </c:pt>
                <c:pt idx="69">
                  <c:v>-7.5341019687540697E-3</c:v>
                </c:pt>
                <c:pt idx="70">
                  <c:v>-1.81056381525143E-2</c:v>
                </c:pt>
                <c:pt idx="71">
                  <c:v>-1.9409708277985001E-2</c:v>
                </c:pt>
                <c:pt idx="72">
                  <c:v>-2.0798863469248901E-2</c:v>
                </c:pt>
                <c:pt idx="73">
                  <c:v>-1.5002996695387599E-2</c:v>
                </c:pt>
                <c:pt idx="74">
                  <c:v>-1.5643853471607801E-2</c:v>
                </c:pt>
                <c:pt idx="75">
                  <c:v>-2.94357712658159E-2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66624"/>
        <c:axId val="139468160"/>
      </c:lineChart>
      <c:catAx>
        <c:axId val="13946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468160"/>
        <c:crosses val="autoZero"/>
        <c:auto val="1"/>
        <c:lblAlgn val="ctr"/>
        <c:lblOffset val="100"/>
        <c:noMultiLvlLbl val="0"/>
      </c:catAx>
      <c:valAx>
        <c:axId val="1394681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9466624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6663701727077E-2"/>
          <c:y val="4.7881689758217875E-2"/>
          <c:w val="0.89503520865762365"/>
          <c:h val="0.90423662048356424"/>
        </c:manualLayout>
      </c:layout>
      <c:lineChart>
        <c:grouping val="standard"/>
        <c:varyColors val="0"/>
        <c:ser>
          <c:idx val="0"/>
          <c:order val="0"/>
          <c:tx>
            <c:strRef>
              <c:f>'Fig14'!$A$3</c:f>
              <c:strCache>
                <c:ptCount val="1"/>
                <c:pt idx="0">
                  <c:v>PP_GAP</c:v>
                </c:pt>
              </c:strCache>
            </c:strRef>
          </c:tx>
          <c:marker>
            <c:symbol val="none"/>
          </c:marker>
          <c:cat>
            <c:strRef>
              <c:f>'Fig14'!$B$2:$BU$2</c:f>
              <c:strCache>
                <c:ptCount val="72"/>
                <c:pt idx="0">
                  <c:v>1995Q1</c:v>
                </c:pt>
                <c:pt idx="1">
                  <c:v>1995Q2</c:v>
                </c:pt>
                <c:pt idx="2">
                  <c:v>1995Q3</c:v>
                </c:pt>
                <c:pt idx="3">
                  <c:v>1995Q4</c:v>
                </c:pt>
                <c:pt idx="4">
                  <c:v>1996Q1</c:v>
                </c:pt>
                <c:pt idx="5">
                  <c:v>1996Q2</c:v>
                </c:pt>
                <c:pt idx="6">
                  <c:v>1996Q3</c:v>
                </c:pt>
                <c:pt idx="7">
                  <c:v>1996Q4</c:v>
                </c:pt>
                <c:pt idx="8">
                  <c:v>1997Q1</c:v>
                </c:pt>
                <c:pt idx="9">
                  <c:v>1997Q2</c:v>
                </c:pt>
                <c:pt idx="10">
                  <c:v>1997Q3</c:v>
                </c:pt>
                <c:pt idx="11">
                  <c:v>1997Q4</c:v>
                </c:pt>
                <c:pt idx="12">
                  <c:v>1998Q1</c:v>
                </c:pt>
                <c:pt idx="13">
                  <c:v>1998Q2</c:v>
                </c:pt>
                <c:pt idx="14">
                  <c:v>1998Q3</c:v>
                </c:pt>
                <c:pt idx="15">
                  <c:v>1998Q4</c:v>
                </c:pt>
                <c:pt idx="16">
                  <c:v>1999Q1</c:v>
                </c:pt>
                <c:pt idx="17">
                  <c:v>1999Q2</c:v>
                </c:pt>
                <c:pt idx="18">
                  <c:v>1999Q3</c:v>
                </c:pt>
                <c:pt idx="19">
                  <c:v>1999Q4</c:v>
                </c:pt>
                <c:pt idx="20">
                  <c:v>2000Q1</c:v>
                </c:pt>
                <c:pt idx="21">
                  <c:v>2000Q2</c:v>
                </c:pt>
                <c:pt idx="22">
                  <c:v>2000Q3</c:v>
                </c:pt>
                <c:pt idx="23">
                  <c:v>2000Q4</c:v>
                </c:pt>
                <c:pt idx="24">
                  <c:v>2001Q1</c:v>
                </c:pt>
                <c:pt idx="25">
                  <c:v>2001Q2</c:v>
                </c:pt>
                <c:pt idx="26">
                  <c:v>2001Q3</c:v>
                </c:pt>
                <c:pt idx="27">
                  <c:v>2001Q4</c:v>
                </c:pt>
                <c:pt idx="28">
                  <c:v>2002Q1</c:v>
                </c:pt>
                <c:pt idx="29">
                  <c:v>2002Q2</c:v>
                </c:pt>
                <c:pt idx="30">
                  <c:v>2002Q3</c:v>
                </c:pt>
                <c:pt idx="31">
                  <c:v>2002Q4</c:v>
                </c:pt>
                <c:pt idx="32">
                  <c:v>2003Q1</c:v>
                </c:pt>
                <c:pt idx="33">
                  <c:v>2003Q2</c:v>
                </c:pt>
                <c:pt idx="34">
                  <c:v>2003Q3</c:v>
                </c:pt>
                <c:pt idx="35">
                  <c:v>2003Q4</c:v>
                </c:pt>
                <c:pt idx="36">
                  <c:v>2004Q1</c:v>
                </c:pt>
                <c:pt idx="37">
                  <c:v>2004Q2</c:v>
                </c:pt>
                <c:pt idx="38">
                  <c:v>2004Q3</c:v>
                </c:pt>
                <c:pt idx="39">
                  <c:v>2004Q4</c:v>
                </c:pt>
                <c:pt idx="40">
                  <c:v>2005Q1</c:v>
                </c:pt>
                <c:pt idx="41">
                  <c:v>2005Q2</c:v>
                </c:pt>
                <c:pt idx="42">
                  <c:v>2005Q3</c:v>
                </c:pt>
                <c:pt idx="43">
                  <c:v>2005Q4</c:v>
                </c:pt>
                <c:pt idx="44">
                  <c:v>2006Q1</c:v>
                </c:pt>
                <c:pt idx="45">
                  <c:v>2006Q2</c:v>
                </c:pt>
                <c:pt idx="46">
                  <c:v>2006Q3</c:v>
                </c:pt>
                <c:pt idx="47">
                  <c:v>2006Q4</c:v>
                </c:pt>
                <c:pt idx="48">
                  <c:v>2007Q1</c:v>
                </c:pt>
                <c:pt idx="49">
                  <c:v>2007Q2</c:v>
                </c:pt>
                <c:pt idx="50">
                  <c:v>2007Q3</c:v>
                </c:pt>
                <c:pt idx="51">
                  <c:v>2007Q4</c:v>
                </c:pt>
                <c:pt idx="52">
                  <c:v>2008Q1</c:v>
                </c:pt>
                <c:pt idx="53">
                  <c:v>2008Q2</c:v>
                </c:pt>
                <c:pt idx="54">
                  <c:v>2008Q3</c:v>
                </c:pt>
                <c:pt idx="55">
                  <c:v>2008Q4</c:v>
                </c:pt>
                <c:pt idx="56">
                  <c:v>2009Q1</c:v>
                </c:pt>
                <c:pt idx="57">
                  <c:v>2009Q2</c:v>
                </c:pt>
                <c:pt idx="58">
                  <c:v>2009Q3</c:v>
                </c:pt>
                <c:pt idx="59">
                  <c:v>2009Q4</c:v>
                </c:pt>
                <c:pt idx="60">
                  <c:v>2010Q1</c:v>
                </c:pt>
                <c:pt idx="61">
                  <c:v>2010Q2</c:v>
                </c:pt>
                <c:pt idx="62">
                  <c:v>2010Q3</c:v>
                </c:pt>
                <c:pt idx="63">
                  <c:v>2010Q4</c:v>
                </c:pt>
                <c:pt idx="64">
                  <c:v>2011Q1</c:v>
                </c:pt>
                <c:pt idx="65">
                  <c:v>2011Q2</c:v>
                </c:pt>
                <c:pt idx="66">
                  <c:v>2011Q3</c:v>
                </c:pt>
                <c:pt idx="67">
                  <c:v>2011Q4</c:v>
                </c:pt>
                <c:pt idx="68">
                  <c:v>2012Q1</c:v>
                </c:pt>
                <c:pt idx="69">
                  <c:v>2012Q2</c:v>
                </c:pt>
                <c:pt idx="70">
                  <c:v>2012Q3</c:v>
                </c:pt>
                <c:pt idx="71">
                  <c:v>2012Q4</c:v>
                </c:pt>
              </c:strCache>
            </c:strRef>
          </c:cat>
          <c:val>
            <c:numRef>
              <c:f>'Fig14'!$B$3:$BU$3</c:f>
              <c:numCache>
                <c:formatCode>0.00</c:formatCode>
                <c:ptCount val="72"/>
                <c:pt idx="36">
                  <c:v>2.3053293731942698E-3</c:v>
                </c:pt>
                <c:pt idx="37">
                  <c:v>8.3470631581696403E-2</c:v>
                </c:pt>
                <c:pt idx="38">
                  <c:v>0.130945208959341</c:v>
                </c:pt>
                <c:pt idx="39">
                  <c:v>5.8346354530532898E-2</c:v>
                </c:pt>
                <c:pt idx="40">
                  <c:v>-0.12648238443592399</c:v>
                </c:pt>
                <c:pt idx="41">
                  <c:v>-0.14559792414280801</c:v>
                </c:pt>
                <c:pt idx="42">
                  <c:v>-0.115672960302624</c:v>
                </c:pt>
                <c:pt idx="43">
                  <c:v>-0.116678611925285</c:v>
                </c:pt>
                <c:pt idx="44">
                  <c:v>-0.104134612420517</c:v>
                </c:pt>
                <c:pt idx="45">
                  <c:v>-9.0870496065591194E-2</c:v>
                </c:pt>
                <c:pt idx="46">
                  <c:v>-6.5075048005016095E-2</c:v>
                </c:pt>
                <c:pt idx="47">
                  <c:v>-6.2354904323260699E-2</c:v>
                </c:pt>
                <c:pt idx="48">
                  <c:v>-4.7736462199792599E-2</c:v>
                </c:pt>
                <c:pt idx="49">
                  <c:v>5.9711850011234802E-3</c:v>
                </c:pt>
                <c:pt idx="50">
                  <c:v>7.4602795204097697E-2</c:v>
                </c:pt>
                <c:pt idx="51">
                  <c:v>0.12873339134311401</c:v>
                </c:pt>
                <c:pt idx="52">
                  <c:v>0.15774398660515501</c:v>
                </c:pt>
                <c:pt idx="53">
                  <c:v>0.18884423080761301</c:v>
                </c:pt>
                <c:pt idx="54">
                  <c:v>0.170319434776253</c:v>
                </c:pt>
                <c:pt idx="55">
                  <c:v>0.11553670769258199</c:v>
                </c:pt>
                <c:pt idx="56">
                  <c:v>6.6195600091377899E-2</c:v>
                </c:pt>
                <c:pt idx="57">
                  <c:v>1.6944399065105399E-2</c:v>
                </c:pt>
                <c:pt idx="58">
                  <c:v>3.54889945617875E-3</c:v>
                </c:pt>
                <c:pt idx="59">
                  <c:v>-1.31078371424062E-2</c:v>
                </c:pt>
                <c:pt idx="60">
                  <c:v>-1.09941671998115E-2</c:v>
                </c:pt>
                <c:pt idx="61">
                  <c:v>-1.06786857869867E-2</c:v>
                </c:pt>
                <c:pt idx="62">
                  <c:v>6.13747537961906E-3</c:v>
                </c:pt>
                <c:pt idx="63">
                  <c:v>-1.32138202378269E-2</c:v>
                </c:pt>
                <c:pt idx="64">
                  <c:v>-3.2383425099269801E-2</c:v>
                </c:pt>
                <c:pt idx="65">
                  <c:v>-3.7967588027008503E-2</c:v>
                </c:pt>
                <c:pt idx="66">
                  <c:v>-3.4409871202652799E-2</c:v>
                </c:pt>
                <c:pt idx="67">
                  <c:v>-3.9927003065296E-2</c:v>
                </c:pt>
                <c:pt idx="68">
                  <c:v>-4.7286478884530803E-2</c:v>
                </c:pt>
                <c:pt idx="69">
                  <c:v>-4.8751809553033702E-2</c:v>
                </c:pt>
                <c:pt idx="70">
                  <c:v>-2.9188187914177901E-2</c:v>
                </c:pt>
                <c:pt idx="71">
                  <c:v>-1.71333519303669E-2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'Fig14'!$A$4</c:f>
              <c:strCache>
                <c:ptCount val="1"/>
                <c:pt idx="0">
                  <c:v>HHC_GAP</c:v>
                </c:pt>
              </c:strCache>
            </c:strRef>
          </c:tx>
          <c:marker>
            <c:symbol val="none"/>
          </c:marker>
          <c:cat>
            <c:strRef>
              <c:f>'Fig14'!$B$2:$BU$2</c:f>
              <c:strCache>
                <c:ptCount val="72"/>
                <c:pt idx="0">
                  <c:v>1995Q1</c:v>
                </c:pt>
                <c:pt idx="1">
                  <c:v>1995Q2</c:v>
                </c:pt>
                <c:pt idx="2">
                  <c:v>1995Q3</c:v>
                </c:pt>
                <c:pt idx="3">
                  <c:v>1995Q4</c:v>
                </c:pt>
                <c:pt idx="4">
                  <c:v>1996Q1</c:v>
                </c:pt>
                <c:pt idx="5">
                  <c:v>1996Q2</c:v>
                </c:pt>
                <c:pt idx="6">
                  <c:v>1996Q3</c:v>
                </c:pt>
                <c:pt idx="7">
                  <c:v>1996Q4</c:v>
                </c:pt>
                <c:pt idx="8">
                  <c:v>1997Q1</c:v>
                </c:pt>
                <c:pt idx="9">
                  <c:v>1997Q2</c:v>
                </c:pt>
                <c:pt idx="10">
                  <c:v>1997Q3</c:v>
                </c:pt>
                <c:pt idx="11">
                  <c:v>1997Q4</c:v>
                </c:pt>
                <c:pt idx="12">
                  <c:v>1998Q1</c:v>
                </c:pt>
                <c:pt idx="13">
                  <c:v>1998Q2</c:v>
                </c:pt>
                <c:pt idx="14">
                  <c:v>1998Q3</c:v>
                </c:pt>
                <c:pt idx="15">
                  <c:v>1998Q4</c:v>
                </c:pt>
                <c:pt idx="16">
                  <c:v>1999Q1</c:v>
                </c:pt>
                <c:pt idx="17">
                  <c:v>1999Q2</c:v>
                </c:pt>
                <c:pt idx="18">
                  <c:v>1999Q3</c:v>
                </c:pt>
                <c:pt idx="19">
                  <c:v>1999Q4</c:v>
                </c:pt>
                <c:pt idx="20">
                  <c:v>2000Q1</c:v>
                </c:pt>
                <c:pt idx="21">
                  <c:v>2000Q2</c:v>
                </c:pt>
                <c:pt idx="22">
                  <c:v>2000Q3</c:v>
                </c:pt>
                <c:pt idx="23">
                  <c:v>2000Q4</c:v>
                </c:pt>
                <c:pt idx="24">
                  <c:v>2001Q1</c:v>
                </c:pt>
                <c:pt idx="25">
                  <c:v>2001Q2</c:v>
                </c:pt>
                <c:pt idx="26">
                  <c:v>2001Q3</c:v>
                </c:pt>
                <c:pt idx="27">
                  <c:v>2001Q4</c:v>
                </c:pt>
                <c:pt idx="28">
                  <c:v>2002Q1</c:v>
                </c:pt>
                <c:pt idx="29">
                  <c:v>2002Q2</c:v>
                </c:pt>
                <c:pt idx="30">
                  <c:v>2002Q3</c:v>
                </c:pt>
                <c:pt idx="31">
                  <c:v>2002Q4</c:v>
                </c:pt>
                <c:pt idx="32">
                  <c:v>2003Q1</c:v>
                </c:pt>
                <c:pt idx="33">
                  <c:v>2003Q2</c:v>
                </c:pt>
                <c:pt idx="34">
                  <c:v>2003Q3</c:v>
                </c:pt>
                <c:pt idx="35">
                  <c:v>2003Q4</c:v>
                </c:pt>
                <c:pt idx="36">
                  <c:v>2004Q1</c:v>
                </c:pt>
                <c:pt idx="37">
                  <c:v>2004Q2</c:v>
                </c:pt>
                <c:pt idx="38">
                  <c:v>2004Q3</c:v>
                </c:pt>
                <c:pt idx="39">
                  <c:v>2004Q4</c:v>
                </c:pt>
                <c:pt idx="40">
                  <c:v>2005Q1</c:v>
                </c:pt>
                <c:pt idx="41">
                  <c:v>2005Q2</c:v>
                </c:pt>
                <c:pt idx="42">
                  <c:v>2005Q3</c:v>
                </c:pt>
                <c:pt idx="43">
                  <c:v>2005Q4</c:v>
                </c:pt>
                <c:pt idx="44">
                  <c:v>2006Q1</c:v>
                </c:pt>
                <c:pt idx="45">
                  <c:v>2006Q2</c:v>
                </c:pt>
                <c:pt idx="46">
                  <c:v>2006Q3</c:v>
                </c:pt>
                <c:pt idx="47">
                  <c:v>2006Q4</c:v>
                </c:pt>
                <c:pt idx="48">
                  <c:v>2007Q1</c:v>
                </c:pt>
                <c:pt idx="49">
                  <c:v>2007Q2</c:v>
                </c:pt>
                <c:pt idx="50">
                  <c:v>2007Q3</c:v>
                </c:pt>
                <c:pt idx="51">
                  <c:v>2007Q4</c:v>
                </c:pt>
                <c:pt idx="52">
                  <c:v>2008Q1</c:v>
                </c:pt>
                <c:pt idx="53">
                  <c:v>2008Q2</c:v>
                </c:pt>
                <c:pt idx="54">
                  <c:v>2008Q3</c:v>
                </c:pt>
                <c:pt idx="55">
                  <c:v>2008Q4</c:v>
                </c:pt>
                <c:pt idx="56">
                  <c:v>2009Q1</c:v>
                </c:pt>
                <c:pt idx="57">
                  <c:v>2009Q2</c:v>
                </c:pt>
                <c:pt idx="58">
                  <c:v>2009Q3</c:v>
                </c:pt>
                <c:pt idx="59">
                  <c:v>2009Q4</c:v>
                </c:pt>
                <c:pt idx="60">
                  <c:v>2010Q1</c:v>
                </c:pt>
                <c:pt idx="61">
                  <c:v>2010Q2</c:v>
                </c:pt>
                <c:pt idx="62">
                  <c:v>2010Q3</c:v>
                </c:pt>
                <c:pt idx="63">
                  <c:v>2010Q4</c:v>
                </c:pt>
                <c:pt idx="64">
                  <c:v>2011Q1</c:v>
                </c:pt>
                <c:pt idx="65">
                  <c:v>2011Q2</c:v>
                </c:pt>
                <c:pt idx="66">
                  <c:v>2011Q3</c:v>
                </c:pt>
                <c:pt idx="67">
                  <c:v>2011Q4</c:v>
                </c:pt>
                <c:pt idx="68">
                  <c:v>2012Q1</c:v>
                </c:pt>
                <c:pt idx="69">
                  <c:v>2012Q2</c:v>
                </c:pt>
                <c:pt idx="70">
                  <c:v>2012Q3</c:v>
                </c:pt>
                <c:pt idx="71">
                  <c:v>2012Q4</c:v>
                </c:pt>
              </c:strCache>
            </c:strRef>
          </c:cat>
          <c:val>
            <c:numRef>
              <c:f>'Fig14'!$B$4:$BU$4</c:f>
              <c:numCache>
                <c:formatCode>0.00</c:formatCode>
                <c:ptCount val="72"/>
                <c:pt idx="0">
                  <c:v>0.175829556182792</c:v>
                </c:pt>
                <c:pt idx="1">
                  <c:v>9.5090024786442101E-2</c:v>
                </c:pt>
                <c:pt idx="2">
                  <c:v>3.8188829917489203E-2</c:v>
                </c:pt>
                <c:pt idx="3">
                  <c:v>-1.7205593162161699E-2</c:v>
                </c:pt>
                <c:pt idx="4">
                  <c:v>-3.7398687209304102E-2</c:v>
                </c:pt>
                <c:pt idx="5">
                  <c:v>-8.3931031484997407E-2</c:v>
                </c:pt>
                <c:pt idx="6">
                  <c:v>-8.82335110707934E-2</c:v>
                </c:pt>
                <c:pt idx="7">
                  <c:v>-3.8486344153572098E-2</c:v>
                </c:pt>
                <c:pt idx="8">
                  <c:v>-7.1104829757828699E-3</c:v>
                </c:pt>
                <c:pt idx="9">
                  <c:v>-1.5209525814782399E-2</c:v>
                </c:pt>
                <c:pt idx="10">
                  <c:v>-2.33463268960694E-2</c:v>
                </c:pt>
                <c:pt idx="11">
                  <c:v>-3.2791034491511398E-2</c:v>
                </c:pt>
                <c:pt idx="12">
                  <c:v>-6.7799045418674098E-2</c:v>
                </c:pt>
                <c:pt idx="13">
                  <c:v>-5.6367402098564001E-2</c:v>
                </c:pt>
                <c:pt idx="14">
                  <c:v>-4.9378325488067497E-3</c:v>
                </c:pt>
                <c:pt idx="15">
                  <c:v>4.0310944839285698E-2</c:v>
                </c:pt>
                <c:pt idx="16">
                  <c:v>1.4498547819727E-2</c:v>
                </c:pt>
                <c:pt idx="17">
                  <c:v>3.8790589806009003E-2</c:v>
                </c:pt>
                <c:pt idx="18">
                  <c:v>4.0068302619234303E-2</c:v>
                </c:pt>
                <c:pt idx="19">
                  <c:v>7.6942293961895503E-2</c:v>
                </c:pt>
                <c:pt idx="20">
                  <c:v>4.8218488847350402E-2</c:v>
                </c:pt>
                <c:pt idx="21">
                  <c:v>4.9744013355232E-2</c:v>
                </c:pt>
                <c:pt idx="22">
                  <c:v>6.9353867009647602E-2</c:v>
                </c:pt>
                <c:pt idx="23">
                  <c:v>5.9205759326369199E-2</c:v>
                </c:pt>
                <c:pt idx="24">
                  <c:v>5.7107136542864298E-3</c:v>
                </c:pt>
                <c:pt idx="25">
                  <c:v>-2.4777350257290099E-2</c:v>
                </c:pt>
                <c:pt idx="26">
                  <c:v>-1.39223918550985E-2</c:v>
                </c:pt>
                <c:pt idx="27">
                  <c:v>1.00608525804446E-3</c:v>
                </c:pt>
                <c:pt idx="28">
                  <c:v>-3.3288651025770798E-2</c:v>
                </c:pt>
                <c:pt idx="29">
                  <c:v>-4.9971281617752397E-2</c:v>
                </c:pt>
                <c:pt idx="30">
                  <c:v>-4.9802372022208198E-2</c:v>
                </c:pt>
                <c:pt idx="31">
                  <c:v>-5.5873485692440897E-2</c:v>
                </c:pt>
                <c:pt idx="32">
                  <c:v>-0.111242219599235</c:v>
                </c:pt>
                <c:pt idx="33">
                  <c:v>-0.113728819784814</c:v>
                </c:pt>
                <c:pt idx="34">
                  <c:v>-8.5528245904153893E-2</c:v>
                </c:pt>
                <c:pt idx="35">
                  <c:v>-4.42201170998597E-2</c:v>
                </c:pt>
                <c:pt idx="36">
                  <c:v>-8.0767387360845405E-2</c:v>
                </c:pt>
                <c:pt idx="37">
                  <c:v>-6.4078563102832206E-2</c:v>
                </c:pt>
                <c:pt idx="38">
                  <c:v>-4.0751341124442599E-2</c:v>
                </c:pt>
                <c:pt idx="39">
                  <c:v>-2.0814569122366601E-2</c:v>
                </c:pt>
                <c:pt idx="40">
                  <c:v>-3.2178255205080199E-2</c:v>
                </c:pt>
                <c:pt idx="41">
                  <c:v>-4.8521483753613997E-3</c:v>
                </c:pt>
                <c:pt idx="42">
                  <c:v>3.54147837735201E-2</c:v>
                </c:pt>
                <c:pt idx="43">
                  <c:v>4.8859156241029197E-2</c:v>
                </c:pt>
                <c:pt idx="44">
                  <c:v>2.5325879786766502E-2</c:v>
                </c:pt>
                <c:pt idx="45">
                  <c:v>3.76145581976867E-2</c:v>
                </c:pt>
                <c:pt idx="46">
                  <c:v>5.5345876585865997E-2</c:v>
                </c:pt>
                <c:pt idx="47">
                  <c:v>5.8361830964512799E-2</c:v>
                </c:pt>
                <c:pt idx="48">
                  <c:v>3.5820486173985699E-2</c:v>
                </c:pt>
                <c:pt idx="49">
                  <c:v>3.9132520910278801E-2</c:v>
                </c:pt>
                <c:pt idx="50">
                  <c:v>5.2840956065534003E-2</c:v>
                </c:pt>
                <c:pt idx="51">
                  <c:v>5.6977844706325997E-2</c:v>
                </c:pt>
                <c:pt idx="52">
                  <c:v>3.9107094301693103E-2</c:v>
                </c:pt>
                <c:pt idx="53">
                  <c:v>4.9955401167736099E-2</c:v>
                </c:pt>
                <c:pt idx="54">
                  <c:v>6.58239296866103E-2</c:v>
                </c:pt>
                <c:pt idx="55">
                  <c:v>6.6600352114738401E-2</c:v>
                </c:pt>
                <c:pt idx="56">
                  <c:v>4.5694400752486403E-2</c:v>
                </c:pt>
                <c:pt idx="57">
                  <c:v>4.2570082680148502E-2</c:v>
                </c:pt>
                <c:pt idx="58">
                  <c:v>3.90479659775326E-2</c:v>
                </c:pt>
                <c:pt idx="59">
                  <c:v>2.70526924227798E-2</c:v>
                </c:pt>
                <c:pt idx="60">
                  <c:v>1.0114468815293799E-2</c:v>
                </c:pt>
                <c:pt idx="61">
                  <c:v>6.6388240217154504E-3</c:v>
                </c:pt>
                <c:pt idx="62">
                  <c:v>1.2585675365684701E-2</c:v>
                </c:pt>
                <c:pt idx="63">
                  <c:v>1.33841309058251E-2</c:v>
                </c:pt>
                <c:pt idx="64">
                  <c:v>-1.73847573463294E-2</c:v>
                </c:pt>
                <c:pt idx="65">
                  <c:v>-2.07231624610511E-2</c:v>
                </c:pt>
                <c:pt idx="66">
                  <c:v>-1.56212220352856E-2</c:v>
                </c:pt>
                <c:pt idx="67">
                  <c:v>-2.3535071689426701E-2</c:v>
                </c:pt>
                <c:pt idx="68">
                  <c:v>-5.2874703780105302E-2</c:v>
                </c:pt>
                <c:pt idx="69">
                  <c:v>-6.3205941244138503E-2</c:v>
                </c:pt>
                <c:pt idx="70">
                  <c:v>-6.2682700328508603E-2</c:v>
                </c:pt>
                <c:pt idx="71">
                  <c:v>-6.2585353566904006E-2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45472"/>
        <c:axId val="150747008"/>
      </c:lineChart>
      <c:catAx>
        <c:axId val="15074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50747008"/>
        <c:crosses val="autoZero"/>
        <c:auto val="1"/>
        <c:lblAlgn val="ctr"/>
        <c:lblOffset val="100"/>
        <c:noMultiLvlLbl val="0"/>
      </c:catAx>
      <c:valAx>
        <c:axId val="1507470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5074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094692758135054"/>
          <c:y val="0.16325285248573757"/>
          <c:w val="0.35779074938848121"/>
          <c:h val="0.15597188264058678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50817203402218E-2"/>
          <c:y val="8.558850660250604E-2"/>
          <c:w val="0.89531016631452576"/>
          <c:h val="0.80223230149111235"/>
        </c:manualLayout>
      </c:layout>
      <c:lineChart>
        <c:grouping val="standard"/>
        <c:varyColors val="0"/>
        <c:ser>
          <c:idx val="0"/>
          <c:order val="0"/>
          <c:tx>
            <c:strRef>
              <c:f>'Fig2'!$A$3</c:f>
              <c:strCache>
                <c:ptCount val="1"/>
                <c:pt idx="0">
                  <c:v>Winter 2013</c:v>
                </c:pt>
              </c:strCache>
            </c:strRef>
          </c:tx>
          <c:marker>
            <c:symbol val="none"/>
          </c:marker>
          <c:cat>
            <c:numRef>
              <c:f>'Fig2'!$B$2:$U$2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'Fig2'!$B$3:$U$3</c:f>
              <c:numCache>
                <c:formatCode>0.0</c:formatCode>
                <c:ptCount val="20"/>
                <c:pt idx="0">
                  <c:v>10.064033965982217</c:v>
                </c:pt>
                <c:pt idx="1">
                  <c:v>12.294460296875274</c:v>
                </c:pt>
                <c:pt idx="2">
                  <c:v>14.372198279999997</c:v>
                </c:pt>
                <c:pt idx="3">
                  <c:v>16.44885846</c:v>
                </c:pt>
                <c:pt idx="4">
                  <c:v>17.899848859999999</c:v>
                </c:pt>
                <c:pt idx="5">
                  <c:v>18.93931469</c:v>
                </c:pt>
                <c:pt idx="6">
                  <c:v>19.351392870000002</c:v>
                </c:pt>
                <c:pt idx="7">
                  <c:v>18.631434349999999</c:v>
                </c:pt>
                <c:pt idx="8">
                  <c:v>17.523490850000002</c:v>
                </c:pt>
                <c:pt idx="9">
                  <c:v>15.361801750000001</c:v>
                </c:pt>
                <c:pt idx="10">
                  <c:v>13.383189109999998</c:v>
                </c:pt>
                <c:pt idx="11">
                  <c:v>12.120321280000001</c:v>
                </c:pt>
                <c:pt idx="12">
                  <c:v>11.3101547</c:v>
                </c:pt>
                <c:pt idx="13">
                  <c:v>11.86832897</c:v>
                </c:pt>
                <c:pt idx="14">
                  <c:v>12.926942349999997</c:v>
                </c:pt>
                <c:pt idx="15">
                  <c:v>13.467276159999999</c:v>
                </c:pt>
                <c:pt idx="16">
                  <c:v>14.180579609999999</c:v>
                </c:pt>
                <c:pt idx="17">
                  <c:v>14.196370450000002</c:v>
                </c:pt>
                <c:pt idx="18">
                  <c:v>13.87590219</c:v>
                </c:pt>
                <c:pt idx="19">
                  <c:v>13.71566806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'Fig2'!$A$4</c:f>
              <c:strCache>
                <c:ptCount val="1"/>
                <c:pt idx="0">
                  <c:v>Spring 2013</c:v>
                </c:pt>
              </c:strCache>
            </c:strRef>
          </c:tx>
          <c:marker>
            <c:symbol val="none"/>
          </c:marker>
          <c:cat>
            <c:numRef>
              <c:f>'Fig2'!$B$2:$U$2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'Fig2'!$B$4:$U$4</c:f>
              <c:numCache>
                <c:formatCode>0.0</c:formatCode>
                <c:ptCount val="20"/>
                <c:pt idx="0">
                  <c:v>9.9450822559822178</c:v>
                </c:pt>
                <c:pt idx="1">
                  <c:v>12.175508586875274</c:v>
                </c:pt>
                <c:pt idx="2">
                  <c:v>14.25324657</c:v>
                </c:pt>
                <c:pt idx="3">
                  <c:v>16.376307090000001</c:v>
                </c:pt>
                <c:pt idx="4">
                  <c:v>17.855957010000001</c:v>
                </c:pt>
                <c:pt idx="5">
                  <c:v>18.975954309999999</c:v>
                </c:pt>
                <c:pt idx="6">
                  <c:v>19.397927230000001</c:v>
                </c:pt>
                <c:pt idx="7">
                  <c:v>18.66239843</c:v>
                </c:pt>
                <c:pt idx="8">
                  <c:v>17.540109959999999</c:v>
                </c:pt>
                <c:pt idx="9">
                  <c:v>15.395435579999999</c:v>
                </c:pt>
                <c:pt idx="10">
                  <c:v>13.38940801</c:v>
                </c:pt>
                <c:pt idx="11">
                  <c:v>12.08073978</c:v>
                </c:pt>
                <c:pt idx="12">
                  <c:v>11.25521839</c:v>
                </c:pt>
                <c:pt idx="13">
                  <c:v>11.834522310000001</c:v>
                </c:pt>
                <c:pt idx="14">
                  <c:v>12.95359689</c:v>
                </c:pt>
                <c:pt idx="15">
                  <c:v>13.604759259999998</c:v>
                </c:pt>
                <c:pt idx="16">
                  <c:v>14.337704069999999</c:v>
                </c:pt>
                <c:pt idx="17">
                  <c:v>14.48551164</c:v>
                </c:pt>
                <c:pt idx="18">
                  <c:v>14.216024300000003</c:v>
                </c:pt>
                <c:pt idx="19">
                  <c:v>14.081280630000004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'Fig2'!$A$5</c:f>
              <c:strCache>
                <c:ptCount val="1"/>
                <c:pt idx="0">
                  <c:v>Autumn 2013</c:v>
                </c:pt>
              </c:strCache>
            </c:strRef>
          </c:tx>
          <c:marker>
            <c:symbol val="none"/>
          </c:marker>
          <c:cat>
            <c:numRef>
              <c:f>'Fig2'!$B$2:$U$2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'Fig2'!$B$5:$U$5</c:f>
              <c:numCache>
                <c:formatCode>0.0</c:formatCode>
                <c:ptCount val="20"/>
                <c:pt idx="0">
                  <c:v>10.804530855982218</c:v>
                </c:pt>
                <c:pt idx="1">
                  <c:v>13.034957186875275</c:v>
                </c:pt>
                <c:pt idx="2">
                  <c:v>15.11269517</c:v>
                </c:pt>
                <c:pt idx="3">
                  <c:v>16.2295208</c:v>
                </c:pt>
                <c:pt idx="4">
                  <c:v>16.766387340000001</c:v>
                </c:pt>
                <c:pt idx="5">
                  <c:v>16.959020200000001</c:v>
                </c:pt>
                <c:pt idx="6">
                  <c:v>16.86208461</c:v>
                </c:pt>
                <c:pt idx="7">
                  <c:v>16.405370749999999</c:v>
                </c:pt>
                <c:pt idx="8">
                  <c:v>16.415910109999999</c:v>
                </c:pt>
                <c:pt idx="9">
                  <c:v>15.62047596</c:v>
                </c:pt>
                <c:pt idx="10">
                  <c:v>14.78853724</c:v>
                </c:pt>
                <c:pt idx="11">
                  <c:v>14.11990726</c:v>
                </c:pt>
                <c:pt idx="12">
                  <c:v>13.21804019</c:v>
                </c:pt>
                <c:pt idx="13">
                  <c:v>13.255540229999999</c:v>
                </c:pt>
                <c:pt idx="14">
                  <c:v>13.33737258</c:v>
                </c:pt>
                <c:pt idx="15">
                  <c:v>12.788121759999999</c:v>
                </c:pt>
                <c:pt idx="16">
                  <c:v>12.96373558</c:v>
                </c:pt>
                <c:pt idx="17">
                  <c:v>13.06164998</c:v>
                </c:pt>
                <c:pt idx="18">
                  <c:v>13.206049760000001</c:v>
                </c:pt>
                <c:pt idx="19">
                  <c:v>13.297004340000001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64544"/>
        <c:axId val="137566080"/>
      </c:lineChart>
      <c:catAx>
        <c:axId val="1375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7566080"/>
        <c:crosses val="autoZero"/>
        <c:auto val="1"/>
        <c:lblAlgn val="ctr"/>
        <c:lblOffset val="100"/>
        <c:noMultiLvlLbl val="0"/>
      </c:catAx>
      <c:valAx>
        <c:axId val="137566080"/>
        <c:scaling>
          <c:orientation val="minMax"/>
          <c:max val="20"/>
          <c:min val="8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756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209522865001237"/>
          <c:y val="0.46950924781561565"/>
          <c:w val="0.30254146283925187"/>
          <c:h val="0.38790366096008827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'Fig15'!$A$3</c:f>
              <c:strCache>
                <c:ptCount val="1"/>
                <c:pt idx="0">
                  <c:v>BIS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none"/>
          </c:marker>
          <c:cat>
            <c:strRef>
              <c:f>'Fig15'!$B$2:$BU$2</c:f>
              <c:strCache>
                <c:ptCount val="72"/>
                <c:pt idx="0">
                  <c:v>1995Q1</c:v>
                </c:pt>
                <c:pt idx="1">
                  <c:v>1995Q2</c:v>
                </c:pt>
                <c:pt idx="2">
                  <c:v>1995Q3</c:v>
                </c:pt>
                <c:pt idx="3">
                  <c:v>1995Q4</c:v>
                </c:pt>
                <c:pt idx="4">
                  <c:v>1996Q1</c:v>
                </c:pt>
                <c:pt idx="5">
                  <c:v>1996Q2</c:v>
                </c:pt>
                <c:pt idx="6">
                  <c:v>1996Q3</c:v>
                </c:pt>
                <c:pt idx="7">
                  <c:v>1996Q4</c:v>
                </c:pt>
                <c:pt idx="8">
                  <c:v>1997Q1</c:v>
                </c:pt>
                <c:pt idx="9">
                  <c:v>1997Q2</c:v>
                </c:pt>
                <c:pt idx="10">
                  <c:v>1997Q3</c:v>
                </c:pt>
                <c:pt idx="11">
                  <c:v>1997Q4</c:v>
                </c:pt>
                <c:pt idx="12">
                  <c:v>1998Q1</c:v>
                </c:pt>
                <c:pt idx="13">
                  <c:v>1998Q2</c:v>
                </c:pt>
                <c:pt idx="14">
                  <c:v>1998Q3</c:v>
                </c:pt>
                <c:pt idx="15">
                  <c:v>1998Q4</c:v>
                </c:pt>
                <c:pt idx="16">
                  <c:v>1999Q1</c:v>
                </c:pt>
                <c:pt idx="17">
                  <c:v>1999Q2</c:v>
                </c:pt>
                <c:pt idx="18">
                  <c:v>1999Q3</c:v>
                </c:pt>
                <c:pt idx="19">
                  <c:v>1999Q4</c:v>
                </c:pt>
                <c:pt idx="20">
                  <c:v>2000Q1</c:v>
                </c:pt>
                <c:pt idx="21">
                  <c:v>2000Q2</c:v>
                </c:pt>
                <c:pt idx="22">
                  <c:v>2000Q3</c:v>
                </c:pt>
                <c:pt idx="23">
                  <c:v>2000Q4</c:v>
                </c:pt>
                <c:pt idx="24">
                  <c:v>2001Q1</c:v>
                </c:pt>
                <c:pt idx="25">
                  <c:v>2001Q2</c:v>
                </c:pt>
                <c:pt idx="26">
                  <c:v>2001Q3</c:v>
                </c:pt>
                <c:pt idx="27">
                  <c:v>2001Q4</c:v>
                </c:pt>
                <c:pt idx="28">
                  <c:v>2002Q1</c:v>
                </c:pt>
                <c:pt idx="29">
                  <c:v>2002Q2</c:v>
                </c:pt>
                <c:pt idx="30">
                  <c:v>2002Q3</c:v>
                </c:pt>
                <c:pt idx="31">
                  <c:v>2002Q4</c:v>
                </c:pt>
                <c:pt idx="32">
                  <c:v>2003Q1</c:v>
                </c:pt>
                <c:pt idx="33">
                  <c:v>2003Q2</c:v>
                </c:pt>
                <c:pt idx="34">
                  <c:v>2003Q3</c:v>
                </c:pt>
                <c:pt idx="35">
                  <c:v>2003Q4</c:v>
                </c:pt>
                <c:pt idx="36">
                  <c:v>2004Q1</c:v>
                </c:pt>
                <c:pt idx="37">
                  <c:v>2004Q2</c:v>
                </c:pt>
                <c:pt idx="38">
                  <c:v>2004Q3</c:v>
                </c:pt>
                <c:pt idx="39">
                  <c:v>2004Q4</c:v>
                </c:pt>
                <c:pt idx="40">
                  <c:v>2005Q1</c:v>
                </c:pt>
                <c:pt idx="41">
                  <c:v>2005Q2</c:v>
                </c:pt>
                <c:pt idx="42">
                  <c:v>2005Q3</c:v>
                </c:pt>
                <c:pt idx="43">
                  <c:v>2005Q4</c:v>
                </c:pt>
                <c:pt idx="44">
                  <c:v>2006Q1</c:v>
                </c:pt>
                <c:pt idx="45">
                  <c:v>2006Q2</c:v>
                </c:pt>
                <c:pt idx="46">
                  <c:v>2006Q3</c:v>
                </c:pt>
                <c:pt idx="47">
                  <c:v>2006Q4</c:v>
                </c:pt>
                <c:pt idx="48">
                  <c:v>2007Q1</c:v>
                </c:pt>
                <c:pt idx="49">
                  <c:v>2007Q2</c:v>
                </c:pt>
                <c:pt idx="50">
                  <c:v>2007Q3</c:v>
                </c:pt>
                <c:pt idx="51">
                  <c:v>2007Q4</c:v>
                </c:pt>
                <c:pt idx="52">
                  <c:v>2008Q1</c:v>
                </c:pt>
                <c:pt idx="53">
                  <c:v>2008Q2</c:v>
                </c:pt>
                <c:pt idx="54">
                  <c:v>2008Q3</c:v>
                </c:pt>
                <c:pt idx="55">
                  <c:v>2008Q4</c:v>
                </c:pt>
                <c:pt idx="56">
                  <c:v>2009Q1</c:v>
                </c:pt>
                <c:pt idx="57">
                  <c:v>2009Q2</c:v>
                </c:pt>
                <c:pt idx="58">
                  <c:v>2009Q3</c:v>
                </c:pt>
                <c:pt idx="59">
                  <c:v>2009Q4</c:v>
                </c:pt>
                <c:pt idx="60">
                  <c:v>2010Q1</c:v>
                </c:pt>
                <c:pt idx="61">
                  <c:v>2010Q2</c:v>
                </c:pt>
                <c:pt idx="62">
                  <c:v>2010Q3</c:v>
                </c:pt>
                <c:pt idx="63">
                  <c:v>2010Q4</c:v>
                </c:pt>
                <c:pt idx="64">
                  <c:v>2011Q1</c:v>
                </c:pt>
                <c:pt idx="65">
                  <c:v>2011Q2</c:v>
                </c:pt>
                <c:pt idx="66">
                  <c:v>2011Q3</c:v>
                </c:pt>
                <c:pt idx="67">
                  <c:v>2011Q4</c:v>
                </c:pt>
                <c:pt idx="68">
                  <c:v>2012Q1</c:v>
                </c:pt>
                <c:pt idx="69">
                  <c:v>2012Q2</c:v>
                </c:pt>
                <c:pt idx="70">
                  <c:v>2012Q3</c:v>
                </c:pt>
                <c:pt idx="71">
                  <c:v>2012Q4</c:v>
                </c:pt>
              </c:strCache>
            </c:strRef>
          </c:cat>
          <c:val>
            <c:numRef>
              <c:f>'Fig15'!$B$3:$BU$3</c:f>
              <c:numCache>
                <c:formatCode>0.000</c:formatCode>
                <c:ptCount val="72"/>
                <c:pt idx="0">
                  <c:v>-7.4565999999999999E-3</c:v>
                </c:pt>
                <c:pt idx="1">
                  <c:v>-1.9266999999999999E-2</c:v>
                </c:pt>
                <c:pt idx="2">
                  <c:v>-2.0612999999999999E-2</c:v>
                </c:pt>
                <c:pt idx="3">
                  <c:v>2.5486999999999999E-2</c:v>
                </c:pt>
                <c:pt idx="4">
                  <c:v>1.2444999999999999E-2</c:v>
                </c:pt>
                <c:pt idx="5">
                  <c:v>-3.6148999999999999E-3</c:v>
                </c:pt>
                <c:pt idx="6">
                  <c:v>-5.8713999999999997E-3</c:v>
                </c:pt>
                <c:pt idx="7">
                  <c:v>3.6878000000000001E-2</c:v>
                </c:pt>
                <c:pt idx="8">
                  <c:v>5.9020999999999997E-2</c:v>
                </c:pt>
                <c:pt idx="9">
                  <c:v>5.3011999999999997E-2</c:v>
                </c:pt>
                <c:pt idx="10">
                  <c:v>5.3059000000000002E-2</c:v>
                </c:pt>
                <c:pt idx="11">
                  <c:v>4.3614E-2</c:v>
                </c:pt>
                <c:pt idx="12">
                  <c:v>4.7611000000000001E-2</c:v>
                </c:pt>
                <c:pt idx="13">
                  <c:v>3.8152999999999999E-2</c:v>
                </c:pt>
                <c:pt idx="14">
                  <c:v>2.163E-2</c:v>
                </c:pt>
                <c:pt idx="15">
                  <c:v>8.2197999999999993E-2</c:v>
                </c:pt>
                <c:pt idx="16">
                  <c:v>4.1182000000000003E-2</c:v>
                </c:pt>
                <c:pt idx="17">
                  <c:v>1.5782999999999998E-2</c:v>
                </c:pt>
                <c:pt idx="18">
                  <c:v>5.0445000000000004E-4</c:v>
                </c:pt>
                <c:pt idx="19">
                  <c:v>-1.3125E-2</c:v>
                </c:pt>
                <c:pt idx="20">
                  <c:v>-1.2246E-2</c:v>
                </c:pt>
                <c:pt idx="21">
                  <c:v>-1.3094E-2</c:v>
                </c:pt>
                <c:pt idx="22">
                  <c:v>-1.7742000000000001E-2</c:v>
                </c:pt>
                <c:pt idx="23">
                  <c:v>-2.2758E-2</c:v>
                </c:pt>
                <c:pt idx="24">
                  <c:v>-2.7587E-2</c:v>
                </c:pt>
                <c:pt idx="25">
                  <c:v>-2.8187E-2</c:v>
                </c:pt>
                <c:pt idx="26">
                  <c:v>-3.4597000000000003E-2</c:v>
                </c:pt>
                <c:pt idx="27">
                  <c:v>-2.5249000000000001E-2</c:v>
                </c:pt>
                <c:pt idx="28">
                  <c:v>-3.1267999999999997E-2</c:v>
                </c:pt>
                <c:pt idx="29">
                  <c:v>-3.1709000000000001E-2</c:v>
                </c:pt>
                <c:pt idx="30">
                  <c:v>-2.0986000000000001E-2</c:v>
                </c:pt>
                <c:pt idx="31">
                  <c:v>-2.4743999999999999E-2</c:v>
                </c:pt>
                <c:pt idx="32">
                  <c:v>-1.9882E-2</c:v>
                </c:pt>
                <c:pt idx="33">
                  <c:v>-1.6560999999999999E-2</c:v>
                </c:pt>
                <c:pt idx="34">
                  <c:v>-2.2970999999999998E-2</c:v>
                </c:pt>
                <c:pt idx="35">
                  <c:v>-1.8027999999999999E-2</c:v>
                </c:pt>
                <c:pt idx="36">
                  <c:v>-1.7136999999999999E-2</c:v>
                </c:pt>
                <c:pt idx="37">
                  <c:v>-2.2308000000000001E-2</c:v>
                </c:pt>
                <c:pt idx="38">
                  <c:v>-1.3556E-2</c:v>
                </c:pt>
                <c:pt idx="39">
                  <c:v>-1.2304000000000001E-2</c:v>
                </c:pt>
                <c:pt idx="40">
                  <c:v>-1.4042000000000001E-2</c:v>
                </c:pt>
                <c:pt idx="41">
                  <c:v>-8.5304999999999999E-3</c:v>
                </c:pt>
                <c:pt idx="42">
                  <c:v>-7.0080999999999997E-3</c:v>
                </c:pt>
                <c:pt idx="43">
                  <c:v>-7.3980000000000001E-3</c:v>
                </c:pt>
                <c:pt idx="44">
                  <c:v>6.4464000000000004E-4</c:v>
                </c:pt>
                <c:pt idx="45">
                  <c:v>7.8349000000000005E-3</c:v>
                </c:pt>
                <c:pt idx="46">
                  <c:v>1.1253000000000001E-2</c:v>
                </c:pt>
                <c:pt idx="47">
                  <c:v>2.2712E-2</c:v>
                </c:pt>
                <c:pt idx="48">
                  <c:v>2.7703999999999999E-2</c:v>
                </c:pt>
                <c:pt idx="49">
                  <c:v>3.7817999999999997E-2</c:v>
                </c:pt>
                <c:pt idx="50">
                  <c:v>4.8134999999999997E-2</c:v>
                </c:pt>
                <c:pt idx="51">
                  <c:v>9.6081E-2</c:v>
                </c:pt>
                <c:pt idx="52">
                  <c:v>6.3019000000000006E-2</c:v>
                </c:pt>
                <c:pt idx="53">
                  <c:v>6.8155999999999994E-2</c:v>
                </c:pt>
                <c:pt idx="54">
                  <c:v>7.5145000000000003E-2</c:v>
                </c:pt>
                <c:pt idx="55">
                  <c:v>8.0954999999999999E-2</c:v>
                </c:pt>
                <c:pt idx="56">
                  <c:v>-1.1619000000000001E-2</c:v>
                </c:pt>
                <c:pt idx="57">
                  <c:v>-4.3972000000000004E-3</c:v>
                </c:pt>
                <c:pt idx="58">
                  <c:v>1.3609E-3</c:v>
                </c:pt>
                <c:pt idx="59">
                  <c:v>6.1218000000000002E-3</c:v>
                </c:pt>
                <c:pt idx="60">
                  <c:v>5.5326000000000004E-3</c:v>
                </c:pt>
                <c:pt idx="61">
                  <c:v>4.2789999999999998E-3</c:v>
                </c:pt>
                <c:pt idx="62">
                  <c:v>3.8777999999999998E-3</c:v>
                </c:pt>
                <c:pt idx="63">
                  <c:v>1.3148999999999999E-3</c:v>
                </c:pt>
                <c:pt idx="64">
                  <c:v>8.3175999999999996E-4</c:v>
                </c:pt>
                <c:pt idx="65">
                  <c:v>8.7416000000000002E-4</c:v>
                </c:pt>
                <c:pt idx="66">
                  <c:v>-1.5566000000000001E-4</c:v>
                </c:pt>
                <c:pt idx="67">
                  <c:v>2.0831999999999999E-3</c:v>
                </c:pt>
                <c:pt idx="68">
                  <c:v>-1.8276E-3</c:v>
                </c:pt>
                <c:pt idx="69">
                  <c:v>-4.1869999999999997E-3</c:v>
                </c:pt>
                <c:pt idx="70">
                  <c:v>-6.6692000000000001E-3</c:v>
                </c:pt>
                <c:pt idx="71">
                  <c:v>-1.0277E-2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08448"/>
        <c:axId val="150809984"/>
      </c:lineChart>
      <c:catAx>
        <c:axId val="15080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50809984"/>
        <c:crosses val="autoZero"/>
        <c:auto val="1"/>
        <c:lblAlgn val="ctr"/>
        <c:lblOffset val="1000"/>
        <c:noMultiLvlLbl val="0"/>
      </c:catAx>
      <c:valAx>
        <c:axId val="1508099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5080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161047298397134E-2"/>
          <c:y val="3.071236427396783E-2"/>
          <c:w val="0.94005669148773274"/>
          <c:h val="0.93857527145206432"/>
        </c:manualLayout>
      </c:layout>
      <c:lineChart>
        <c:grouping val="standard"/>
        <c:varyColors val="0"/>
        <c:ser>
          <c:idx val="0"/>
          <c:order val="0"/>
          <c:tx>
            <c:strRef>
              <c:f>'Fig3'!$A$3</c:f>
              <c:strCache>
                <c:ptCount val="1"/>
                <c:pt idx="0">
                  <c:v>constr1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'Fig3'!$B$3:$CC$3</c:f>
              <c:numCache>
                <c:formatCode>0.0</c:formatCode>
                <c:ptCount val="80"/>
                <c:pt idx="0">
                  <c:v>-1.7558570611223201</c:v>
                </c:pt>
                <c:pt idx="1">
                  <c:v>-1.92544922595468</c:v>
                </c:pt>
                <c:pt idx="2">
                  <c:v>-1.2008281580345901</c:v>
                </c:pt>
                <c:pt idx="3">
                  <c:v>-1.47834260957845</c:v>
                </c:pt>
                <c:pt idx="4">
                  <c:v>-1.98711910407554</c:v>
                </c:pt>
                <c:pt idx="5">
                  <c:v>-1.47834260957845</c:v>
                </c:pt>
                <c:pt idx="6">
                  <c:v>-1.66335224394103</c:v>
                </c:pt>
                <c:pt idx="7">
                  <c:v>-1.0929058713230899</c:v>
                </c:pt>
                <c:pt idx="8">
                  <c:v>0.263831447335798</c:v>
                </c:pt>
                <c:pt idx="9">
                  <c:v>-9.0770351859138801E-2</c:v>
                </c:pt>
                <c:pt idx="10">
                  <c:v>-0.21411010810085601</c:v>
                </c:pt>
                <c:pt idx="11">
                  <c:v>0.356336264517086</c:v>
                </c:pt>
                <c:pt idx="12">
                  <c:v>0.433423612168159</c:v>
                </c:pt>
                <c:pt idx="13">
                  <c:v>1.15804468008824</c:v>
                </c:pt>
                <c:pt idx="14">
                  <c:v>1.32763684492061</c:v>
                </c:pt>
                <c:pt idx="15">
                  <c:v>1.2968019058601801</c:v>
                </c:pt>
                <c:pt idx="16">
                  <c:v>1.14262721055803</c:v>
                </c:pt>
                <c:pt idx="17">
                  <c:v>1.20429708867889</c:v>
                </c:pt>
                <c:pt idx="18">
                  <c:v>1.6822386441155399</c:v>
                </c:pt>
                <c:pt idx="19">
                  <c:v>1.3122193753903899</c:v>
                </c:pt>
                <c:pt idx="20">
                  <c:v>0.72635553324223801</c:v>
                </c:pt>
                <c:pt idx="21">
                  <c:v>1.0655398629069599</c:v>
                </c:pt>
                <c:pt idx="22">
                  <c:v>1.26596696679975</c:v>
                </c:pt>
                <c:pt idx="23">
                  <c:v>0.17132663015451</c:v>
                </c:pt>
                <c:pt idx="24">
                  <c:v>-1.04665346273244</c:v>
                </c:pt>
                <c:pt idx="25">
                  <c:v>-1.8175269392431801</c:v>
                </c:pt>
                <c:pt idx="26">
                  <c:v>-2.0025365736057501</c:v>
                </c:pt>
                <c:pt idx="27">
                  <c:v>-1.5091775486388801</c:v>
                </c:pt>
                <c:pt idx="28">
                  <c:v>-1.06207093226266</c:v>
                </c:pt>
                <c:pt idx="29">
                  <c:v>-1.1083233408533</c:v>
                </c:pt>
                <c:pt idx="30">
                  <c:v>-0.79997395024901297</c:v>
                </c:pt>
                <c:pt idx="31">
                  <c:v>-0.63038178541665202</c:v>
                </c:pt>
                <c:pt idx="32">
                  <c:v>-0.13702276044978201</c:v>
                </c:pt>
                <c:pt idx="33">
                  <c:v>-0.26036251669150001</c:v>
                </c:pt>
                <c:pt idx="34">
                  <c:v>-0.41453721199364602</c:v>
                </c:pt>
                <c:pt idx="35">
                  <c:v>-0.36828480340300201</c:v>
                </c:pt>
                <c:pt idx="36">
                  <c:v>-1.3683004208065499E-2</c:v>
                </c:pt>
                <c:pt idx="37">
                  <c:v>0.52592842934944695</c:v>
                </c:pt>
                <c:pt idx="38">
                  <c:v>0.74177300277245295</c:v>
                </c:pt>
                <c:pt idx="39">
                  <c:v>0.510510959819233</c:v>
                </c:pt>
                <c:pt idx="40">
                  <c:v>0.263831447335798</c:v>
                </c:pt>
                <c:pt idx="41">
                  <c:v>0.232996508275369</c:v>
                </c:pt>
                <c:pt idx="42">
                  <c:v>0.12507422156386599</c:v>
                </c:pt>
                <c:pt idx="43">
                  <c:v>0.340918794986871</c:v>
                </c:pt>
                <c:pt idx="44">
                  <c:v>1.73446532214921E-3</c:v>
                </c:pt>
                <c:pt idx="45">
                  <c:v>-2.91004737382803E-2</c:v>
                </c:pt>
                <c:pt idx="46">
                  <c:v>0.433423612168159</c:v>
                </c:pt>
                <c:pt idx="47">
                  <c:v>0.58759830747030595</c:v>
                </c:pt>
                <c:pt idx="48">
                  <c:v>0.80344288089331195</c:v>
                </c:pt>
                <c:pt idx="49">
                  <c:v>0.94220010666524401</c:v>
                </c:pt>
                <c:pt idx="50">
                  <c:v>0.75719047230266701</c:v>
                </c:pt>
                <c:pt idx="51">
                  <c:v>1.0655398629069599</c:v>
                </c:pt>
                <c:pt idx="52">
                  <c:v>1.0501223933767401</c:v>
                </c:pt>
                <c:pt idx="53">
                  <c:v>1.2968019058601801</c:v>
                </c:pt>
                <c:pt idx="54">
                  <c:v>1.46639407069254</c:v>
                </c:pt>
                <c:pt idx="55">
                  <c:v>1.26596696679975</c:v>
                </c:pt>
                <c:pt idx="56">
                  <c:v>1.1888796191486699</c:v>
                </c:pt>
                <c:pt idx="57">
                  <c:v>0.97303504572567301</c:v>
                </c:pt>
                <c:pt idx="58">
                  <c:v>1.1117922714976001</c:v>
                </c:pt>
                <c:pt idx="59">
                  <c:v>0.95761757619545795</c:v>
                </c:pt>
                <c:pt idx="60">
                  <c:v>0.94220010666524401</c:v>
                </c:pt>
                <c:pt idx="61">
                  <c:v>1.0501223933767401</c:v>
                </c:pt>
                <c:pt idx="62">
                  <c:v>1.01928745431631</c:v>
                </c:pt>
                <c:pt idx="63">
                  <c:v>0.63385071606095</c:v>
                </c:pt>
                <c:pt idx="64">
                  <c:v>0.479676020758803</c:v>
                </c:pt>
                <c:pt idx="65">
                  <c:v>-0.66121672447708102</c:v>
                </c:pt>
                <c:pt idx="66">
                  <c:v>-1.0312359932022299</c:v>
                </c:pt>
                <c:pt idx="67">
                  <c:v>-1.0312359932022299</c:v>
                </c:pt>
                <c:pt idx="68">
                  <c:v>-0.79997395024901297</c:v>
                </c:pt>
                <c:pt idx="69">
                  <c:v>-0.55329443776557796</c:v>
                </c:pt>
                <c:pt idx="70">
                  <c:v>-0.49162455964472002</c:v>
                </c:pt>
                <c:pt idx="71">
                  <c:v>-0.39911974246343201</c:v>
                </c:pt>
                <c:pt idx="72">
                  <c:v>-0.32203239481235801</c:v>
                </c:pt>
                <c:pt idx="73">
                  <c:v>-0.46078962058429002</c:v>
                </c:pt>
                <c:pt idx="74">
                  <c:v>-0.72288660259794002</c:v>
                </c:pt>
                <c:pt idx="75">
                  <c:v>-0.42995468152386102</c:v>
                </c:pt>
                <c:pt idx="76">
                  <c:v>-0.76913901118858397</c:v>
                </c:pt>
                <c:pt idx="77">
                  <c:v>-0.21411010810085601</c:v>
                </c:pt>
                <c:pt idx="78">
                  <c:v>-0.67663419400729596</c:v>
                </c:pt>
                <c:pt idx="79">
                  <c:v>-1.5245950181690999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'Fig3'!$A$4</c:f>
              <c:strCache>
                <c:ptCount val="1"/>
                <c:pt idx="0">
                  <c:v>constr2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'Fig3'!$B$4:$CC$4</c:f>
              <c:numCache>
                <c:formatCode>0.0</c:formatCode>
                <c:ptCount val="80"/>
                <c:pt idx="0">
                  <c:v>-0.58702408820930196</c:v>
                </c:pt>
                <c:pt idx="1">
                  <c:v>-0.715084352878948</c:v>
                </c:pt>
                <c:pt idx="2">
                  <c:v>-0.63625983872439096</c:v>
                </c:pt>
                <c:pt idx="3">
                  <c:v>-0.657494460270724</c:v>
                </c:pt>
                <c:pt idx="4">
                  <c:v>-0.57395896595977502</c:v>
                </c:pt>
                <c:pt idx="5">
                  <c:v>-0.60972585623718301</c:v>
                </c:pt>
                <c:pt idx="6">
                  <c:v>-0.62527063828007401</c:v>
                </c:pt>
                <c:pt idx="7">
                  <c:v>-0.53749280913155995</c:v>
                </c:pt>
                <c:pt idx="8">
                  <c:v>-0.62779855433373</c:v>
                </c:pt>
                <c:pt idx="9">
                  <c:v>-0.50614653378473196</c:v>
                </c:pt>
                <c:pt idx="10">
                  <c:v>-0.49094074486561801</c:v>
                </c:pt>
                <c:pt idx="11">
                  <c:v>-0.47365906360131899</c:v>
                </c:pt>
                <c:pt idx="12">
                  <c:v>-0.38710954929213898</c:v>
                </c:pt>
                <c:pt idx="13">
                  <c:v>3.6231255167195199E-2</c:v>
                </c:pt>
                <c:pt idx="14">
                  <c:v>-0.12701157137413099</c:v>
                </c:pt>
                <c:pt idx="15">
                  <c:v>0.26905943333982502</c:v>
                </c:pt>
                <c:pt idx="16">
                  <c:v>0.69866582742095695</c:v>
                </c:pt>
                <c:pt idx="17">
                  <c:v>0.287763624267173</c:v>
                </c:pt>
                <c:pt idx="18">
                  <c:v>9.9200540999666395E-2</c:v>
                </c:pt>
                <c:pt idx="19">
                  <c:v>9.9839731569402498E-2</c:v>
                </c:pt>
                <c:pt idx="20">
                  <c:v>3.1195082409555201E-2</c:v>
                </c:pt>
                <c:pt idx="21">
                  <c:v>0.110537535981285</c:v>
                </c:pt>
                <c:pt idx="22">
                  <c:v>0.20030099005261101</c:v>
                </c:pt>
                <c:pt idx="23">
                  <c:v>-0.13664953148762299</c:v>
                </c:pt>
                <c:pt idx="24">
                  <c:v>-0.26111342184039499</c:v>
                </c:pt>
                <c:pt idx="25">
                  <c:v>-0.38156688012281698</c:v>
                </c:pt>
                <c:pt idx="26">
                  <c:v>-0.47273036475783098</c:v>
                </c:pt>
                <c:pt idx="27">
                  <c:v>-0.51336616588966399</c:v>
                </c:pt>
                <c:pt idx="28">
                  <c:v>-0.48176095721936901</c:v>
                </c:pt>
                <c:pt idx="29">
                  <c:v>-0.50814065797607999</c:v>
                </c:pt>
                <c:pt idx="30">
                  <c:v>-0.53590955326849099</c:v>
                </c:pt>
                <c:pt idx="31">
                  <c:v>-0.42365452682405003</c:v>
                </c:pt>
                <c:pt idx="32">
                  <c:v>-0.43375668484171398</c:v>
                </c:pt>
                <c:pt idx="33">
                  <c:v>-0.45191543164570103</c:v>
                </c:pt>
                <c:pt idx="34">
                  <c:v>-0.493573803458556</c:v>
                </c:pt>
                <c:pt idx="35">
                  <c:v>-0.458822854158001</c:v>
                </c:pt>
                <c:pt idx="36">
                  <c:v>-6.5657152088998305E-2</c:v>
                </c:pt>
                <c:pt idx="37">
                  <c:v>-2.0779001271357699E-2</c:v>
                </c:pt>
                <c:pt idx="38">
                  <c:v>-4.5432434938678601E-2</c:v>
                </c:pt>
                <c:pt idx="39">
                  <c:v>-0.13927793818611001</c:v>
                </c:pt>
                <c:pt idx="40">
                  <c:v>-0.41050747251372</c:v>
                </c:pt>
                <c:pt idx="41">
                  <c:v>-0.18347213319449099</c:v>
                </c:pt>
                <c:pt idx="42">
                  <c:v>-0.289762832501687</c:v>
                </c:pt>
                <c:pt idx="43">
                  <c:v>-0.429539677745996</c:v>
                </c:pt>
                <c:pt idx="44">
                  <c:v>-0.38341226067791701</c:v>
                </c:pt>
                <c:pt idx="45">
                  <c:v>-0.453914950484341</c:v>
                </c:pt>
                <c:pt idx="46">
                  <c:v>-0.61563644604212897</c:v>
                </c:pt>
                <c:pt idx="47">
                  <c:v>-0.47109547297881499</c:v>
                </c:pt>
                <c:pt idx="48">
                  <c:v>-0.17483463720206499</c:v>
                </c:pt>
                <c:pt idx="49">
                  <c:v>-0.22525158978123599</c:v>
                </c:pt>
                <c:pt idx="50">
                  <c:v>-4.2590433501257699E-2</c:v>
                </c:pt>
                <c:pt idx="51">
                  <c:v>0.16163633370594699</c:v>
                </c:pt>
                <c:pt idx="52">
                  <c:v>4.2066073710734599E-2</c:v>
                </c:pt>
                <c:pt idx="53">
                  <c:v>0.713221217405269</c:v>
                </c:pt>
                <c:pt idx="54">
                  <c:v>1.3374241986070701</c:v>
                </c:pt>
                <c:pt idx="55">
                  <c:v>1.36640756834712</c:v>
                </c:pt>
                <c:pt idx="56">
                  <c:v>1.97166521432556</c:v>
                </c:pt>
                <c:pt idx="57">
                  <c:v>2.2540979762118001</c:v>
                </c:pt>
                <c:pt idx="58">
                  <c:v>2.5994975155605502</c:v>
                </c:pt>
                <c:pt idx="59">
                  <c:v>2.9339597389372201</c:v>
                </c:pt>
                <c:pt idx="60">
                  <c:v>2.6977179396601101</c:v>
                </c:pt>
                <c:pt idx="61">
                  <c:v>3.3371734216681799</c:v>
                </c:pt>
                <c:pt idx="62">
                  <c:v>3.2565713623822199</c:v>
                </c:pt>
                <c:pt idx="63">
                  <c:v>2.3565069808375898</c:v>
                </c:pt>
                <c:pt idx="64">
                  <c:v>0.100218073567809</c:v>
                </c:pt>
                <c:pt idx="65">
                  <c:v>-0.45883858299400199</c:v>
                </c:pt>
                <c:pt idx="66">
                  <c:v>-0.83608684081151896</c:v>
                </c:pt>
                <c:pt idx="67">
                  <c:v>-0.75254693422610597</c:v>
                </c:pt>
                <c:pt idx="68">
                  <c:v>-0.46485498602977599</c:v>
                </c:pt>
                <c:pt idx="69">
                  <c:v>-0.56223368648627103</c:v>
                </c:pt>
                <c:pt idx="70">
                  <c:v>-0.78743351805074302</c:v>
                </c:pt>
                <c:pt idx="71">
                  <c:v>-0.80364983341492502</c:v>
                </c:pt>
                <c:pt idx="72">
                  <c:v>-0.47023675019261402</c:v>
                </c:pt>
                <c:pt idx="73">
                  <c:v>-0.65564969293893105</c:v>
                </c:pt>
                <c:pt idx="74">
                  <c:v>-0.76603696562300805</c:v>
                </c:pt>
                <c:pt idx="75">
                  <c:v>-0.64490922932180805</c:v>
                </c:pt>
                <c:pt idx="76">
                  <c:v>-0.65681413265854605</c:v>
                </c:pt>
                <c:pt idx="77">
                  <c:v>-0.61451549125403704</c:v>
                </c:pt>
                <c:pt idx="78">
                  <c:v>-0.66936384169879803</c:v>
                </c:pt>
                <c:pt idx="79">
                  <c:v>-0.758684856891092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'Fig3'!$A$5</c:f>
              <c:strCache>
                <c:ptCount val="1"/>
                <c:pt idx="0">
                  <c:v>ind1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'Fig3'!$B$5:$CC$5</c:f>
              <c:numCache>
                <c:formatCode>0.0</c:formatCode>
                <c:ptCount val="80"/>
                <c:pt idx="0">
                  <c:v>-2.68025640938599</c:v>
                </c:pt>
                <c:pt idx="1">
                  <c:v>-2.3527032211179</c:v>
                </c:pt>
                <c:pt idx="2">
                  <c:v>-1.37529796585387</c:v>
                </c:pt>
                <c:pt idx="3">
                  <c:v>-1.3518374882127999</c:v>
                </c:pt>
                <c:pt idx="4">
                  <c:v>-1.0069920778772301</c:v>
                </c:pt>
                <c:pt idx="5">
                  <c:v>-0.66641575522139096</c:v>
                </c:pt>
                <c:pt idx="6">
                  <c:v>-0.76010145262602402</c:v>
                </c:pt>
                <c:pt idx="7">
                  <c:v>-0.71546477471001502</c:v>
                </c:pt>
                <c:pt idx="8">
                  <c:v>-0.79384017749880398</c:v>
                </c:pt>
                <c:pt idx="9">
                  <c:v>-0.636729237019378</c:v>
                </c:pt>
                <c:pt idx="10">
                  <c:v>-0.80561908102329405</c:v>
                </c:pt>
                <c:pt idx="11">
                  <c:v>-0.50487484690336104</c:v>
                </c:pt>
                <c:pt idx="12">
                  <c:v>-0.35098342590824499</c:v>
                </c:pt>
                <c:pt idx="13">
                  <c:v>-0.39131160946471299</c:v>
                </c:pt>
                <c:pt idx="14">
                  <c:v>-0.45527495785404398</c:v>
                </c:pt>
                <c:pt idx="15">
                  <c:v>-6.9432924250163799E-2</c:v>
                </c:pt>
                <c:pt idx="16">
                  <c:v>0.30758194551079598</c:v>
                </c:pt>
                <c:pt idx="17">
                  <c:v>0.27210775311042801</c:v>
                </c:pt>
                <c:pt idx="18">
                  <c:v>0.52128925598671905</c:v>
                </c:pt>
                <c:pt idx="19">
                  <c:v>0.367495433666019</c:v>
                </c:pt>
                <c:pt idx="20">
                  <c:v>0.55329510059090004</c:v>
                </c:pt>
                <c:pt idx="21">
                  <c:v>0.70751856678082703</c:v>
                </c:pt>
                <c:pt idx="22">
                  <c:v>1.09278223861071</c:v>
                </c:pt>
                <c:pt idx="23">
                  <c:v>0.79837604270473495</c:v>
                </c:pt>
                <c:pt idx="24">
                  <c:v>0.16976295937229699</c:v>
                </c:pt>
                <c:pt idx="25">
                  <c:v>0.27782426360041301</c:v>
                </c:pt>
                <c:pt idx="26">
                  <c:v>0.44481064458050801</c:v>
                </c:pt>
                <c:pt idx="27">
                  <c:v>0.15603146084370201</c:v>
                </c:pt>
                <c:pt idx="28">
                  <c:v>0.837298454711639</c:v>
                </c:pt>
                <c:pt idx="29">
                  <c:v>0.87953912189261796</c:v>
                </c:pt>
                <c:pt idx="30">
                  <c:v>1.1098919779385199</c:v>
                </c:pt>
                <c:pt idx="31">
                  <c:v>1.1722274467759499</c:v>
                </c:pt>
                <c:pt idx="32">
                  <c:v>1.25976643436794</c:v>
                </c:pt>
                <c:pt idx="33">
                  <c:v>1.31009760106343</c:v>
                </c:pt>
                <c:pt idx="34">
                  <c:v>0.32060024351486099</c:v>
                </c:pt>
                <c:pt idx="35">
                  <c:v>4.8474917196855601E-2</c:v>
                </c:pt>
                <c:pt idx="36">
                  <c:v>-0.43501785049034403</c:v>
                </c:pt>
                <c:pt idx="37">
                  <c:v>-0.13019542804954801</c:v>
                </c:pt>
                <c:pt idx="38">
                  <c:v>-4.6369515314954098E-2</c:v>
                </c:pt>
                <c:pt idx="39">
                  <c:v>-0.460338435637412</c:v>
                </c:pt>
                <c:pt idx="40">
                  <c:v>0.20212311491125501</c:v>
                </c:pt>
                <c:pt idx="41">
                  <c:v>0.34569285364804703</c:v>
                </c:pt>
                <c:pt idx="42">
                  <c:v>0.40126514527175999</c:v>
                </c:pt>
                <c:pt idx="43">
                  <c:v>0.91360621921905405</c:v>
                </c:pt>
                <c:pt idx="44">
                  <c:v>0.84886184270470499</c:v>
                </c:pt>
                <c:pt idx="45">
                  <c:v>0.176811241619344</c:v>
                </c:pt>
                <c:pt idx="46">
                  <c:v>0.64059070790681405</c:v>
                </c:pt>
                <c:pt idx="47">
                  <c:v>0.836789552475805</c:v>
                </c:pt>
                <c:pt idx="48">
                  <c:v>0.21992848094071199</c:v>
                </c:pt>
                <c:pt idx="49">
                  <c:v>0.85903912578236397</c:v>
                </c:pt>
                <c:pt idx="50">
                  <c:v>0.86586530310238397</c:v>
                </c:pt>
                <c:pt idx="51">
                  <c:v>0.56548057415834496</c:v>
                </c:pt>
                <c:pt idx="52">
                  <c:v>0.661755518420726</c:v>
                </c:pt>
                <c:pt idx="53">
                  <c:v>0.87555312996471002</c:v>
                </c:pt>
                <c:pt idx="54">
                  <c:v>1.54387588574957</c:v>
                </c:pt>
                <c:pt idx="55">
                  <c:v>0.70870704348455704</c:v>
                </c:pt>
                <c:pt idx="56">
                  <c:v>1.7170726592849299</c:v>
                </c:pt>
                <c:pt idx="57">
                  <c:v>1.54090725209998</c:v>
                </c:pt>
                <c:pt idx="58">
                  <c:v>1.1729131754434701</c:v>
                </c:pt>
                <c:pt idx="59">
                  <c:v>1.05471674330198</c:v>
                </c:pt>
                <c:pt idx="60">
                  <c:v>1.0432508738153401</c:v>
                </c:pt>
                <c:pt idx="61">
                  <c:v>1.3771558464711799</c:v>
                </c:pt>
                <c:pt idx="62">
                  <c:v>1.0341553582632299</c:v>
                </c:pt>
                <c:pt idx="63">
                  <c:v>-0.24720287450402001</c:v>
                </c:pt>
                <c:pt idx="64">
                  <c:v>-1.9601977797072601</c:v>
                </c:pt>
                <c:pt idx="65">
                  <c:v>-2.1843121736926498</c:v>
                </c:pt>
                <c:pt idx="66">
                  <c:v>-2.34973212867521</c:v>
                </c:pt>
                <c:pt idx="67">
                  <c:v>-1.93761762271831</c:v>
                </c:pt>
                <c:pt idx="68">
                  <c:v>-1.3550250658290599</c:v>
                </c:pt>
                <c:pt idx="69">
                  <c:v>-1.2764170240936199</c:v>
                </c:pt>
                <c:pt idx="70">
                  <c:v>-0.819020112630504</c:v>
                </c:pt>
                <c:pt idx="71">
                  <c:v>4.6139139938143003E-2</c:v>
                </c:pt>
                <c:pt idx="72">
                  <c:v>9.3825231854427094E-2</c:v>
                </c:pt>
                <c:pt idx="73">
                  <c:v>-0.37930840155539303</c:v>
                </c:pt>
                <c:pt idx="74">
                  <c:v>-0.59082109320391596</c:v>
                </c:pt>
                <c:pt idx="75">
                  <c:v>-0.77986757224818504</c:v>
                </c:pt>
                <c:pt idx="76">
                  <c:v>-0.98089402090476896</c:v>
                </c:pt>
                <c:pt idx="77">
                  <c:v>-0.35470405153304202</c:v>
                </c:pt>
                <c:pt idx="78">
                  <c:v>-0.15069019243633899</c:v>
                </c:pt>
                <c:pt idx="79">
                  <c:v>-0.99798713450108301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'Fig3'!$A$6</c:f>
              <c:strCache>
                <c:ptCount val="1"/>
                <c:pt idx="0">
                  <c:v>ind2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'Fig3'!$B$6:$CC$6</c:f>
              <c:numCache>
                <c:formatCode>0.0</c:formatCode>
                <c:ptCount val="80"/>
                <c:pt idx="0">
                  <c:v>-1.3913809471870699</c:v>
                </c:pt>
                <c:pt idx="1">
                  <c:v>-1.0262717490637301</c:v>
                </c:pt>
                <c:pt idx="2">
                  <c:v>-0.67840689483135497</c:v>
                </c:pt>
                <c:pt idx="3">
                  <c:v>-0.50271518221623401</c:v>
                </c:pt>
                <c:pt idx="4">
                  <c:v>-0.80024972865840505</c:v>
                </c:pt>
                <c:pt idx="5">
                  <c:v>-0.88647281468170003</c:v>
                </c:pt>
                <c:pt idx="6">
                  <c:v>-0.84836805664883497</c:v>
                </c:pt>
                <c:pt idx="7">
                  <c:v>-0.63976682451376898</c:v>
                </c:pt>
                <c:pt idx="8">
                  <c:v>-0.49692308492209902</c:v>
                </c:pt>
                <c:pt idx="9">
                  <c:v>-0.407133557817287</c:v>
                </c:pt>
                <c:pt idx="10">
                  <c:v>-0.47261117716801598</c:v>
                </c:pt>
                <c:pt idx="11">
                  <c:v>-0.62219380423437198</c:v>
                </c:pt>
                <c:pt idx="12">
                  <c:v>-6.8539365765527702E-2</c:v>
                </c:pt>
                <c:pt idx="13">
                  <c:v>-0.15197203129208101</c:v>
                </c:pt>
                <c:pt idx="14">
                  <c:v>-0.65608753068824299</c:v>
                </c:pt>
                <c:pt idx="15">
                  <c:v>-0.56776268565514898</c:v>
                </c:pt>
                <c:pt idx="16">
                  <c:v>-0.33427216229322598</c:v>
                </c:pt>
                <c:pt idx="17">
                  <c:v>-0.79080176957676096</c:v>
                </c:pt>
                <c:pt idx="18">
                  <c:v>0.56020672311560205</c:v>
                </c:pt>
                <c:pt idx="19">
                  <c:v>0.98787478535048501</c:v>
                </c:pt>
                <c:pt idx="20">
                  <c:v>0.71788022831805098</c:v>
                </c:pt>
                <c:pt idx="21">
                  <c:v>0.35417747700069802</c:v>
                </c:pt>
                <c:pt idx="22">
                  <c:v>-0.53678241344519395</c:v>
                </c:pt>
                <c:pt idx="23">
                  <c:v>-0.44704059064353602</c:v>
                </c:pt>
                <c:pt idx="24">
                  <c:v>-2.62493636786028</c:v>
                </c:pt>
                <c:pt idx="25">
                  <c:v>-1.33065710461384</c:v>
                </c:pt>
                <c:pt idx="26">
                  <c:v>-0.63123725971364997</c:v>
                </c:pt>
                <c:pt idx="27">
                  <c:v>-4.8849727486622398E-2</c:v>
                </c:pt>
                <c:pt idx="28">
                  <c:v>0.34683051739211102</c:v>
                </c:pt>
                <c:pt idx="29">
                  <c:v>0.22357740339305501</c:v>
                </c:pt>
                <c:pt idx="30">
                  <c:v>0.60430172883581501</c:v>
                </c:pt>
                <c:pt idx="31">
                  <c:v>0.38728684452076001</c:v>
                </c:pt>
                <c:pt idx="32">
                  <c:v>0.38346819018118</c:v>
                </c:pt>
                <c:pt idx="33">
                  <c:v>1.46286238949761</c:v>
                </c:pt>
                <c:pt idx="34">
                  <c:v>0.85641008683397102</c:v>
                </c:pt>
                <c:pt idx="35">
                  <c:v>0.437151957851452</c:v>
                </c:pt>
                <c:pt idx="36">
                  <c:v>0.81122758291012198</c:v>
                </c:pt>
                <c:pt idx="37">
                  <c:v>0.67276068936170197</c:v>
                </c:pt>
                <c:pt idx="38">
                  <c:v>1.0256232948764801</c:v>
                </c:pt>
                <c:pt idx="39">
                  <c:v>1.3378963714197201</c:v>
                </c:pt>
                <c:pt idx="40">
                  <c:v>-0.53499314199662495</c:v>
                </c:pt>
                <c:pt idx="41">
                  <c:v>0.55080296920522398</c:v>
                </c:pt>
                <c:pt idx="42">
                  <c:v>8.6320116524416703E-3</c:v>
                </c:pt>
                <c:pt idx="43">
                  <c:v>0.23604245138174401</c:v>
                </c:pt>
                <c:pt idx="44">
                  <c:v>0.50695011321627204</c:v>
                </c:pt>
                <c:pt idx="45">
                  <c:v>-0.94910475325427401</c:v>
                </c:pt>
                <c:pt idx="46">
                  <c:v>0.89906319087712305</c:v>
                </c:pt>
                <c:pt idx="47">
                  <c:v>0.90740352300966898</c:v>
                </c:pt>
                <c:pt idx="48">
                  <c:v>1.3284431918469899</c:v>
                </c:pt>
                <c:pt idx="49">
                  <c:v>0.56090272423994803</c:v>
                </c:pt>
                <c:pt idx="50">
                  <c:v>0.62506618707991601</c:v>
                </c:pt>
                <c:pt idx="51">
                  <c:v>0.471041764790257</c:v>
                </c:pt>
                <c:pt idx="52">
                  <c:v>0.62071517139100296</c:v>
                </c:pt>
                <c:pt idx="53">
                  <c:v>1.28527949977741</c:v>
                </c:pt>
                <c:pt idx="54">
                  <c:v>1.2429839485785801</c:v>
                </c:pt>
                <c:pt idx="55">
                  <c:v>2.1032263000459501</c:v>
                </c:pt>
                <c:pt idx="56">
                  <c:v>1.6223692842084301</c:v>
                </c:pt>
                <c:pt idx="57">
                  <c:v>2.0345470317099101</c:v>
                </c:pt>
                <c:pt idx="58">
                  <c:v>1.6928714567118399</c:v>
                </c:pt>
                <c:pt idx="59">
                  <c:v>1.33525140795276</c:v>
                </c:pt>
                <c:pt idx="60">
                  <c:v>1.2501307618880999</c:v>
                </c:pt>
                <c:pt idx="61">
                  <c:v>0.86729527019154895</c:v>
                </c:pt>
                <c:pt idx="62">
                  <c:v>1.00296917247338</c:v>
                </c:pt>
                <c:pt idx="63">
                  <c:v>-1.1684461655322</c:v>
                </c:pt>
                <c:pt idx="64">
                  <c:v>-2.0844403098874702</c:v>
                </c:pt>
                <c:pt idx="65">
                  <c:v>-2.4319968497452802</c:v>
                </c:pt>
                <c:pt idx="66">
                  <c:v>-1.8147118983910999</c:v>
                </c:pt>
                <c:pt idx="67">
                  <c:v>-1.5059248120009501</c:v>
                </c:pt>
                <c:pt idx="68">
                  <c:v>-1.12028916869814</c:v>
                </c:pt>
                <c:pt idx="69">
                  <c:v>-0.79972736549129797</c:v>
                </c:pt>
                <c:pt idx="70">
                  <c:v>-0.41130167159603298</c:v>
                </c:pt>
                <c:pt idx="71">
                  <c:v>0.37513981797106399</c:v>
                </c:pt>
                <c:pt idx="72">
                  <c:v>0.45483559755928599</c:v>
                </c:pt>
                <c:pt idx="73">
                  <c:v>9.3136599114229404E-2</c:v>
                </c:pt>
                <c:pt idx="74">
                  <c:v>-0.65387749592389799</c:v>
                </c:pt>
                <c:pt idx="75">
                  <c:v>-0.65466022963123605</c:v>
                </c:pt>
                <c:pt idx="76">
                  <c:v>-0.20754587579096501</c:v>
                </c:pt>
                <c:pt idx="77">
                  <c:v>-0.40950155791098902</c:v>
                </c:pt>
                <c:pt idx="78">
                  <c:v>-0.49940556874126102</c:v>
                </c:pt>
                <c:pt idx="79">
                  <c:v>-1.0372760221631701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'Fig3'!$A$7</c:f>
              <c:strCache>
                <c:ptCount val="1"/>
                <c:pt idx="0">
                  <c:v>retail1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'Fig3'!$B$7:$CC$7</c:f>
              <c:numCache>
                <c:formatCode>0.0</c:formatCode>
                <c:ptCount val="80"/>
                <c:pt idx="4">
                  <c:v>-1.98623828184516</c:v>
                </c:pt>
                <c:pt idx="5">
                  <c:v>-2.0353313686779302</c:v>
                </c:pt>
                <c:pt idx="6">
                  <c:v>-1.89515686301471</c:v>
                </c:pt>
                <c:pt idx="7">
                  <c:v>-1.5810723626071801</c:v>
                </c:pt>
                <c:pt idx="8">
                  <c:v>-1.34685550054555</c:v>
                </c:pt>
                <c:pt idx="9">
                  <c:v>-1.9738987930599401</c:v>
                </c:pt>
                <c:pt idx="10">
                  <c:v>-1.66101381348928</c:v>
                </c:pt>
                <c:pt idx="11">
                  <c:v>-1.2031089187136701</c:v>
                </c:pt>
                <c:pt idx="12">
                  <c:v>-0.79982137304995704</c:v>
                </c:pt>
                <c:pt idx="13">
                  <c:v>1.78202621464108E-2</c:v>
                </c:pt>
                <c:pt idx="14">
                  <c:v>0.23950570748209199</c:v>
                </c:pt>
                <c:pt idx="15">
                  <c:v>-2.2468027875913E-2</c:v>
                </c:pt>
                <c:pt idx="16">
                  <c:v>0.91792575572427604</c:v>
                </c:pt>
                <c:pt idx="17">
                  <c:v>1.0675847637368501</c:v>
                </c:pt>
                <c:pt idx="18">
                  <c:v>1.1860063530674201</c:v>
                </c:pt>
                <c:pt idx="19">
                  <c:v>-0.25649608490852499</c:v>
                </c:pt>
                <c:pt idx="20">
                  <c:v>0.63005591336308697</c:v>
                </c:pt>
                <c:pt idx="21">
                  <c:v>0.79923981874319205</c:v>
                </c:pt>
                <c:pt idx="22">
                  <c:v>0.75722668466939302</c:v>
                </c:pt>
                <c:pt idx="23">
                  <c:v>1.56419377781825</c:v>
                </c:pt>
                <c:pt idx="24">
                  <c:v>-0.46566206103372798</c:v>
                </c:pt>
                <c:pt idx="25">
                  <c:v>-0.51538919258998095</c:v>
                </c:pt>
                <c:pt idx="26">
                  <c:v>-0.69299169742479905</c:v>
                </c:pt>
                <c:pt idx="27">
                  <c:v>7.6423468220445295E-2</c:v>
                </c:pt>
                <c:pt idx="28">
                  <c:v>-0.173392462963397</c:v>
                </c:pt>
                <c:pt idx="29">
                  <c:v>0.17999843678956801</c:v>
                </c:pt>
                <c:pt idx="30">
                  <c:v>0.13010869535182901</c:v>
                </c:pt>
                <c:pt idx="31">
                  <c:v>6.2263335096954399E-2</c:v>
                </c:pt>
                <c:pt idx="32">
                  <c:v>0.559955654384798</c:v>
                </c:pt>
                <c:pt idx="33">
                  <c:v>0.83291316257947201</c:v>
                </c:pt>
                <c:pt idx="34">
                  <c:v>1.28832518763486</c:v>
                </c:pt>
                <c:pt idx="35">
                  <c:v>1.77509907859309</c:v>
                </c:pt>
                <c:pt idx="36">
                  <c:v>0.63670320394470004</c:v>
                </c:pt>
                <c:pt idx="37">
                  <c:v>0.64946195411887697</c:v>
                </c:pt>
                <c:pt idx="38">
                  <c:v>0.66498553988421005</c:v>
                </c:pt>
                <c:pt idx="39">
                  <c:v>0.192518514470713</c:v>
                </c:pt>
                <c:pt idx="40">
                  <c:v>0.83937207731371599</c:v>
                </c:pt>
                <c:pt idx="41">
                  <c:v>-8.0203932266694103E-2</c:v>
                </c:pt>
                <c:pt idx="42">
                  <c:v>0.14411058911974101</c:v>
                </c:pt>
                <c:pt idx="43">
                  <c:v>0.60677858895359005</c:v>
                </c:pt>
                <c:pt idx="44">
                  <c:v>-0.64962669090924496</c:v>
                </c:pt>
                <c:pt idx="45">
                  <c:v>-3.4520624848604402E-2</c:v>
                </c:pt>
                <c:pt idx="46">
                  <c:v>-0.49984755488964</c:v>
                </c:pt>
                <c:pt idx="47">
                  <c:v>-1.358478984297</c:v>
                </c:pt>
                <c:pt idx="48">
                  <c:v>-0.69822741033394797</c:v>
                </c:pt>
                <c:pt idx="49">
                  <c:v>9.6835507501318502E-2</c:v>
                </c:pt>
                <c:pt idx="50">
                  <c:v>0.18985460447955399</c:v>
                </c:pt>
                <c:pt idx="51">
                  <c:v>0.95205331108379498</c:v>
                </c:pt>
                <c:pt idx="52">
                  <c:v>0.77579256745620495</c:v>
                </c:pt>
                <c:pt idx="53">
                  <c:v>0.72766647861467004</c:v>
                </c:pt>
                <c:pt idx="54">
                  <c:v>1.0262190266906199</c:v>
                </c:pt>
                <c:pt idx="55">
                  <c:v>1.12906560842654</c:v>
                </c:pt>
                <c:pt idx="56">
                  <c:v>1.1533669778149001</c:v>
                </c:pt>
                <c:pt idx="57">
                  <c:v>1.22791052411316</c:v>
                </c:pt>
                <c:pt idx="58">
                  <c:v>0.87453893355644396</c:v>
                </c:pt>
                <c:pt idx="59">
                  <c:v>1.02931618970753</c:v>
                </c:pt>
                <c:pt idx="60">
                  <c:v>1.53402161605385</c:v>
                </c:pt>
                <c:pt idx="61">
                  <c:v>1.3759539635939599</c:v>
                </c:pt>
                <c:pt idx="62">
                  <c:v>0.93908450406545396</c:v>
                </c:pt>
                <c:pt idx="63">
                  <c:v>0.14579268213634</c:v>
                </c:pt>
                <c:pt idx="64">
                  <c:v>-0.54566851298035202</c:v>
                </c:pt>
                <c:pt idx="65">
                  <c:v>-1.8717399584479599</c:v>
                </c:pt>
                <c:pt idx="66">
                  <c:v>-1.97094147729782</c:v>
                </c:pt>
                <c:pt idx="67">
                  <c:v>-1.89310357571372</c:v>
                </c:pt>
                <c:pt idx="68">
                  <c:v>-1.74359336654377</c:v>
                </c:pt>
                <c:pt idx="69">
                  <c:v>-1.15533353396518</c:v>
                </c:pt>
                <c:pt idx="70">
                  <c:v>-0.46185111602836199</c:v>
                </c:pt>
                <c:pt idx="71">
                  <c:v>-5.3652229181934699E-2</c:v>
                </c:pt>
                <c:pt idx="72">
                  <c:v>0.36645748373784298</c:v>
                </c:pt>
                <c:pt idx="73">
                  <c:v>0.31790895709007899</c:v>
                </c:pt>
                <c:pt idx="74">
                  <c:v>0.21462071583252201</c:v>
                </c:pt>
                <c:pt idx="75">
                  <c:v>6.9856178436873501E-2</c:v>
                </c:pt>
                <c:pt idx="76">
                  <c:v>-0.16622702526052499</c:v>
                </c:pt>
                <c:pt idx="77">
                  <c:v>-7.1135192529098099E-2</c:v>
                </c:pt>
                <c:pt idx="78">
                  <c:v>1.26397326312281E-3</c:v>
                </c:pt>
                <c:pt idx="79">
                  <c:v>-0.103108339568744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'Fig3'!$A$8</c:f>
              <c:strCache>
                <c:ptCount val="1"/>
                <c:pt idx="0">
                  <c:v>world_trade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'Fig3'!$B$8:$CC$8</c:f>
              <c:numCache>
                <c:formatCode>0.0</c:formatCode>
                <c:ptCount val="80"/>
                <c:pt idx="0">
                  <c:v>-0.39119301106093901</c:v>
                </c:pt>
                <c:pt idx="1">
                  <c:v>-0.390496379979135</c:v>
                </c:pt>
                <c:pt idx="2">
                  <c:v>-0.39438806569638402</c:v>
                </c:pt>
                <c:pt idx="3">
                  <c:v>-0.13076607977596499</c:v>
                </c:pt>
                <c:pt idx="4">
                  <c:v>0.27632236777437102</c:v>
                </c:pt>
                <c:pt idx="5">
                  <c:v>0.73476633112730805</c:v>
                </c:pt>
                <c:pt idx="6">
                  <c:v>0.91966891518496496</c:v>
                </c:pt>
                <c:pt idx="7">
                  <c:v>1.1223720402335</c:v>
                </c:pt>
                <c:pt idx="8">
                  <c:v>0.98538602086646998</c:v>
                </c:pt>
                <c:pt idx="9">
                  <c:v>0.75259760755711103</c:v>
                </c:pt>
                <c:pt idx="10">
                  <c:v>0.49959716199404303</c:v>
                </c:pt>
                <c:pt idx="11">
                  <c:v>0.104551665981948</c:v>
                </c:pt>
                <c:pt idx="12">
                  <c:v>0.227887321910337</c:v>
                </c:pt>
                <c:pt idx="13">
                  <c:v>0.14390153388562199</c:v>
                </c:pt>
                <c:pt idx="14">
                  <c:v>0.26961717279508901</c:v>
                </c:pt>
                <c:pt idx="15">
                  <c:v>0.39704022002324202</c:v>
                </c:pt>
                <c:pt idx="16">
                  <c:v>0.30279273959672698</c:v>
                </c:pt>
                <c:pt idx="17">
                  <c:v>0.65844914930436205</c:v>
                </c:pt>
                <c:pt idx="18">
                  <c:v>0.73406954008053005</c:v>
                </c:pt>
                <c:pt idx="19">
                  <c:v>0.52781941239798402</c:v>
                </c:pt>
                <c:pt idx="20">
                  <c:v>0.42214104497127602</c:v>
                </c:pt>
                <c:pt idx="21">
                  <c:v>-9.8405208807369193E-2</c:v>
                </c:pt>
                <c:pt idx="22">
                  <c:v>-0.47666581132438202</c:v>
                </c:pt>
                <c:pt idx="23">
                  <c:v>-0.462456223826056</c:v>
                </c:pt>
                <c:pt idx="24">
                  <c:v>-0.50012098407031502</c:v>
                </c:pt>
                <c:pt idx="25">
                  <c:v>-0.13576898724303199</c:v>
                </c:pt>
                <c:pt idx="26">
                  <c:v>0.279914842861476</c:v>
                </c:pt>
                <c:pt idx="27">
                  <c:v>0.67131235208575202</c:v>
                </c:pt>
                <c:pt idx="28">
                  <c:v>1.1186698166465401</c:v>
                </c:pt>
                <c:pt idx="29">
                  <c:v>1.1957754446284099</c:v>
                </c:pt>
                <c:pt idx="30">
                  <c:v>1.18101668002717</c:v>
                </c:pt>
                <c:pt idx="31">
                  <c:v>0.92964072407100495</c:v>
                </c:pt>
                <c:pt idx="32">
                  <c:v>0.186420137368221</c:v>
                </c:pt>
                <c:pt idx="33">
                  <c:v>-0.66097841950148695</c:v>
                </c:pt>
                <c:pt idx="34">
                  <c:v>-1.31320032575368</c:v>
                </c:pt>
                <c:pt idx="35">
                  <c:v>-1.6776216847429899</c:v>
                </c:pt>
                <c:pt idx="36">
                  <c:v>-1.31630615847916</c:v>
                </c:pt>
                <c:pt idx="37">
                  <c:v>-0.52230924289134995</c:v>
                </c:pt>
                <c:pt idx="38">
                  <c:v>7.1845011448175802E-2</c:v>
                </c:pt>
                <c:pt idx="39">
                  <c:v>0.23567434555720301</c:v>
                </c:pt>
                <c:pt idx="40">
                  <c:v>0.154968823389808</c:v>
                </c:pt>
                <c:pt idx="41">
                  <c:v>-0.25228141331387899</c:v>
                </c:pt>
                <c:pt idx="42">
                  <c:v>-0.29545630683174201</c:v>
                </c:pt>
                <c:pt idx="43">
                  <c:v>0.22618546803811401</c:v>
                </c:pt>
                <c:pt idx="44">
                  <c:v>0.42937224911421401</c:v>
                </c:pt>
                <c:pt idx="45">
                  <c:v>0.87734655885304702</c:v>
                </c:pt>
                <c:pt idx="46">
                  <c:v>0.684073396030773</c:v>
                </c:pt>
                <c:pt idx="47">
                  <c:v>0.44075871114279602</c:v>
                </c:pt>
                <c:pt idx="48">
                  <c:v>0.12366308910188401</c:v>
                </c:pt>
                <c:pt idx="49">
                  <c:v>0.14681102598690701</c:v>
                </c:pt>
                <c:pt idx="50">
                  <c:v>0.173423865891905</c:v>
                </c:pt>
                <c:pt idx="51">
                  <c:v>0.29612036827383098</c:v>
                </c:pt>
                <c:pt idx="52">
                  <c:v>0.63140134536092696</c:v>
                </c:pt>
                <c:pt idx="53">
                  <c:v>0.38122307415055701</c:v>
                </c:pt>
                <c:pt idx="54">
                  <c:v>0.40434831046387298</c:v>
                </c:pt>
                <c:pt idx="55">
                  <c:v>0.33975903976206401</c:v>
                </c:pt>
                <c:pt idx="56">
                  <c:v>0.22403736103302199</c:v>
                </c:pt>
                <c:pt idx="57">
                  <c:v>9.5912191877135997E-2</c:v>
                </c:pt>
                <c:pt idx="58">
                  <c:v>0.15352936411249299</c:v>
                </c:pt>
                <c:pt idx="59">
                  <c:v>-1.41461032781952E-2</c:v>
                </c:pt>
                <c:pt idx="60">
                  <c:v>1.44295242089866E-2</c:v>
                </c:pt>
                <c:pt idx="61">
                  <c:v>-0.135873428953042</c:v>
                </c:pt>
                <c:pt idx="62">
                  <c:v>-0.40831385991171298</c:v>
                </c:pt>
                <c:pt idx="63">
                  <c:v>-1.8519623915241901</c:v>
                </c:pt>
                <c:pt idx="64">
                  <c:v>-4.0298779310162702</c:v>
                </c:pt>
                <c:pt idx="65">
                  <c:v>-4.0001323640335604</c:v>
                </c:pt>
                <c:pt idx="66">
                  <c:v>-3.1176441765694198</c:v>
                </c:pt>
                <c:pt idx="67">
                  <c:v>-1.0697940011718701</c:v>
                </c:pt>
                <c:pt idx="68">
                  <c:v>1.1721998172930701</c:v>
                </c:pt>
                <c:pt idx="69">
                  <c:v>1.83286342119569</c:v>
                </c:pt>
                <c:pt idx="70">
                  <c:v>1.28302481493452</c:v>
                </c:pt>
                <c:pt idx="71">
                  <c:v>0.87039430182529498</c:v>
                </c:pt>
                <c:pt idx="72">
                  <c:v>0.66555391848059198</c:v>
                </c:pt>
                <c:pt idx="73">
                  <c:v>-6.3699283402597097E-3</c:v>
                </c:pt>
                <c:pt idx="74">
                  <c:v>-5.0857924223927202E-2</c:v>
                </c:pt>
                <c:pt idx="75">
                  <c:v>-0.44871049235329902</c:v>
                </c:pt>
                <c:pt idx="76">
                  <c:v>-0.57125697360758398</c:v>
                </c:pt>
                <c:pt idx="77">
                  <c:v>-0.45271211929928801</c:v>
                </c:pt>
                <c:pt idx="78">
                  <c:v>-0.726100432350547</c:v>
                </c:pt>
                <c:pt idx="79">
                  <c:v>-0.66848321096932295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'Fig3'!$A$9</c:f>
              <c:strCache>
                <c:ptCount val="1"/>
                <c:pt idx="0">
                  <c:v>eur_stocks</c:v>
                </c:pt>
              </c:strCache>
            </c:strRef>
          </c:tx>
          <c:marker>
            <c:symbol val="none"/>
          </c:marker>
          <c:cat>
            <c:strRef>
              <c:f>'Fig3'!$B$2:$CC$2</c:f>
              <c:strCache>
                <c:ptCount val="80"/>
                <c:pt idx="0">
                  <c:v>1993Q1</c:v>
                </c:pt>
                <c:pt idx="1">
                  <c:v>1993Q2</c:v>
                </c:pt>
                <c:pt idx="2">
                  <c:v>1993Q3</c:v>
                </c:pt>
                <c:pt idx="3">
                  <c:v>1993Q4</c:v>
                </c:pt>
                <c:pt idx="4">
                  <c:v>1994Q1</c:v>
                </c:pt>
                <c:pt idx="5">
                  <c:v>1994Q2</c:v>
                </c:pt>
                <c:pt idx="6">
                  <c:v>1994Q3</c:v>
                </c:pt>
                <c:pt idx="7">
                  <c:v>1994Q4</c:v>
                </c:pt>
                <c:pt idx="8">
                  <c:v>1995Q1</c:v>
                </c:pt>
                <c:pt idx="9">
                  <c:v>1995Q2</c:v>
                </c:pt>
                <c:pt idx="10">
                  <c:v>1995Q3</c:v>
                </c:pt>
                <c:pt idx="11">
                  <c:v>1995Q4</c:v>
                </c:pt>
                <c:pt idx="12">
                  <c:v>1996Q1</c:v>
                </c:pt>
                <c:pt idx="13">
                  <c:v>1996Q2</c:v>
                </c:pt>
                <c:pt idx="14">
                  <c:v>1996Q3</c:v>
                </c:pt>
                <c:pt idx="15">
                  <c:v>1996Q4</c:v>
                </c:pt>
                <c:pt idx="16">
                  <c:v>1997Q1</c:v>
                </c:pt>
                <c:pt idx="17">
                  <c:v>1997Q2</c:v>
                </c:pt>
                <c:pt idx="18">
                  <c:v>1997Q3</c:v>
                </c:pt>
                <c:pt idx="19">
                  <c:v>1997Q4</c:v>
                </c:pt>
                <c:pt idx="20">
                  <c:v>1998Q1</c:v>
                </c:pt>
                <c:pt idx="21">
                  <c:v>1998Q2</c:v>
                </c:pt>
                <c:pt idx="22">
                  <c:v>1998Q3</c:v>
                </c:pt>
                <c:pt idx="23">
                  <c:v>1998Q4</c:v>
                </c:pt>
                <c:pt idx="24">
                  <c:v>1999Q1</c:v>
                </c:pt>
                <c:pt idx="25">
                  <c:v>1999Q2</c:v>
                </c:pt>
                <c:pt idx="26">
                  <c:v>1999Q3</c:v>
                </c:pt>
                <c:pt idx="27">
                  <c:v>1999Q4</c:v>
                </c:pt>
                <c:pt idx="28">
                  <c:v>2000Q1</c:v>
                </c:pt>
                <c:pt idx="29">
                  <c:v>2000Q2</c:v>
                </c:pt>
                <c:pt idx="30">
                  <c:v>2000Q3</c:v>
                </c:pt>
                <c:pt idx="31">
                  <c:v>2000Q4</c:v>
                </c:pt>
                <c:pt idx="32">
                  <c:v>2001Q1</c:v>
                </c:pt>
                <c:pt idx="33">
                  <c:v>2001Q2</c:v>
                </c:pt>
                <c:pt idx="34">
                  <c:v>2001Q3</c:v>
                </c:pt>
                <c:pt idx="35">
                  <c:v>2001Q4</c:v>
                </c:pt>
                <c:pt idx="36">
                  <c:v>2002Q1</c:v>
                </c:pt>
                <c:pt idx="37">
                  <c:v>2002Q2</c:v>
                </c:pt>
                <c:pt idx="38">
                  <c:v>2002Q3</c:v>
                </c:pt>
                <c:pt idx="39">
                  <c:v>2002Q4</c:v>
                </c:pt>
                <c:pt idx="40">
                  <c:v>2003Q1</c:v>
                </c:pt>
                <c:pt idx="41">
                  <c:v>2003Q2</c:v>
                </c:pt>
                <c:pt idx="42">
                  <c:v>2003Q3</c:v>
                </c:pt>
                <c:pt idx="43">
                  <c:v>2003Q4</c:v>
                </c:pt>
                <c:pt idx="44">
                  <c:v>2004Q1</c:v>
                </c:pt>
                <c:pt idx="45">
                  <c:v>2004Q2</c:v>
                </c:pt>
                <c:pt idx="46">
                  <c:v>2004Q3</c:v>
                </c:pt>
                <c:pt idx="47">
                  <c:v>2004Q4</c:v>
                </c:pt>
                <c:pt idx="48">
                  <c:v>2005Q1</c:v>
                </c:pt>
                <c:pt idx="49">
                  <c:v>2005Q2</c:v>
                </c:pt>
                <c:pt idx="50">
                  <c:v>2005Q3</c:v>
                </c:pt>
                <c:pt idx="51">
                  <c:v>2005Q4</c:v>
                </c:pt>
                <c:pt idx="52">
                  <c:v>2006Q1</c:v>
                </c:pt>
                <c:pt idx="53">
                  <c:v>2006Q2</c:v>
                </c:pt>
                <c:pt idx="54">
                  <c:v>2006Q3</c:v>
                </c:pt>
                <c:pt idx="55">
                  <c:v>2006Q4</c:v>
                </c:pt>
                <c:pt idx="56">
                  <c:v>2007Q1</c:v>
                </c:pt>
                <c:pt idx="57">
                  <c:v>2007Q2</c:v>
                </c:pt>
                <c:pt idx="58">
                  <c:v>2007Q3</c:v>
                </c:pt>
                <c:pt idx="59">
                  <c:v>2007Q4</c:v>
                </c:pt>
                <c:pt idx="60">
                  <c:v>2008Q1</c:v>
                </c:pt>
                <c:pt idx="61">
                  <c:v>2008Q2</c:v>
                </c:pt>
                <c:pt idx="62">
                  <c:v>2008Q3</c:v>
                </c:pt>
                <c:pt idx="63">
                  <c:v>2008Q4</c:v>
                </c:pt>
                <c:pt idx="64">
                  <c:v>2009Q1</c:v>
                </c:pt>
                <c:pt idx="65">
                  <c:v>2009Q2</c:v>
                </c:pt>
                <c:pt idx="66">
                  <c:v>2009Q3</c:v>
                </c:pt>
                <c:pt idx="67">
                  <c:v>2009Q4</c:v>
                </c:pt>
                <c:pt idx="68">
                  <c:v>2010Q1</c:v>
                </c:pt>
                <c:pt idx="69">
                  <c:v>2010Q2</c:v>
                </c:pt>
                <c:pt idx="70">
                  <c:v>2010Q3</c:v>
                </c:pt>
                <c:pt idx="71">
                  <c:v>2010Q4</c:v>
                </c:pt>
                <c:pt idx="72">
                  <c:v>2011Q1</c:v>
                </c:pt>
                <c:pt idx="73">
                  <c:v>2011Q2</c:v>
                </c:pt>
                <c:pt idx="74">
                  <c:v>2011Q3</c:v>
                </c:pt>
                <c:pt idx="75">
                  <c:v>2011Q4</c:v>
                </c:pt>
                <c:pt idx="76">
                  <c:v>2012Q1</c:v>
                </c:pt>
                <c:pt idx="77">
                  <c:v>2012Q2</c:v>
                </c:pt>
                <c:pt idx="78">
                  <c:v>2012Q3</c:v>
                </c:pt>
                <c:pt idx="79">
                  <c:v>2012Q4</c:v>
                </c:pt>
              </c:strCache>
            </c:strRef>
          </c:cat>
          <c:val>
            <c:numRef>
              <c:f>'Fig3'!$B$9:$CC$9</c:f>
              <c:numCache>
                <c:formatCode>0.0</c:formatCode>
                <c:ptCount val="80"/>
                <c:pt idx="0">
                  <c:v>-1.72202700855088</c:v>
                </c:pt>
                <c:pt idx="1">
                  <c:v>-1.68943221591153</c:v>
                </c:pt>
                <c:pt idx="2">
                  <c:v>-1.5524842816711599</c:v>
                </c:pt>
                <c:pt idx="3">
                  <c:v>-1.4364910423145201</c:v>
                </c:pt>
                <c:pt idx="4">
                  <c:v>-1.41405673238692</c:v>
                </c:pt>
                <c:pt idx="5">
                  <c:v>-1.4443203623047001</c:v>
                </c:pt>
                <c:pt idx="6">
                  <c:v>-1.46272193158528</c:v>
                </c:pt>
                <c:pt idx="7">
                  <c:v>-1.4590288950107599</c:v>
                </c:pt>
                <c:pt idx="8">
                  <c:v>-1.5077570692658699</c:v>
                </c:pt>
                <c:pt idx="9">
                  <c:v>-1.47982193151124</c:v>
                </c:pt>
                <c:pt idx="10">
                  <c:v>-1.38217272135521</c:v>
                </c:pt>
                <c:pt idx="11">
                  <c:v>-1.31032957809852</c:v>
                </c:pt>
                <c:pt idx="12">
                  <c:v>-1.2474461957551199</c:v>
                </c:pt>
                <c:pt idx="13">
                  <c:v>-1.2140070325096699</c:v>
                </c:pt>
                <c:pt idx="14">
                  <c:v>-1.2051684929654201</c:v>
                </c:pt>
                <c:pt idx="15">
                  <c:v>-0.96358080207816799</c:v>
                </c:pt>
                <c:pt idx="16">
                  <c:v>-0.81024042426750498</c:v>
                </c:pt>
                <c:pt idx="17">
                  <c:v>-0.69240886284938896</c:v>
                </c:pt>
                <c:pt idx="18">
                  <c:v>-0.30408055285088098</c:v>
                </c:pt>
                <c:pt idx="19">
                  <c:v>-0.26853865817079497</c:v>
                </c:pt>
                <c:pt idx="20">
                  <c:v>-9.4257357139889295E-2</c:v>
                </c:pt>
                <c:pt idx="21">
                  <c:v>0.32791505420807698</c:v>
                </c:pt>
                <c:pt idx="22">
                  <c:v>0.37589601306415998</c:v>
                </c:pt>
                <c:pt idx="23">
                  <c:v>0.231952937523485</c:v>
                </c:pt>
                <c:pt idx="24">
                  <c:v>0.57753708374887303</c:v>
                </c:pt>
                <c:pt idx="25">
                  <c:v>0.69252434687906705</c:v>
                </c:pt>
                <c:pt idx="26">
                  <c:v>0.92251596355820598</c:v>
                </c:pt>
                <c:pt idx="27">
                  <c:v>1.3922448029511401</c:v>
                </c:pt>
                <c:pt idx="28">
                  <c:v>2.0775586974831</c:v>
                </c:pt>
                <c:pt idx="29">
                  <c:v>2.1369534504244201</c:v>
                </c:pt>
                <c:pt idx="30">
                  <c:v>2.3024652531757099</c:v>
                </c:pt>
                <c:pt idx="31">
                  <c:v>2.0743003820424399</c:v>
                </c:pt>
                <c:pt idx="32">
                  <c:v>1.52383596808666</c:v>
                </c:pt>
                <c:pt idx="33">
                  <c:v>1.3331509693641801</c:v>
                </c:pt>
                <c:pt idx="34">
                  <c:v>0.94575045812453495</c:v>
                </c:pt>
                <c:pt idx="35">
                  <c:v>0.79096002900789897</c:v>
                </c:pt>
                <c:pt idx="36">
                  <c:v>0.72581636346185296</c:v>
                </c:pt>
                <c:pt idx="37">
                  <c:v>0.46386139978972901</c:v>
                </c:pt>
                <c:pt idx="38">
                  <c:v>-0.112834351656805</c:v>
                </c:pt>
                <c:pt idx="39">
                  <c:v>-0.32003458313241701</c:v>
                </c:pt>
                <c:pt idx="40">
                  <c:v>-0.67414534143228</c:v>
                </c:pt>
                <c:pt idx="41">
                  <c:v>-0.56785714105270801</c:v>
                </c:pt>
                <c:pt idx="42">
                  <c:v>-0.26081118434914502</c:v>
                </c:pt>
                <c:pt idx="43">
                  <c:v>-0.20990286408233699</c:v>
                </c:pt>
                <c:pt idx="44">
                  <c:v>-5.7619359525335298E-2</c:v>
                </c:pt>
                <c:pt idx="45">
                  <c:v>-0.10307007914432</c:v>
                </c:pt>
                <c:pt idx="46">
                  <c:v>-8.2936384657131504E-2</c:v>
                </c:pt>
                <c:pt idx="47">
                  <c:v>2.7917151384160701E-2</c:v>
                </c:pt>
                <c:pt idx="48">
                  <c:v>0.11493881192145999</c:v>
                </c:pt>
                <c:pt idx="49">
                  <c:v>0.18028910711696999</c:v>
                </c:pt>
                <c:pt idx="50">
                  <c:v>0.48407667159755602</c:v>
                </c:pt>
                <c:pt idx="51">
                  <c:v>0.55429725815148101</c:v>
                </c:pt>
                <c:pt idx="52">
                  <c:v>0.81941608523062903</c:v>
                </c:pt>
                <c:pt idx="53">
                  <c:v>0.79141479074458898</c:v>
                </c:pt>
                <c:pt idx="54">
                  <c:v>0.87416693154863401</c:v>
                </c:pt>
                <c:pt idx="55">
                  <c:v>1.12973186345309</c:v>
                </c:pt>
                <c:pt idx="56">
                  <c:v>1.24596235457419</c:v>
                </c:pt>
                <c:pt idx="57">
                  <c:v>1.4957494501653199</c:v>
                </c:pt>
                <c:pt idx="58">
                  <c:v>1.43801891796086</c:v>
                </c:pt>
                <c:pt idx="59">
                  <c:v>1.4586030051899299</c:v>
                </c:pt>
                <c:pt idx="60">
                  <c:v>0.93613011293335902</c:v>
                </c:pt>
                <c:pt idx="61">
                  <c:v>0.79417641701235198</c:v>
                </c:pt>
                <c:pt idx="62">
                  <c:v>0.42652974836927599</c:v>
                </c:pt>
                <c:pt idx="63">
                  <c:v>-0.35430653547978103</c:v>
                </c:pt>
                <c:pt idx="64">
                  <c:v>-0.655297652201556</c:v>
                </c:pt>
                <c:pt idx="65">
                  <c:v>-0.49200880262578101</c:v>
                </c:pt>
                <c:pt idx="66">
                  <c:v>-0.17439608863557801</c:v>
                </c:pt>
                <c:pt idx="67">
                  <c:v>1.3971982951143399E-2</c:v>
                </c:pt>
                <c:pt idx="68">
                  <c:v>1.3357575738181999E-3</c:v>
                </c:pt>
                <c:pt idx="69">
                  <c:v>-0.14746625488004</c:v>
                </c:pt>
                <c:pt idx="70">
                  <c:v>-0.119551304034814</c:v>
                </c:pt>
                <c:pt idx="71">
                  <c:v>-2.7528386720935102E-2</c:v>
                </c:pt>
                <c:pt idx="72">
                  <c:v>6.1926760210298699E-2</c:v>
                </c:pt>
                <c:pt idx="73">
                  <c:v>-1.7967065373760201E-2</c:v>
                </c:pt>
                <c:pt idx="74">
                  <c:v>-0.43794535994384798</c:v>
                </c:pt>
                <c:pt idx="75">
                  <c:v>-0.54258598101072297</c:v>
                </c:pt>
                <c:pt idx="76">
                  <c:v>-0.399075099552201</c:v>
                </c:pt>
                <c:pt idx="77">
                  <c:v>-0.63326077975759398</c:v>
                </c:pt>
                <c:pt idx="78">
                  <c:v>-0.40975902362033201</c:v>
                </c:pt>
                <c:pt idx="79">
                  <c:v>-0.28316057955983898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46592"/>
        <c:axId val="139256576"/>
      </c:lineChart>
      <c:catAx>
        <c:axId val="13924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9256576"/>
        <c:crosses val="autoZero"/>
        <c:auto val="1"/>
        <c:lblAlgn val="ctr"/>
        <c:lblOffset val="100"/>
        <c:noMultiLvlLbl val="0"/>
      </c:catAx>
      <c:valAx>
        <c:axId val="1392565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3924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94897563957706E-2"/>
          <c:y val="0.64514126910606762"/>
          <c:w val="0.79513958062474133"/>
          <c:h val="0.20490072564458855"/>
        </c:manualLayout>
      </c:layout>
      <c:overlay val="0"/>
      <c:txPr>
        <a:bodyPr/>
        <a:lstStyle/>
        <a:p>
          <a:pPr>
            <a:defRPr sz="11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686630736073094E-2"/>
          <c:y val="3.2795578337278385E-2"/>
          <c:w val="0.89880724592572458"/>
          <c:h val="0.7304515142202167"/>
        </c:manualLayout>
      </c:layout>
      <c:lineChart>
        <c:grouping val="standard"/>
        <c:varyColors val="0"/>
        <c:ser>
          <c:idx val="0"/>
          <c:order val="0"/>
          <c:tx>
            <c:strRef>
              <c:f>'Fig4'!$A$4</c:f>
              <c:strCache>
                <c:ptCount val="1"/>
                <c:pt idx="0">
                  <c:v>X. 2004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'Fig4'!$B$4:$P$4</c:f>
              <c:numCache>
                <c:formatCode>0.0</c:formatCode>
                <c:ptCount val="15"/>
                <c:pt idx="0">
                  <c:v>-2.1</c:v>
                </c:pt>
                <c:pt idx="1">
                  <c:v>-0.9</c:v>
                </c:pt>
                <c:pt idx="2">
                  <c:v>0</c:v>
                </c:pt>
                <c:pt idx="3">
                  <c:v>0.1</c:v>
                </c:pt>
                <c:pt idx="4">
                  <c:v>0.7</c:v>
                </c:pt>
                <c:pt idx="5">
                  <c:v>0.6</c:v>
                </c:pt>
                <c:pt idx="6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'Fig4'!$A$5</c:f>
              <c:strCache>
                <c:ptCount val="1"/>
                <c:pt idx="0">
                  <c:v>III. 2005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'Fig4'!$B$5:$P$5</c:f>
              <c:numCache>
                <c:formatCode>0.0</c:formatCode>
                <c:ptCount val="15"/>
                <c:pt idx="0">
                  <c:v>-1.8</c:v>
                </c:pt>
                <c:pt idx="1">
                  <c:v>-1.8</c:v>
                </c:pt>
                <c:pt idx="2">
                  <c:v>-1.7</c:v>
                </c:pt>
                <c:pt idx="3">
                  <c:v>-2.2000000000000002</c:v>
                </c:pt>
                <c:pt idx="4">
                  <c:v>-0.6</c:v>
                </c:pt>
                <c:pt idx="5">
                  <c:v>0.3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'Fig4'!$A$6</c:f>
              <c:strCache>
                <c:ptCount val="1"/>
                <c:pt idx="0">
                  <c:v>XI. 2005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'Fig4'!$B$6:$P$6</c:f>
              <c:numCache>
                <c:formatCode>0.0</c:formatCode>
                <c:ptCount val="15"/>
                <c:pt idx="1">
                  <c:v>-1.1000000000000001</c:v>
                </c:pt>
                <c:pt idx="2">
                  <c:v>-1.1000000000000001</c:v>
                </c:pt>
                <c:pt idx="3">
                  <c:v>-2.1</c:v>
                </c:pt>
                <c:pt idx="4">
                  <c:v>-1.5</c:v>
                </c:pt>
                <c:pt idx="5">
                  <c:v>-1.3</c:v>
                </c:pt>
                <c:pt idx="6">
                  <c:v>-0.9</c:v>
                </c:pt>
                <c:pt idx="7">
                  <c:v>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'Fig4'!$A$7</c:f>
              <c:strCache>
                <c:ptCount val="1"/>
                <c:pt idx="0">
                  <c:v>IV. 2006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'Fig4'!$B$7:$P$7</c:f>
              <c:numCache>
                <c:formatCode>0.0</c:formatCode>
                <c:ptCount val="15"/>
                <c:pt idx="1">
                  <c:v>-0.9</c:v>
                </c:pt>
                <c:pt idx="2">
                  <c:v>-1</c:v>
                </c:pt>
                <c:pt idx="3">
                  <c:v>-2.4</c:v>
                </c:pt>
                <c:pt idx="4">
                  <c:v>-2.4</c:v>
                </c:pt>
                <c:pt idx="5">
                  <c:v>-1.6</c:v>
                </c:pt>
                <c:pt idx="6">
                  <c:v>-0.8</c:v>
                </c:pt>
                <c:pt idx="7">
                  <c:v>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'Fig4'!$A$8</c:f>
              <c:strCache>
                <c:ptCount val="1"/>
                <c:pt idx="0">
                  <c:v>X. 2006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'Fig4'!$B$8:$P$8</c:f>
              <c:numCache>
                <c:formatCode>0.0</c:formatCode>
                <c:ptCount val="15"/>
                <c:pt idx="2">
                  <c:v>-1.6</c:v>
                </c:pt>
                <c:pt idx="3">
                  <c:v>-3</c:v>
                </c:pt>
                <c:pt idx="4">
                  <c:v>-2.7</c:v>
                </c:pt>
                <c:pt idx="5">
                  <c:v>-2</c:v>
                </c:pt>
                <c:pt idx="6">
                  <c:v>-0.7</c:v>
                </c:pt>
                <c:pt idx="7">
                  <c:v>1.1000000000000001</c:v>
                </c:pt>
                <c:pt idx="8">
                  <c:v>1.6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'Fig4'!$A$9</c:f>
              <c:strCache>
                <c:ptCount val="1"/>
                <c:pt idx="0">
                  <c:v>IV. 2007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'Fig4'!$B$9:$P$9</c:f>
              <c:numCache>
                <c:formatCode>0.0</c:formatCode>
                <c:ptCount val="15"/>
                <c:pt idx="2">
                  <c:v>-2.5</c:v>
                </c:pt>
                <c:pt idx="3">
                  <c:v>-2.8</c:v>
                </c:pt>
                <c:pt idx="4">
                  <c:v>-2.5</c:v>
                </c:pt>
                <c:pt idx="5">
                  <c:v>-2.4</c:v>
                </c:pt>
                <c:pt idx="6">
                  <c:v>-0.4</c:v>
                </c:pt>
                <c:pt idx="7">
                  <c:v>1.7</c:v>
                </c:pt>
                <c:pt idx="8">
                  <c:v>1.8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'Fig4'!$A$10</c:f>
              <c:strCache>
                <c:ptCount val="1"/>
                <c:pt idx="0">
                  <c:v>X. 2007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'Fig4'!$B$10:$P$10</c:f>
              <c:numCache>
                <c:formatCode>0.0</c:formatCode>
                <c:ptCount val="15"/>
                <c:pt idx="3">
                  <c:v>-2.6</c:v>
                </c:pt>
                <c:pt idx="4">
                  <c:v>-2.5</c:v>
                </c:pt>
                <c:pt idx="5">
                  <c:v>-2.5</c:v>
                </c:pt>
                <c:pt idx="6">
                  <c:v>-0.8</c:v>
                </c:pt>
                <c:pt idx="7">
                  <c:v>1</c:v>
                </c:pt>
                <c:pt idx="8">
                  <c:v>1.3</c:v>
                </c:pt>
                <c:pt idx="9">
                  <c:v>0.8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'Fig4'!$A$11</c:f>
              <c:strCache>
                <c:ptCount val="1"/>
                <c:pt idx="0">
                  <c:v>IV. 2008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'Fig4'!$B$11:$P$11</c:f>
              <c:numCache>
                <c:formatCode>0.0</c:formatCode>
                <c:ptCount val="15"/>
                <c:pt idx="3">
                  <c:v>-3.2</c:v>
                </c:pt>
                <c:pt idx="4">
                  <c:v>-3.4</c:v>
                </c:pt>
                <c:pt idx="5">
                  <c:v>-3.2</c:v>
                </c:pt>
                <c:pt idx="6">
                  <c:v>-1.6</c:v>
                </c:pt>
                <c:pt idx="7">
                  <c:v>1.9</c:v>
                </c:pt>
                <c:pt idx="8">
                  <c:v>2.7</c:v>
                </c:pt>
                <c:pt idx="9">
                  <c:v>2.5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'Fig4'!$A$12</c:f>
              <c:strCache>
                <c:ptCount val="1"/>
                <c:pt idx="0">
                  <c:v>X. 2008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'Fig4'!$B$12:$P$12</c:f>
              <c:numCache>
                <c:formatCode>0.0</c:formatCode>
                <c:ptCount val="15"/>
                <c:pt idx="4">
                  <c:v>-3.1</c:v>
                </c:pt>
                <c:pt idx="5">
                  <c:v>-2.7</c:v>
                </c:pt>
                <c:pt idx="6">
                  <c:v>-1.1000000000000001</c:v>
                </c:pt>
                <c:pt idx="7">
                  <c:v>2.5</c:v>
                </c:pt>
                <c:pt idx="8">
                  <c:v>2.9</c:v>
                </c:pt>
                <c:pt idx="9">
                  <c:v>0.8</c:v>
                </c:pt>
                <c:pt idx="10">
                  <c:v>-0.7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'Fig4'!$A$13</c:f>
              <c:strCache>
                <c:ptCount val="1"/>
                <c:pt idx="0">
                  <c:v>IV. 2009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'Fig4'!$B$13:$P$13</c:f>
              <c:numCache>
                <c:formatCode>0.0</c:formatCode>
                <c:ptCount val="15"/>
                <c:pt idx="4">
                  <c:v>-1.6</c:v>
                </c:pt>
                <c:pt idx="5">
                  <c:v>-0.7</c:v>
                </c:pt>
                <c:pt idx="6">
                  <c:v>1.8</c:v>
                </c:pt>
                <c:pt idx="7">
                  <c:v>6.5</c:v>
                </c:pt>
                <c:pt idx="8">
                  <c:v>8</c:v>
                </c:pt>
                <c:pt idx="9">
                  <c:v>0.9</c:v>
                </c:pt>
                <c:pt idx="10">
                  <c:v>-2.2000000000000002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'Fig4'!$A$14</c:f>
              <c:strCache>
                <c:ptCount val="1"/>
                <c:pt idx="0">
                  <c:v>X. 2009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'Fig4'!$B$14:$P$14</c:f>
              <c:numCache>
                <c:formatCode>0.0</c:formatCode>
                <c:ptCount val="15"/>
                <c:pt idx="5">
                  <c:v>-0.4</c:v>
                </c:pt>
                <c:pt idx="6">
                  <c:v>2.4</c:v>
                </c:pt>
                <c:pt idx="7">
                  <c:v>7.5</c:v>
                </c:pt>
                <c:pt idx="8">
                  <c:v>9.1999999999999993</c:v>
                </c:pt>
                <c:pt idx="9">
                  <c:v>-0.8</c:v>
                </c:pt>
                <c:pt idx="10">
                  <c:v>-2.1</c:v>
                </c:pt>
                <c:pt idx="11">
                  <c:v>-3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'Fig4'!$A$15</c:f>
              <c:strCache>
                <c:ptCount val="1"/>
                <c:pt idx="0">
                  <c:v>IV. 2010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'Fig4'!$B$15:$P$15</c:f>
              <c:numCache>
                <c:formatCode>0.0</c:formatCode>
                <c:ptCount val="15"/>
                <c:pt idx="5">
                  <c:v>-1</c:v>
                </c:pt>
                <c:pt idx="6">
                  <c:v>1.5</c:v>
                </c:pt>
                <c:pt idx="7">
                  <c:v>6.3</c:v>
                </c:pt>
                <c:pt idx="8">
                  <c:v>7.6</c:v>
                </c:pt>
                <c:pt idx="9">
                  <c:v>-1.2</c:v>
                </c:pt>
                <c:pt idx="10">
                  <c:v>-2.2999999999999998</c:v>
                </c:pt>
                <c:pt idx="11">
                  <c:v>-2.2999999999999998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'Fig4'!$A$16</c:f>
              <c:strCache>
                <c:ptCount val="1"/>
                <c:pt idx="0">
                  <c:v>XI. 2010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'Fig4'!$B$16:$P$16</c:f>
              <c:numCache>
                <c:formatCode>0.0</c:formatCode>
                <c:ptCount val="15"/>
                <c:pt idx="6">
                  <c:v>1.3</c:v>
                </c:pt>
                <c:pt idx="7">
                  <c:v>5.9</c:v>
                </c:pt>
                <c:pt idx="8">
                  <c:v>6.6</c:v>
                </c:pt>
                <c:pt idx="9">
                  <c:v>-2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'Fig4'!$A$17</c:f>
              <c:strCache>
                <c:ptCount val="1"/>
                <c:pt idx="0">
                  <c:v>V. 2011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'Fig4'!$B$17:$P$17</c:f>
              <c:numCache>
                <c:formatCode>0.0</c:formatCode>
                <c:ptCount val="15"/>
                <c:pt idx="6">
                  <c:v>1.5</c:v>
                </c:pt>
                <c:pt idx="7">
                  <c:v>6</c:v>
                </c:pt>
                <c:pt idx="8">
                  <c:v>6.7</c:v>
                </c:pt>
                <c:pt idx="9">
                  <c:v>-2.1</c:v>
                </c:pt>
                <c:pt idx="10">
                  <c:v>-1.6</c:v>
                </c:pt>
                <c:pt idx="11">
                  <c:v>-1.2</c:v>
                </c:pt>
                <c:pt idx="12">
                  <c:v>0.2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'Fig4'!$A$18</c:f>
              <c:strCache>
                <c:ptCount val="1"/>
                <c:pt idx="0">
                  <c:v>X. 2011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'Fig4'!$B$18:$P$18</c:f>
              <c:numCache>
                <c:formatCode>0.0</c:formatCode>
                <c:ptCount val="15"/>
                <c:pt idx="7">
                  <c:v>6.5</c:v>
                </c:pt>
                <c:pt idx="8">
                  <c:v>7.7</c:v>
                </c:pt>
                <c:pt idx="9">
                  <c:v>-0.9</c:v>
                </c:pt>
                <c:pt idx="10">
                  <c:v>0</c:v>
                </c:pt>
                <c:pt idx="11">
                  <c:v>-0.2</c:v>
                </c:pt>
                <c:pt idx="12">
                  <c:v>-1.7</c:v>
                </c:pt>
                <c:pt idx="13">
                  <c:v>-1.4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'Fig4'!$A$19</c:f>
              <c:strCache>
                <c:ptCount val="1"/>
                <c:pt idx="0">
                  <c:v>IV. 2012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'Fig4'!$B$19:$P$19</c:f>
              <c:numCache>
                <c:formatCode>0.0</c:formatCode>
                <c:ptCount val="15"/>
                <c:pt idx="7">
                  <c:v>6.5</c:v>
                </c:pt>
                <c:pt idx="8">
                  <c:v>7.3</c:v>
                </c:pt>
                <c:pt idx="9">
                  <c:v>-1.6</c:v>
                </c:pt>
                <c:pt idx="10">
                  <c:v>-0.8</c:v>
                </c:pt>
                <c:pt idx="11">
                  <c:v>-0.5</c:v>
                </c:pt>
                <c:pt idx="12">
                  <c:v>-1.4</c:v>
                </c:pt>
                <c:pt idx="13">
                  <c:v>-1.1000000000000001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'Fig4'!$A$20</c:f>
              <c:strCache>
                <c:ptCount val="1"/>
                <c:pt idx="0">
                  <c:v>X. 2012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'Fig4'!$B$20:$P$20</c:f>
              <c:numCache>
                <c:formatCode>0.0</c:formatCode>
                <c:ptCount val="15"/>
                <c:pt idx="8">
                  <c:v>6.2</c:v>
                </c:pt>
                <c:pt idx="9">
                  <c:v>-2.2000000000000002</c:v>
                </c:pt>
                <c:pt idx="10">
                  <c:v>-0.4</c:v>
                </c:pt>
                <c:pt idx="11">
                  <c:v>0</c:v>
                </c:pt>
                <c:pt idx="12">
                  <c:v>-0.1</c:v>
                </c:pt>
                <c:pt idx="13">
                  <c:v>-1</c:v>
                </c:pt>
                <c:pt idx="14">
                  <c:v>-1.1000000000000001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'Fig4'!$A$21</c:f>
              <c:strCache>
                <c:ptCount val="1"/>
                <c:pt idx="0">
                  <c:v>I. 2013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'Fig4'!$B$21:$P$21</c:f>
              <c:numCache>
                <c:formatCode>General</c:formatCode>
                <c:ptCount val="15"/>
                <c:pt idx="9">
                  <c:v>-2.2000000000000002</c:v>
                </c:pt>
                <c:pt idx="10">
                  <c:v>0</c:v>
                </c:pt>
                <c:pt idx="11">
                  <c:v>0.5</c:v>
                </c:pt>
                <c:pt idx="12" formatCode="0.0">
                  <c:v>0.1</c:v>
                </c:pt>
                <c:pt idx="13" formatCode="0.0">
                  <c:v>-1.6</c:v>
                </c:pt>
                <c:pt idx="14" formatCode="0.0">
                  <c:v>-1.7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'Fig4'!$A$22</c:f>
              <c:strCache>
                <c:ptCount val="1"/>
                <c:pt idx="0">
                  <c:v>IV. 2013</c:v>
                </c:pt>
              </c:strCache>
            </c:strRef>
          </c:tx>
          <c:spPr>
            <a:ln w="539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'Fig4'!$B$22:$P$22</c:f>
              <c:numCache>
                <c:formatCode>General</c:formatCode>
                <c:ptCount val="15"/>
                <c:pt idx="8">
                  <c:v>5.4</c:v>
                </c:pt>
                <c:pt idx="9">
                  <c:v>-3</c:v>
                </c:pt>
                <c:pt idx="10">
                  <c:v>-1.1000000000000001</c:v>
                </c:pt>
                <c:pt idx="11">
                  <c:v>-0.6</c:v>
                </c:pt>
                <c:pt idx="12" formatCode="0.0">
                  <c:v>-1.1000000000000001</c:v>
                </c:pt>
                <c:pt idx="13" formatCode="0.0">
                  <c:v>-2.9</c:v>
                </c:pt>
                <c:pt idx="14" formatCode="0.0">
                  <c:v>-3.2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'Fig4'!$A$23</c:f>
              <c:strCache>
                <c:ptCount val="1"/>
                <c:pt idx="0">
                  <c:v>PCA(last)</c:v>
                </c:pt>
              </c:strCache>
            </c:strRef>
          </c:tx>
          <c:spPr>
            <a:ln w="666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'Fig4'!$B$23:$P$23</c:f>
              <c:numCache>
                <c:formatCode>0.0</c:formatCode>
                <c:ptCount val="15"/>
                <c:pt idx="0">
                  <c:v>1.32983440953707</c:v>
                </c:pt>
                <c:pt idx="1">
                  <c:v>1.52117261682435</c:v>
                </c:pt>
                <c:pt idx="2">
                  <c:v>0.75829159624411802</c:v>
                </c:pt>
                <c:pt idx="3">
                  <c:v>0.16695243955466699</c:v>
                </c:pt>
                <c:pt idx="4">
                  <c:v>5.8526576090434504E-2</c:v>
                </c:pt>
                <c:pt idx="5">
                  <c:v>1.4063170617349701</c:v>
                </c:pt>
                <c:pt idx="6">
                  <c:v>3.4080724661072099</c:v>
                </c:pt>
                <c:pt idx="7">
                  <c:v>4.8783813587523399</c:v>
                </c:pt>
                <c:pt idx="8">
                  <c:v>3.2989824746864396</c:v>
                </c:pt>
                <c:pt idx="9">
                  <c:v>-4.9601057505432795</c:v>
                </c:pt>
                <c:pt idx="10">
                  <c:v>-1.9952020007628899</c:v>
                </c:pt>
                <c:pt idx="11">
                  <c:v>-1.09168237005951</c:v>
                </c:pt>
                <c:pt idx="12">
                  <c:v>-2.0220371225515099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45920"/>
        <c:axId val="139347456"/>
      </c:lineChart>
      <c:catAx>
        <c:axId val="1393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400" baseline="0">
                <a:latin typeface="Constantia" panose="02030602050306030303" pitchFamily="18" charset="0"/>
              </a:defRPr>
            </a:pPr>
            <a:endParaRPr lang="sk-SK"/>
          </a:p>
        </c:txPr>
        <c:crossAx val="139347456"/>
        <c:crosses val="autoZero"/>
        <c:auto val="1"/>
        <c:lblAlgn val="ctr"/>
        <c:lblOffset val="100"/>
        <c:noMultiLvlLbl val="0"/>
      </c:catAx>
      <c:valAx>
        <c:axId val="139347456"/>
        <c:scaling>
          <c:orientation val="minMax"/>
          <c:max val="10"/>
          <c:min val="-6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39345920"/>
        <c:crosses val="autoZero"/>
        <c:crossBetween val="between"/>
        <c:majorUnit val="2"/>
        <c:minorUnit val="2"/>
      </c:valAx>
    </c:plotArea>
    <c:legend>
      <c:legendPos val="b"/>
      <c:layout>
        <c:manualLayout>
          <c:xMode val="edge"/>
          <c:yMode val="edge"/>
          <c:x val="1.6666885389326334E-2"/>
          <c:y val="0.89134798932664561"/>
          <c:w val="0.96060206338633636"/>
          <c:h val="0.10865200375066249"/>
        </c:manualLayout>
      </c:layout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300" b="1" i="0" baseline="0">
                <a:effectLst/>
              </a:rPr>
              <a:t>EC Output Gap - X.2004-X.2008</a:t>
            </a:r>
            <a:endParaRPr lang="sk-SK" sz="1300">
              <a:effectLst/>
            </a:endParaRPr>
          </a:p>
        </c:rich>
      </c:tx>
      <c:layout>
        <c:manualLayout>
          <c:xMode val="edge"/>
          <c:yMode val="edge"/>
          <c:x val="0.11491493615111584"/>
          <c:y val="1.2402317634823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686630736073094E-2"/>
          <c:y val="8.5594847197263263E-2"/>
          <c:w val="0.89880724592572458"/>
          <c:h val="0.64358664846231617"/>
        </c:manualLayout>
      </c:layout>
      <c:lineChart>
        <c:grouping val="standard"/>
        <c:varyColors val="0"/>
        <c:ser>
          <c:idx val="0"/>
          <c:order val="0"/>
          <c:tx>
            <c:strRef>
              <c:f>'Fig4'!$A$4</c:f>
              <c:strCache>
                <c:ptCount val="1"/>
                <c:pt idx="0">
                  <c:v>X. 2004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'Fig4'!$B$4:$P$4</c:f>
              <c:numCache>
                <c:formatCode>0.0</c:formatCode>
                <c:ptCount val="15"/>
                <c:pt idx="0">
                  <c:v>-2.1</c:v>
                </c:pt>
                <c:pt idx="1">
                  <c:v>-0.9</c:v>
                </c:pt>
                <c:pt idx="2">
                  <c:v>0</c:v>
                </c:pt>
                <c:pt idx="3">
                  <c:v>0.1</c:v>
                </c:pt>
                <c:pt idx="4">
                  <c:v>0.7</c:v>
                </c:pt>
                <c:pt idx="5">
                  <c:v>0.6</c:v>
                </c:pt>
                <c:pt idx="6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'Fig4'!$A$5</c:f>
              <c:strCache>
                <c:ptCount val="1"/>
                <c:pt idx="0">
                  <c:v>III. 2005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'Fig4'!$B$5:$P$5</c:f>
              <c:numCache>
                <c:formatCode>0.0</c:formatCode>
                <c:ptCount val="15"/>
                <c:pt idx="0">
                  <c:v>-1.8</c:v>
                </c:pt>
                <c:pt idx="1">
                  <c:v>-1.8</c:v>
                </c:pt>
                <c:pt idx="2">
                  <c:v>-1.7</c:v>
                </c:pt>
                <c:pt idx="3">
                  <c:v>-2.2000000000000002</c:v>
                </c:pt>
                <c:pt idx="4">
                  <c:v>-0.6</c:v>
                </c:pt>
                <c:pt idx="5">
                  <c:v>0.3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'Fig4'!$A$6</c:f>
              <c:strCache>
                <c:ptCount val="1"/>
                <c:pt idx="0">
                  <c:v>XI. 2005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'Fig4'!$B$6:$P$6</c:f>
              <c:numCache>
                <c:formatCode>0.0</c:formatCode>
                <c:ptCount val="15"/>
                <c:pt idx="1">
                  <c:v>-1.1000000000000001</c:v>
                </c:pt>
                <c:pt idx="2">
                  <c:v>-1.1000000000000001</c:v>
                </c:pt>
                <c:pt idx="3">
                  <c:v>-2.1</c:v>
                </c:pt>
                <c:pt idx="4">
                  <c:v>-1.5</c:v>
                </c:pt>
                <c:pt idx="5">
                  <c:v>-1.3</c:v>
                </c:pt>
                <c:pt idx="6">
                  <c:v>-0.9</c:v>
                </c:pt>
                <c:pt idx="7">
                  <c:v>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'Fig4'!$A$7</c:f>
              <c:strCache>
                <c:ptCount val="1"/>
                <c:pt idx="0">
                  <c:v>IV. 2006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'Fig4'!$B$7:$P$7</c:f>
              <c:numCache>
                <c:formatCode>0.0</c:formatCode>
                <c:ptCount val="15"/>
                <c:pt idx="1">
                  <c:v>-0.9</c:v>
                </c:pt>
                <c:pt idx="2">
                  <c:v>-1</c:v>
                </c:pt>
                <c:pt idx="3">
                  <c:v>-2.4</c:v>
                </c:pt>
                <c:pt idx="4">
                  <c:v>-2.4</c:v>
                </c:pt>
                <c:pt idx="5">
                  <c:v>-1.6</c:v>
                </c:pt>
                <c:pt idx="6">
                  <c:v>-0.8</c:v>
                </c:pt>
                <c:pt idx="7">
                  <c:v>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'Fig4'!$A$8</c:f>
              <c:strCache>
                <c:ptCount val="1"/>
                <c:pt idx="0">
                  <c:v>X. 2006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'Fig4'!$B$8:$P$8</c:f>
              <c:numCache>
                <c:formatCode>0.0</c:formatCode>
                <c:ptCount val="15"/>
                <c:pt idx="2">
                  <c:v>-1.6</c:v>
                </c:pt>
                <c:pt idx="3">
                  <c:v>-3</c:v>
                </c:pt>
                <c:pt idx="4">
                  <c:v>-2.7</c:v>
                </c:pt>
                <c:pt idx="5">
                  <c:v>-2</c:v>
                </c:pt>
                <c:pt idx="6">
                  <c:v>-0.7</c:v>
                </c:pt>
                <c:pt idx="7">
                  <c:v>1.1000000000000001</c:v>
                </c:pt>
                <c:pt idx="8">
                  <c:v>1.6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'Fig4'!$A$9</c:f>
              <c:strCache>
                <c:ptCount val="1"/>
                <c:pt idx="0">
                  <c:v>IV. 2007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'Fig4'!$B$9:$P$9</c:f>
              <c:numCache>
                <c:formatCode>0.0</c:formatCode>
                <c:ptCount val="15"/>
                <c:pt idx="2">
                  <c:v>-2.5</c:v>
                </c:pt>
                <c:pt idx="3">
                  <c:v>-2.8</c:v>
                </c:pt>
                <c:pt idx="4">
                  <c:v>-2.5</c:v>
                </c:pt>
                <c:pt idx="5">
                  <c:v>-2.4</c:v>
                </c:pt>
                <c:pt idx="6">
                  <c:v>-0.4</c:v>
                </c:pt>
                <c:pt idx="7">
                  <c:v>1.7</c:v>
                </c:pt>
                <c:pt idx="8">
                  <c:v>1.8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'Fig4'!$A$10</c:f>
              <c:strCache>
                <c:ptCount val="1"/>
                <c:pt idx="0">
                  <c:v>X. 2007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'Fig4'!$B$10:$P$10</c:f>
              <c:numCache>
                <c:formatCode>0.0</c:formatCode>
                <c:ptCount val="15"/>
                <c:pt idx="3">
                  <c:v>-2.6</c:v>
                </c:pt>
                <c:pt idx="4">
                  <c:v>-2.5</c:v>
                </c:pt>
                <c:pt idx="5">
                  <c:v>-2.5</c:v>
                </c:pt>
                <c:pt idx="6">
                  <c:v>-0.8</c:v>
                </c:pt>
                <c:pt idx="7">
                  <c:v>1</c:v>
                </c:pt>
                <c:pt idx="8">
                  <c:v>1.3</c:v>
                </c:pt>
                <c:pt idx="9">
                  <c:v>0.8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'Fig4'!$A$11</c:f>
              <c:strCache>
                <c:ptCount val="1"/>
                <c:pt idx="0">
                  <c:v>IV. 2008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'Fig4'!$B$11:$P$11</c:f>
              <c:numCache>
                <c:formatCode>0.0</c:formatCode>
                <c:ptCount val="15"/>
                <c:pt idx="3">
                  <c:v>-3.2</c:v>
                </c:pt>
                <c:pt idx="4">
                  <c:v>-3.4</c:v>
                </c:pt>
                <c:pt idx="5">
                  <c:v>-3.2</c:v>
                </c:pt>
                <c:pt idx="6">
                  <c:v>-1.6</c:v>
                </c:pt>
                <c:pt idx="7">
                  <c:v>1.9</c:v>
                </c:pt>
                <c:pt idx="8">
                  <c:v>2.7</c:v>
                </c:pt>
                <c:pt idx="9">
                  <c:v>2.5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'Fig4'!$A$12</c:f>
              <c:strCache>
                <c:ptCount val="1"/>
                <c:pt idx="0">
                  <c:v>X. 2008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'Fig4'!$B$12:$P$12</c:f>
              <c:numCache>
                <c:formatCode>0.0</c:formatCode>
                <c:ptCount val="15"/>
                <c:pt idx="4">
                  <c:v>-3.1</c:v>
                </c:pt>
                <c:pt idx="5">
                  <c:v>-2.7</c:v>
                </c:pt>
                <c:pt idx="6">
                  <c:v>-1.1000000000000001</c:v>
                </c:pt>
                <c:pt idx="7">
                  <c:v>2.5</c:v>
                </c:pt>
                <c:pt idx="8">
                  <c:v>2.9</c:v>
                </c:pt>
                <c:pt idx="9">
                  <c:v>0.8</c:v>
                </c:pt>
                <c:pt idx="10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56064"/>
        <c:axId val="140057600"/>
      </c:lineChart>
      <c:catAx>
        <c:axId val="1400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sk-SK"/>
          </a:p>
        </c:txPr>
        <c:crossAx val="140057600"/>
        <c:crosses val="autoZero"/>
        <c:auto val="1"/>
        <c:lblAlgn val="ctr"/>
        <c:lblOffset val="100"/>
        <c:noMultiLvlLbl val="0"/>
      </c:catAx>
      <c:valAx>
        <c:axId val="140057600"/>
        <c:scaling>
          <c:orientation val="minMax"/>
          <c:max val="4"/>
          <c:min val="-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.0" sourceLinked="1"/>
        <c:majorTickMark val="none"/>
        <c:minorTickMark val="none"/>
        <c:tickLblPos val="nextTo"/>
        <c:crossAx val="140056064"/>
        <c:crosses val="autoZero"/>
        <c:crossBetween val="between"/>
        <c:majorUnit val="2"/>
        <c:minorUnit val="2"/>
      </c:valAx>
    </c:plotArea>
    <c:legend>
      <c:legendPos val="b"/>
      <c:layout>
        <c:manualLayout>
          <c:xMode val="edge"/>
          <c:yMode val="edge"/>
          <c:x val="6.3041083595120565E-3"/>
          <c:y val="0.86022919967200329"/>
          <c:w val="0.98402377163994414"/>
          <c:h val="0.139770800327996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300" b="1" i="0" baseline="0">
                <a:effectLst/>
              </a:rPr>
              <a:t>EC Output Gap - IV.2009-IV.2013</a:t>
            </a:r>
            <a:endParaRPr lang="sk-SK" sz="1300">
              <a:effectLst/>
            </a:endParaRPr>
          </a:p>
        </c:rich>
      </c:tx>
      <c:layout>
        <c:manualLayout>
          <c:xMode val="edge"/>
          <c:yMode val="edge"/>
          <c:x val="8.1344185801277141E-2"/>
          <c:y val="1.8691616294968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686630736073094E-2"/>
          <c:y val="8.5594847197263263E-2"/>
          <c:w val="0.89880724592572458"/>
          <c:h val="0.60630664529765643"/>
        </c:manualLayout>
      </c:layout>
      <c:lineChart>
        <c:grouping val="standard"/>
        <c:varyColors val="0"/>
        <c:ser>
          <c:idx val="9"/>
          <c:order val="0"/>
          <c:tx>
            <c:strRef>
              <c:f>'Fig4'!$A$13</c:f>
              <c:strCache>
                <c:ptCount val="1"/>
                <c:pt idx="0">
                  <c:v>IV. 2009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'Fig4'!$B$13:$P$13</c:f>
              <c:numCache>
                <c:formatCode>0.0</c:formatCode>
                <c:ptCount val="15"/>
                <c:pt idx="4">
                  <c:v>-1.6</c:v>
                </c:pt>
                <c:pt idx="5">
                  <c:v>-0.7</c:v>
                </c:pt>
                <c:pt idx="6">
                  <c:v>1.8</c:v>
                </c:pt>
                <c:pt idx="7">
                  <c:v>6.5</c:v>
                </c:pt>
                <c:pt idx="8">
                  <c:v>8</c:v>
                </c:pt>
                <c:pt idx="9">
                  <c:v>0.9</c:v>
                </c:pt>
                <c:pt idx="10">
                  <c:v>-2.2000000000000002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'Fig4'!$A$14</c:f>
              <c:strCache>
                <c:ptCount val="1"/>
                <c:pt idx="0">
                  <c:v>X. 2009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'Fig4'!$B$14:$P$14</c:f>
              <c:numCache>
                <c:formatCode>0.0</c:formatCode>
                <c:ptCount val="15"/>
                <c:pt idx="5">
                  <c:v>-0.4</c:v>
                </c:pt>
                <c:pt idx="6">
                  <c:v>2.4</c:v>
                </c:pt>
                <c:pt idx="7">
                  <c:v>7.5</c:v>
                </c:pt>
                <c:pt idx="8">
                  <c:v>9.1999999999999993</c:v>
                </c:pt>
                <c:pt idx="9">
                  <c:v>-0.8</c:v>
                </c:pt>
                <c:pt idx="10">
                  <c:v>-2.1</c:v>
                </c:pt>
                <c:pt idx="11">
                  <c:v>-3</c:v>
                </c:pt>
              </c:numCache>
            </c:numRef>
          </c:val>
          <c:smooth val="0"/>
        </c:ser>
        <c:ser>
          <c:idx val="11"/>
          <c:order val="2"/>
          <c:tx>
            <c:strRef>
              <c:f>'Fig4'!$A$15</c:f>
              <c:strCache>
                <c:ptCount val="1"/>
                <c:pt idx="0">
                  <c:v>IV. 2010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'Fig4'!$B$15:$P$15</c:f>
              <c:numCache>
                <c:formatCode>0.0</c:formatCode>
                <c:ptCount val="15"/>
                <c:pt idx="5">
                  <c:v>-1</c:v>
                </c:pt>
                <c:pt idx="6">
                  <c:v>1.5</c:v>
                </c:pt>
                <c:pt idx="7">
                  <c:v>6.3</c:v>
                </c:pt>
                <c:pt idx="8">
                  <c:v>7.6</c:v>
                </c:pt>
                <c:pt idx="9">
                  <c:v>-1.2</c:v>
                </c:pt>
                <c:pt idx="10">
                  <c:v>-2.2999999999999998</c:v>
                </c:pt>
                <c:pt idx="11">
                  <c:v>-2.2999999999999998</c:v>
                </c:pt>
              </c:numCache>
            </c:numRef>
          </c:val>
          <c:smooth val="0"/>
        </c:ser>
        <c:ser>
          <c:idx val="12"/>
          <c:order val="3"/>
          <c:tx>
            <c:strRef>
              <c:f>'Fig4'!$A$16</c:f>
              <c:strCache>
                <c:ptCount val="1"/>
                <c:pt idx="0">
                  <c:v>XI. 2010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'Fig4'!$B$16:$P$16</c:f>
              <c:numCache>
                <c:formatCode>0.0</c:formatCode>
                <c:ptCount val="15"/>
                <c:pt idx="6">
                  <c:v>1.3</c:v>
                </c:pt>
                <c:pt idx="7">
                  <c:v>5.9</c:v>
                </c:pt>
                <c:pt idx="8">
                  <c:v>6.6</c:v>
                </c:pt>
                <c:pt idx="9">
                  <c:v>-2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</c:numCache>
            </c:numRef>
          </c:val>
          <c:smooth val="0"/>
        </c:ser>
        <c:ser>
          <c:idx val="13"/>
          <c:order val="4"/>
          <c:tx>
            <c:strRef>
              <c:f>'Fig4'!$A$17</c:f>
              <c:strCache>
                <c:ptCount val="1"/>
                <c:pt idx="0">
                  <c:v>V. 2011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'Fig4'!$B$17:$P$17</c:f>
              <c:numCache>
                <c:formatCode>0.0</c:formatCode>
                <c:ptCount val="15"/>
                <c:pt idx="6">
                  <c:v>1.5</c:v>
                </c:pt>
                <c:pt idx="7">
                  <c:v>6</c:v>
                </c:pt>
                <c:pt idx="8">
                  <c:v>6.7</c:v>
                </c:pt>
                <c:pt idx="9">
                  <c:v>-2.1</c:v>
                </c:pt>
                <c:pt idx="10">
                  <c:v>-1.6</c:v>
                </c:pt>
                <c:pt idx="11">
                  <c:v>-1.2</c:v>
                </c:pt>
                <c:pt idx="12">
                  <c:v>0.2</c:v>
                </c:pt>
              </c:numCache>
            </c:numRef>
          </c:val>
          <c:smooth val="0"/>
        </c:ser>
        <c:ser>
          <c:idx val="14"/>
          <c:order val="5"/>
          <c:tx>
            <c:strRef>
              <c:f>'Fig4'!$A$18</c:f>
              <c:strCache>
                <c:ptCount val="1"/>
                <c:pt idx="0">
                  <c:v>X. 2011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'Fig4'!$B$18:$P$18</c:f>
              <c:numCache>
                <c:formatCode>0.0</c:formatCode>
                <c:ptCount val="15"/>
                <c:pt idx="7">
                  <c:v>6.5</c:v>
                </c:pt>
                <c:pt idx="8">
                  <c:v>7.7</c:v>
                </c:pt>
                <c:pt idx="9">
                  <c:v>-0.9</c:v>
                </c:pt>
                <c:pt idx="10">
                  <c:v>0</c:v>
                </c:pt>
                <c:pt idx="11">
                  <c:v>-0.2</c:v>
                </c:pt>
                <c:pt idx="12">
                  <c:v>-1.7</c:v>
                </c:pt>
                <c:pt idx="13">
                  <c:v>-1.4</c:v>
                </c:pt>
              </c:numCache>
            </c:numRef>
          </c:val>
          <c:smooth val="0"/>
        </c:ser>
        <c:ser>
          <c:idx val="15"/>
          <c:order val="6"/>
          <c:tx>
            <c:strRef>
              <c:f>'Fig4'!$A$19</c:f>
              <c:strCache>
                <c:ptCount val="1"/>
                <c:pt idx="0">
                  <c:v>IV. 2012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'Fig4'!$B$19:$P$19</c:f>
              <c:numCache>
                <c:formatCode>0.0</c:formatCode>
                <c:ptCount val="15"/>
                <c:pt idx="7">
                  <c:v>6.5</c:v>
                </c:pt>
                <c:pt idx="8">
                  <c:v>7.3</c:v>
                </c:pt>
                <c:pt idx="9">
                  <c:v>-1.6</c:v>
                </c:pt>
                <c:pt idx="10">
                  <c:v>-0.8</c:v>
                </c:pt>
                <c:pt idx="11">
                  <c:v>-0.5</c:v>
                </c:pt>
                <c:pt idx="12">
                  <c:v>-1.4</c:v>
                </c:pt>
                <c:pt idx="13">
                  <c:v>-1.1000000000000001</c:v>
                </c:pt>
              </c:numCache>
            </c:numRef>
          </c:val>
          <c:smooth val="0"/>
        </c:ser>
        <c:ser>
          <c:idx val="16"/>
          <c:order val="7"/>
          <c:tx>
            <c:strRef>
              <c:f>'Fig4'!$A$20</c:f>
              <c:strCache>
                <c:ptCount val="1"/>
                <c:pt idx="0">
                  <c:v>X. 2012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'Fig4'!$B$20:$P$20</c:f>
              <c:numCache>
                <c:formatCode>0.0</c:formatCode>
                <c:ptCount val="15"/>
                <c:pt idx="8">
                  <c:v>6.2</c:v>
                </c:pt>
                <c:pt idx="9">
                  <c:v>-2.2000000000000002</c:v>
                </c:pt>
                <c:pt idx="10">
                  <c:v>-0.4</c:v>
                </c:pt>
                <c:pt idx="11">
                  <c:v>0</c:v>
                </c:pt>
                <c:pt idx="12">
                  <c:v>-0.1</c:v>
                </c:pt>
                <c:pt idx="13">
                  <c:v>-1</c:v>
                </c:pt>
                <c:pt idx="14">
                  <c:v>-1.1000000000000001</c:v>
                </c:pt>
              </c:numCache>
            </c:numRef>
          </c:val>
          <c:smooth val="0"/>
        </c:ser>
        <c:ser>
          <c:idx val="17"/>
          <c:order val="8"/>
          <c:tx>
            <c:strRef>
              <c:f>'Fig4'!$A$21</c:f>
              <c:strCache>
                <c:ptCount val="1"/>
                <c:pt idx="0">
                  <c:v>I. 2013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'Fig4'!$B$21:$P$21</c:f>
              <c:numCache>
                <c:formatCode>General</c:formatCode>
                <c:ptCount val="15"/>
                <c:pt idx="9">
                  <c:v>-2.2000000000000002</c:v>
                </c:pt>
                <c:pt idx="10">
                  <c:v>0</c:v>
                </c:pt>
                <c:pt idx="11">
                  <c:v>0.5</c:v>
                </c:pt>
                <c:pt idx="12" formatCode="0.0">
                  <c:v>0.1</c:v>
                </c:pt>
                <c:pt idx="13" formatCode="0.0">
                  <c:v>-1.6</c:v>
                </c:pt>
                <c:pt idx="14" formatCode="0.0">
                  <c:v>-1.7</c:v>
                </c:pt>
              </c:numCache>
            </c:numRef>
          </c:val>
          <c:smooth val="0"/>
        </c:ser>
        <c:ser>
          <c:idx val="18"/>
          <c:order val="9"/>
          <c:tx>
            <c:strRef>
              <c:f>'Fig4'!$A$22</c:f>
              <c:strCache>
                <c:ptCount val="1"/>
                <c:pt idx="0">
                  <c:v>IV. 2013</c:v>
                </c:pt>
              </c:strCache>
            </c:strRef>
          </c:tx>
          <c:marker>
            <c:symbol val="none"/>
          </c:marker>
          <c:cat>
            <c:numRef>
              <c:f>'Fig4'!$B$3:$P$3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'Fig4'!$B$22:$P$22</c:f>
              <c:numCache>
                <c:formatCode>General</c:formatCode>
                <c:ptCount val="15"/>
                <c:pt idx="8">
                  <c:v>5.4</c:v>
                </c:pt>
                <c:pt idx="9">
                  <c:v>-3</c:v>
                </c:pt>
                <c:pt idx="10">
                  <c:v>-1.1000000000000001</c:v>
                </c:pt>
                <c:pt idx="11">
                  <c:v>-0.6</c:v>
                </c:pt>
                <c:pt idx="12" formatCode="0.0">
                  <c:v>-1.1000000000000001</c:v>
                </c:pt>
                <c:pt idx="13" formatCode="0.0">
                  <c:v>-2.9</c:v>
                </c:pt>
                <c:pt idx="14" formatCode="0.0">
                  <c:v>-3.2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21984"/>
        <c:axId val="140123520"/>
      </c:lineChart>
      <c:catAx>
        <c:axId val="1401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sk-SK"/>
          </a:p>
        </c:txPr>
        <c:crossAx val="140123520"/>
        <c:crosses val="autoZero"/>
        <c:auto val="1"/>
        <c:lblAlgn val="ctr"/>
        <c:lblOffset val="100"/>
        <c:noMultiLvlLbl val="0"/>
      </c:catAx>
      <c:valAx>
        <c:axId val="140123520"/>
        <c:scaling>
          <c:orientation val="minMax"/>
          <c:max val="10"/>
          <c:min val="-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.0" sourceLinked="1"/>
        <c:majorTickMark val="none"/>
        <c:minorTickMark val="none"/>
        <c:tickLblPos val="nextTo"/>
        <c:crossAx val="140121984"/>
        <c:crosses val="autoZero"/>
        <c:crossBetween val="between"/>
        <c:majorUnit val="2"/>
        <c:minorUnit val="2"/>
      </c:valAx>
    </c:plotArea>
    <c:legend>
      <c:legendPos val="b"/>
      <c:layout>
        <c:manualLayout>
          <c:xMode val="edge"/>
          <c:yMode val="edge"/>
          <c:x val="1.6666885389326334E-2"/>
          <c:y val="0.80285229832996541"/>
          <c:w val="0.95638998250218721"/>
          <c:h val="0.197147701670034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'Fig5'!$A$3</c:f>
              <c:strCache>
                <c:ptCount val="1"/>
                <c:pt idx="0">
                  <c:v>EC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'Fig5'!$B$3:$I$3</c:f>
              <c:numCache>
                <c:formatCode>0.0</c:formatCode>
                <c:ptCount val="8"/>
                <c:pt idx="0">
                  <c:v>0.35928252189296739</c:v>
                </c:pt>
                <c:pt idx="1">
                  <c:v>0.40668120604774316</c:v>
                </c:pt>
                <c:pt idx="2">
                  <c:v>1.7988947324143023</c:v>
                </c:pt>
                <c:pt idx="3">
                  <c:v>5.4975959724961276</c:v>
                </c:pt>
                <c:pt idx="4">
                  <c:v>5.400348698821289</c:v>
                </c:pt>
                <c:pt idx="5">
                  <c:v>-2.9512620801931178</c:v>
                </c:pt>
                <c:pt idx="6">
                  <c:v>-1.0743256515993393</c:v>
                </c:pt>
                <c:pt idx="7">
                  <c:v>-0.64213029549364808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'Fig5'!$A$4</c:f>
              <c:strCache>
                <c:ptCount val="1"/>
                <c:pt idx="0">
                  <c:v>MoF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'Fig5'!$B$4:$I$4</c:f>
              <c:numCache>
                <c:formatCode>0.0</c:formatCode>
                <c:ptCount val="8"/>
                <c:pt idx="0">
                  <c:v>-1.3</c:v>
                </c:pt>
                <c:pt idx="1">
                  <c:v>-1.9</c:v>
                </c:pt>
                <c:pt idx="2">
                  <c:v>-1</c:v>
                </c:pt>
                <c:pt idx="3">
                  <c:v>1.3</c:v>
                </c:pt>
                <c:pt idx="4">
                  <c:v>2</c:v>
                </c:pt>
                <c:pt idx="5">
                  <c:v>-4.2</c:v>
                </c:pt>
                <c:pt idx="6">
                  <c:v>-1.2</c:v>
                </c:pt>
                <c:pt idx="7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'Fig5'!$A$5</c:f>
              <c:strCache>
                <c:ptCount val="1"/>
                <c:pt idx="0">
                  <c:v>NBS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'Fig5'!$B$5:$I$5</c:f>
              <c:numCache>
                <c:formatCode>0.0</c:formatCode>
                <c:ptCount val="8"/>
                <c:pt idx="1">
                  <c:v>-0.7</c:v>
                </c:pt>
                <c:pt idx="2">
                  <c:v>-0.9</c:v>
                </c:pt>
                <c:pt idx="3">
                  <c:v>1.7522999999999933</c:v>
                </c:pt>
                <c:pt idx="4">
                  <c:v>2.4114750000000136</c:v>
                </c:pt>
                <c:pt idx="5">
                  <c:v>-4.3792750000000034</c:v>
                </c:pt>
                <c:pt idx="6">
                  <c:v>-1.9057999999999999</c:v>
                </c:pt>
                <c:pt idx="7">
                  <c:v>-0.8253700000000016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'Fig5'!$A$6</c:f>
              <c:strCache>
                <c:ptCount val="1"/>
                <c:pt idx="0">
                  <c:v>SHPQ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'Fig5'!$B$6:$I$6</c:f>
              <c:numCache>
                <c:formatCode>0.0</c:formatCode>
                <c:ptCount val="8"/>
                <c:pt idx="0">
                  <c:v>-1.46503641836807</c:v>
                </c:pt>
                <c:pt idx="1">
                  <c:v>-1.46533977790434</c:v>
                </c:pt>
                <c:pt idx="2">
                  <c:v>-7.4966123239213799E-3</c:v>
                </c:pt>
                <c:pt idx="3">
                  <c:v>4.0591589512904998</c:v>
                </c:pt>
                <c:pt idx="4">
                  <c:v>5.0187544869907699</c:v>
                </c:pt>
                <c:pt idx="5">
                  <c:v>-2.3599733858596199</c:v>
                </c:pt>
                <c:pt idx="6">
                  <c:v>-1.2939890356057799</c:v>
                </c:pt>
                <c:pt idx="7">
                  <c:v>-0.44689835734745503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'Fig5'!$A$7</c:f>
              <c:strCache>
                <c:ptCount val="1"/>
                <c:pt idx="0">
                  <c:v>MVKF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'Fig5'!$B$7:$I$7</c:f>
              <c:numCache>
                <c:formatCode>0.0</c:formatCode>
                <c:ptCount val="8"/>
                <c:pt idx="0">
                  <c:v>-0.28142751419030698</c:v>
                </c:pt>
                <c:pt idx="1">
                  <c:v>-0.41338304626760503</c:v>
                </c:pt>
                <c:pt idx="2">
                  <c:v>0.61901396540640796</c:v>
                </c:pt>
                <c:pt idx="3">
                  <c:v>3.9909314302313299</c:v>
                </c:pt>
                <c:pt idx="4">
                  <c:v>4.8565060498333796</c:v>
                </c:pt>
                <c:pt idx="5">
                  <c:v>-1.7580151534026101</c:v>
                </c:pt>
                <c:pt idx="6">
                  <c:v>-0.403555277218272</c:v>
                </c:pt>
                <c:pt idx="7">
                  <c:v>0.62493826665340402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'Fig5'!$A$8</c:f>
              <c:strCache>
                <c:ptCount val="1"/>
                <c:pt idx="0">
                  <c:v>PCA7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'Fig5'!$B$8:$I$8</c:f>
              <c:numCache>
                <c:formatCode>0.0</c:formatCode>
                <c:ptCount val="8"/>
                <c:pt idx="0">
                  <c:v>5.8526576090434504E-2</c:v>
                </c:pt>
                <c:pt idx="1">
                  <c:v>1.4063170617349701</c:v>
                </c:pt>
                <c:pt idx="2">
                  <c:v>3.4080724661072099</c:v>
                </c:pt>
                <c:pt idx="3">
                  <c:v>4.8783813587523399</c:v>
                </c:pt>
                <c:pt idx="4">
                  <c:v>3.2989824746864396</c:v>
                </c:pt>
                <c:pt idx="5">
                  <c:v>-4.9601057505432795</c:v>
                </c:pt>
                <c:pt idx="6">
                  <c:v>-1.9952020007628899</c:v>
                </c:pt>
                <c:pt idx="7">
                  <c:v>-1.09168237005951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'Fig5'!$A$9</c:f>
              <c:strCache>
                <c:ptCount val="1"/>
                <c:pt idx="0">
                  <c:v>BIS</c:v>
                </c:pt>
              </c:strCache>
            </c:strRef>
          </c:tx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'Fig5'!$B$9:$I$9</c:f>
              <c:numCache>
                <c:formatCode>0.0</c:formatCode>
                <c:ptCount val="8"/>
                <c:pt idx="0">
                  <c:v>-1.632625</c:v>
                </c:pt>
                <c:pt idx="1">
                  <c:v>-0.92446499999999998</c:v>
                </c:pt>
                <c:pt idx="2">
                  <c:v>1.0611135</c:v>
                </c:pt>
                <c:pt idx="3">
                  <c:v>5.2434499999999993</c:v>
                </c:pt>
                <c:pt idx="4">
                  <c:v>7.1818749999999998</c:v>
                </c:pt>
                <c:pt idx="5">
                  <c:v>-0.21333750000000004</c:v>
                </c:pt>
                <c:pt idx="6">
                  <c:v>0.37510750000000004</c:v>
                </c:pt>
                <c:pt idx="7">
                  <c:v>9.0836500000000001E-2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'Fig5'!$A$10</c:f>
              <c:strCache>
                <c:ptCount val="1"/>
                <c:pt idx="0">
                  <c:v>Simple_Average</c:v>
                </c:pt>
              </c:strCache>
            </c:strRef>
          </c:tx>
          <c:spPr>
            <a:ln w="539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'Fig5'!$B$2:$I$2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'Fig5'!$B$10:$I$10</c:f>
              <c:numCache>
                <c:formatCode>0.0</c:formatCode>
                <c:ptCount val="8"/>
                <c:pt idx="0">
                  <c:v>-0.5257309669149951</c:v>
                </c:pt>
                <c:pt idx="1">
                  <c:v>-0.44428742606487198</c:v>
                </c:pt>
                <c:pt idx="2">
                  <c:v>0.6530807586006665</c:v>
                </c:pt>
                <c:pt idx="3">
                  <c:v>3.5797279521283816</c:v>
                </c:pt>
                <c:pt idx="4">
                  <c:v>3.8310111183886484</c:v>
                </c:pt>
                <c:pt idx="5">
                  <c:v>-3.4347718949997716</c:v>
                </c:pt>
                <c:pt idx="6">
                  <c:v>-1.3121453275310471</c:v>
                </c:pt>
                <c:pt idx="7">
                  <c:v>-0.46352379270786842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26560"/>
        <c:axId val="140228096"/>
      </c:lineChart>
      <c:catAx>
        <c:axId val="1402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40228096"/>
        <c:crosses val="autoZero"/>
        <c:auto val="1"/>
        <c:lblAlgn val="ctr"/>
        <c:lblOffset val="100"/>
        <c:noMultiLvlLbl val="0"/>
      </c:catAx>
      <c:valAx>
        <c:axId val="1402280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022656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'Fig6'!$B$2</c:f>
              <c:strCache>
                <c:ptCount val="1"/>
                <c:pt idx="0">
                  <c:v>EC</c:v>
                </c:pt>
              </c:strCache>
            </c:strRef>
          </c:tx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'Fig6'!$B$3:$B$6</c:f>
              <c:numCache>
                <c:formatCode>0.0</c:formatCode>
                <c:ptCount val="4"/>
                <c:pt idx="0">
                  <c:v>0.7857142857142857</c:v>
                </c:pt>
                <c:pt idx="1">
                  <c:v>1.3857142857142859</c:v>
                </c:pt>
                <c:pt idx="2">
                  <c:v>1.8316985623177584</c:v>
                </c:pt>
                <c:pt idx="3">
                  <c:v>2.067220177060427</c:v>
                </c:pt>
              </c:numCache>
            </c:numRef>
          </c:val>
        </c:ser>
        <c:ser>
          <c:idx val="1"/>
          <c:order val="1"/>
          <c:tx>
            <c:strRef>
              <c:f>'Fig6'!$C$2</c:f>
              <c:strCache>
                <c:ptCount val="1"/>
                <c:pt idx="0">
                  <c:v>NBS</c:v>
                </c:pt>
              </c:strCache>
            </c:strRef>
          </c:tx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'Fig6'!$C$3:$C$6</c:f>
              <c:numCache>
                <c:formatCode>0.0</c:formatCode>
                <c:ptCount val="4"/>
                <c:pt idx="0">
                  <c:v>0.57185814285713898</c:v>
                </c:pt>
                <c:pt idx="1">
                  <c:v>0.80636917857142709</c:v>
                </c:pt>
                <c:pt idx="2">
                  <c:v>1.2124895357142864</c:v>
                </c:pt>
                <c:pt idx="3">
                  <c:v>0.6518708928571455</c:v>
                </c:pt>
              </c:numCache>
            </c:numRef>
          </c:val>
        </c:ser>
        <c:ser>
          <c:idx val="2"/>
          <c:order val="2"/>
          <c:tx>
            <c:strRef>
              <c:f>'Fig6'!$D$2</c:f>
              <c:strCache>
                <c:ptCount val="1"/>
                <c:pt idx="0">
                  <c:v>MoF</c:v>
                </c:pt>
              </c:strCache>
            </c:strRef>
          </c:tx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'Fig6'!$D$3:$D$6</c:f>
              <c:numCache>
                <c:formatCode>0.0</c:formatCode>
                <c:ptCount val="4"/>
                <c:pt idx="0">
                  <c:v>0.59274212353755795</c:v>
                </c:pt>
                <c:pt idx="1">
                  <c:v>0.83400954648300174</c:v>
                </c:pt>
                <c:pt idx="2">
                  <c:v>0.84241568390468213</c:v>
                </c:pt>
                <c:pt idx="3">
                  <c:v>0.88285803557438403</c:v>
                </c:pt>
              </c:numCache>
            </c:numRef>
          </c:val>
        </c:ser>
        <c:ser>
          <c:idx val="3"/>
          <c:order val="3"/>
          <c:tx>
            <c:strRef>
              <c:f>'Fig6'!$E$2</c:f>
              <c:strCache>
                <c:ptCount val="1"/>
                <c:pt idx="0">
                  <c:v>SHPQ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'Fig6'!$E$3:$E$6</c:f>
              <c:numCache>
                <c:formatCode>0.0</c:formatCode>
                <c:ptCount val="4"/>
                <c:pt idx="0">
                  <c:v>0.84748324669474329</c:v>
                </c:pt>
                <c:pt idx="1">
                  <c:v>1.524421970009511</c:v>
                </c:pt>
                <c:pt idx="2">
                  <c:v>2.1445676047208178</c:v>
                </c:pt>
                <c:pt idx="3">
                  <c:v>1.3622770858663917</c:v>
                </c:pt>
              </c:numCache>
            </c:numRef>
          </c:val>
        </c:ser>
        <c:ser>
          <c:idx val="4"/>
          <c:order val="4"/>
          <c:tx>
            <c:strRef>
              <c:f>'Fig6'!$F$2</c:f>
              <c:strCache>
                <c:ptCount val="1"/>
                <c:pt idx="0">
                  <c:v>MVKF</c:v>
                </c:pt>
              </c:strCache>
            </c:strRef>
          </c:tx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'Fig6'!$F$3:$F$6</c:f>
              <c:numCache>
                <c:formatCode>0.0</c:formatCode>
                <c:ptCount val="4"/>
                <c:pt idx="0">
                  <c:v>0.72953884591454732</c:v>
                </c:pt>
                <c:pt idx="1">
                  <c:v>0.71415201661888783</c:v>
                </c:pt>
                <c:pt idx="2">
                  <c:v>1.297497802828476</c:v>
                </c:pt>
                <c:pt idx="3">
                  <c:v>0.77879824548644294</c:v>
                </c:pt>
              </c:numCache>
            </c:numRef>
          </c:val>
        </c:ser>
        <c:ser>
          <c:idx val="5"/>
          <c:order val="5"/>
          <c:tx>
            <c:strRef>
              <c:f>'Fig6'!$G$2</c:f>
              <c:strCache>
                <c:ptCount val="1"/>
                <c:pt idx="0">
                  <c:v>PCAG</c:v>
                </c:pt>
              </c:strCache>
            </c:strRef>
          </c:tx>
          <c:invertIfNegative val="0"/>
          <c:cat>
            <c:strRef>
              <c:f>'Fig6'!$A$3:$A$6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'Fig6'!$G$3:$G$6</c:f>
              <c:numCache>
                <c:formatCode>0.0</c:formatCode>
                <c:ptCount val="4"/>
                <c:pt idx="0">
                  <c:v>0.22295040514897072</c:v>
                </c:pt>
                <c:pt idx="1">
                  <c:v>0.31261297108499336</c:v>
                </c:pt>
                <c:pt idx="2">
                  <c:v>0.60408282334050278</c:v>
                </c:pt>
                <c:pt idx="3">
                  <c:v>0.73246389499079201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75840"/>
        <c:axId val="139877376"/>
      </c:barChart>
      <c:catAx>
        <c:axId val="1398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Constantia" panose="02030602050306030303" pitchFamily="18" charset="0"/>
              </a:defRPr>
            </a:pPr>
            <a:endParaRPr lang="sk-SK"/>
          </a:p>
        </c:txPr>
        <c:crossAx val="139877376"/>
        <c:crosses val="autoZero"/>
        <c:auto val="1"/>
        <c:lblAlgn val="ctr"/>
        <c:lblOffset val="100"/>
        <c:noMultiLvlLbl val="0"/>
      </c:catAx>
      <c:valAx>
        <c:axId val="139877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98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'Fig7'!$B$2</c:f>
              <c:strCache>
                <c:ptCount val="1"/>
                <c:pt idx="0">
                  <c:v>EC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'Fig7'!$B$3:$B$6</c:f>
              <c:numCache>
                <c:formatCode>0.0</c:formatCode>
                <c:ptCount val="4"/>
                <c:pt idx="0">
                  <c:v>0.7857142857142857</c:v>
                </c:pt>
                <c:pt idx="1">
                  <c:v>1.3857142857142859</c:v>
                </c:pt>
                <c:pt idx="2">
                  <c:v>1.8316985623177584</c:v>
                </c:pt>
                <c:pt idx="3">
                  <c:v>2.067220177060427</c:v>
                </c:pt>
              </c:numCache>
            </c:numRef>
          </c:val>
        </c:ser>
        <c:ser>
          <c:idx val="1"/>
          <c:order val="1"/>
          <c:tx>
            <c:strRef>
              <c:f>'Fig7'!$C$2</c:f>
              <c:strCache>
                <c:ptCount val="1"/>
                <c:pt idx="0">
                  <c:v>NBS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'Fig7'!$C$3:$C$6</c:f>
              <c:numCache>
                <c:formatCode>0.0</c:formatCode>
                <c:ptCount val="4"/>
                <c:pt idx="0">
                  <c:v>0.57185814285713898</c:v>
                </c:pt>
                <c:pt idx="1">
                  <c:v>0.80636917857142709</c:v>
                </c:pt>
                <c:pt idx="2">
                  <c:v>1.2124895357142864</c:v>
                </c:pt>
                <c:pt idx="3">
                  <c:v>0.6518708928571455</c:v>
                </c:pt>
              </c:numCache>
            </c:numRef>
          </c:val>
        </c:ser>
        <c:ser>
          <c:idx val="2"/>
          <c:order val="2"/>
          <c:tx>
            <c:strRef>
              <c:f>'Fig7'!$D$2</c:f>
              <c:strCache>
                <c:ptCount val="1"/>
                <c:pt idx="0">
                  <c:v>MoF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'Fig7'!$D$3:$D$6</c:f>
              <c:numCache>
                <c:formatCode>0.0</c:formatCode>
                <c:ptCount val="4"/>
                <c:pt idx="0">
                  <c:v>0.59274212353755795</c:v>
                </c:pt>
                <c:pt idx="1">
                  <c:v>0.83400954648300174</c:v>
                </c:pt>
                <c:pt idx="2">
                  <c:v>0.84241568390468213</c:v>
                </c:pt>
                <c:pt idx="3">
                  <c:v>0.88285803557438403</c:v>
                </c:pt>
              </c:numCache>
            </c:numRef>
          </c:val>
        </c:ser>
        <c:ser>
          <c:idx val="3"/>
          <c:order val="3"/>
          <c:tx>
            <c:strRef>
              <c:f>'Fig7'!$E$2</c:f>
              <c:strCache>
                <c:ptCount val="1"/>
                <c:pt idx="0">
                  <c:v>SHPQ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'Fig7'!$E$3:$E$6</c:f>
              <c:numCache>
                <c:formatCode>0.0</c:formatCode>
                <c:ptCount val="4"/>
                <c:pt idx="0">
                  <c:v>0.84748324669474329</c:v>
                </c:pt>
                <c:pt idx="1">
                  <c:v>1.524421970009511</c:v>
                </c:pt>
                <c:pt idx="2">
                  <c:v>2.1445676047208178</c:v>
                </c:pt>
                <c:pt idx="3">
                  <c:v>1.3622770858663917</c:v>
                </c:pt>
              </c:numCache>
            </c:numRef>
          </c:val>
        </c:ser>
        <c:ser>
          <c:idx val="4"/>
          <c:order val="4"/>
          <c:tx>
            <c:strRef>
              <c:f>'Fig7'!$F$2</c:f>
              <c:strCache>
                <c:ptCount val="1"/>
                <c:pt idx="0">
                  <c:v>MVKF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'Fig7'!$F$3:$F$6</c:f>
              <c:numCache>
                <c:formatCode>0.0</c:formatCode>
                <c:ptCount val="4"/>
                <c:pt idx="0">
                  <c:v>0.72953884591454732</c:v>
                </c:pt>
                <c:pt idx="1">
                  <c:v>0.71415201661888783</c:v>
                </c:pt>
                <c:pt idx="2">
                  <c:v>1.297497802828476</c:v>
                </c:pt>
                <c:pt idx="3">
                  <c:v>0.77879824548644294</c:v>
                </c:pt>
              </c:numCache>
            </c:numRef>
          </c:val>
        </c:ser>
        <c:ser>
          <c:idx val="5"/>
          <c:order val="5"/>
          <c:tx>
            <c:strRef>
              <c:f>'Fig7'!$G$2</c:f>
              <c:strCache>
                <c:ptCount val="1"/>
                <c:pt idx="0">
                  <c:v>PCAG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'Fig7'!$G$3:$G$6</c:f>
              <c:numCache>
                <c:formatCode>0.0</c:formatCode>
                <c:ptCount val="4"/>
                <c:pt idx="0">
                  <c:v>0.22295040514897072</c:v>
                </c:pt>
                <c:pt idx="1">
                  <c:v>0.31261297108499336</c:v>
                </c:pt>
                <c:pt idx="2">
                  <c:v>0.60408282334050278</c:v>
                </c:pt>
                <c:pt idx="3">
                  <c:v>0.73246389499079212</c:v>
                </c:pt>
              </c:numCache>
            </c:numRef>
          </c:val>
        </c:ser>
        <c:ser>
          <c:idx val="6"/>
          <c:order val="6"/>
          <c:tx>
            <c:strRef>
              <c:f>'Fig7'!$H$2</c:f>
              <c:strCache>
                <c:ptCount val="1"/>
                <c:pt idx="0">
                  <c:v>Simple_Average</c:v>
                </c:pt>
              </c:strCache>
            </c:strRef>
          </c:tx>
          <c:invertIfNegative val="0"/>
          <c:cat>
            <c:strRef>
              <c:f>'Fig7'!$A$3:$A$6</c:f>
              <c:strCache>
                <c:ptCount val="4"/>
                <c:pt idx="0">
                  <c:v>AS</c:v>
                </c:pt>
                <c:pt idx="1">
                  <c:v>SS</c:v>
                </c:pt>
                <c:pt idx="2">
                  <c:v>LS</c:v>
                </c:pt>
                <c:pt idx="3">
                  <c:v>LA</c:v>
                </c:pt>
              </c:strCache>
            </c:strRef>
          </c:cat>
          <c:val>
            <c:numRef>
              <c:f>'Fig7'!$H$3:$H$6</c:f>
              <c:numCache>
                <c:formatCode>0.0</c:formatCode>
                <c:ptCount val="4"/>
                <c:pt idx="0">
                  <c:v>0.43291101093184192</c:v>
                </c:pt>
                <c:pt idx="1">
                  <c:v>0.6904961418113027</c:v>
                </c:pt>
                <c:pt idx="2">
                  <c:v>0.73893423662279056</c:v>
                </c:pt>
                <c:pt idx="3">
                  <c:v>0.32133081525046248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08864"/>
        <c:axId val="139822208"/>
      </c:barChart>
      <c:catAx>
        <c:axId val="13710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k-SK"/>
          </a:p>
        </c:txPr>
        <c:crossAx val="139822208"/>
        <c:crosses val="autoZero"/>
        <c:auto val="1"/>
        <c:lblAlgn val="ctr"/>
        <c:lblOffset val="100"/>
        <c:noMultiLvlLbl val="0"/>
      </c:catAx>
      <c:valAx>
        <c:axId val="139822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71088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6</xdr:row>
      <xdr:rowOff>28575</xdr:rowOff>
    </xdr:from>
    <xdr:to>
      <xdr:col>8</xdr:col>
      <xdr:colOff>219074</xdr:colOff>
      <xdr:row>22</xdr:row>
      <xdr:rowOff>142875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190499</xdr:rowOff>
    </xdr:from>
    <xdr:to>
      <xdr:col>15</xdr:col>
      <xdr:colOff>529125</xdr:colOff>
      <xdr:row>16</xdr:row>
      <xdr:rowOff>87299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29</xdr:row>
      <xdr:rowOff>66674</xdr:rowOff>
    </xdr:from>
    <xdr:to>
      <xdr:col>14</xdr:col>
      <xdr:colOff>176700</xdr:colOff>
      <xdr:row>47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0</xdr:rowOff>
    </xdr:from>
    <xdr:to>
      <xdr:col>9</xdr:col>
      <xdr:colOff>233363</xdr:colOff>
      <xdr:row>41</xdr:row>
      <xdr:rowOff>9525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21</xdr:row>
      <xdr:rowOff>0</xdr:rowOff>
    </xdr:from>
    <xdr:to>
      <xdr:col>19</xdr:col>
      <xdr:colOff>309563</xdr:colOff>
      <xdr:row>41</xdr:row>
      <xdr:rowOff>9525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323850</xdr:colOff>
      <xdr:row>20</xdr:row>
      <xdr:rowOff>180975</xdr:rowOff>
    </xdr:from>
    <xdr:to>
      <xdr:col>29</xdr:col>
      <xdr:colOff>385763</xdr:colOff>
      <xdr:row>41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</xdr:colOff>
      <xdr:row>0</xdr:row>
      <xdr:rowOff>190499</xdr:rowOff>
    </xdr:from>
    <xdr:to>
      <xdr:col>28</xdr:col>
      <xdr:colOff>571500</xdr:colOff>
      <xdr:row>24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38100</xdr:rowOff>
    </xdr:from>
    <xdr:to>
      <xdr:col>12</xdr:col>
      <xdr:colOff>52875</xdr:colOff>
      <xdr:row>20</xdr:row>
      <xdr:rowOff>125400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9</xdr:col>
      <xdr:colOff>452924</xdr:colOff>
      <xdr:row>19</xdr:row>
      <xdr:rowOff>96825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38100</xdr:rowOff>
    </xdr:from>
    <xdr:to>
      <xdr:col>10</xdr:col>
      <xdr:colOff>457200</xdr:colOff>
      <xdr:row>22</xdr:row>
      <xdr:rowOff>142876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10</xdr:row>
      <xdr:rowOff>9525</xdr:rowOff>
    </xdr:from>
    <xdr:to>
      <xdr:col>10</xdr:col>
      <xdr:colOff>9525</xdr:colOff>
      <xdr:row>27</xdr:row>
      <xdr:rowOff>9525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62197</xdr:colOff>
      <xdr:row>10</xdr:row>
      <xdr:rowOff>134471</xdr:rowOff>
    </xdr:from>
    <xdr:to>
      <xdr:col>17</xdr:col>
      <xdr:colOff>515470</xdr:colOff>
      <xdr:row>40</xdr:row>
      <xdr:rowOff>168090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26896</xdr:colOff>
      <xdr:row>31</xdr:row>
      <xdr:rowOff>153521</xdr:rowOff>
    </xdr:from>
    <xdr:to>
      <xdr:col>23</xdr:col>
      <xdr:colOff>93571</xdr:colOff>
      <xdr:row>43</xdr:row>
      <xdr:rowOff>130549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103656</xdr:colOff>
      <xdr:row>31</xdr:row>
      <xdr:rowOff>157444</xdr:rowOff>
    </xdr:from>
    <xdr:to>
      <xdr:col>29</xdr:col>
      <xdr:colOff>123264</xdr:colOff>
      <xdr:row>43</xdr:row>
      <xdr:rowOff>112060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1004887</xdr:colOff>
      <xdr:row>11</xdr:row>
      <xdr:rowOff>0</xdr:rowOff>
    </xdr:from>
    <xdr:to>
      <xdr:col>9</xdr:col>
      <xdr:colOff>504826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19125" y="1514476"/>
    <xdr:ext cx="5396400" cy="29448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19125" y="1524000"/>
    <xdr:ext cx="5396400" cy="2944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19125" y="1524000"/>
    <xdr:ext cx="5396400" cy="2944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190499</xdr:rowOff>
    </xdr:from>
    <xdr:to>
      <xdr:col>15</xdr:col>
      <xdr:colOff>529125</xdr:colOff>
      <xdr:row>16</xdr:row>
      <xdr:rowOff>87299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29</xdr:row>
      <xdr:rowOff>66674</xdr:rowOff>
    </xdr:from>
    <xdr:to>
      <xdr:col>14</xdr:col>
      <xdr:colOff>176700</xdr:colOff>
      <xdr:row>47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ovnan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pporovna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chylkyYETIweight"/>
      <sheetName val="odchylkyYETI"/>
      <sheetName val="odchylkyYETI (2)"/>
      <sheetName val="odchylky (5)"/>
      <sheetName val="odchylky (4)"/>
      <sheetName val="odchylky (3)"/>
      <sheetName val="odchylky (2)"/>
      <sheetName val="odchylky"/>
      <sheetName val="output gap"/>
      <sheetName val="output gap (2)"/>
      <sheetName val="output gap (3)"/>
      <sheetName val="output gap (4)"/>
      <sheetName val="output gapYETI"/>
      <sheetName val="output gapYETIweight"/>
      <sheetName val="makrovybory"/>
      <sheetName val="LAST"/>
      <sheetName val="LAST (2)"/>
      <sheetName val="LAST_bez_priemeru"/>
      <sheetName val="LAST (3)"/>
      <sheetName val="LAST (4)"/>
      <sheetName val="LastYETI"/>
      <sheetName val="priemer"/>
      <sheetName val="priemer (2)"/>
      <sheetName val="priemer (3)"/>
      <sheetName val="priemer (4)"/>
      <sheetName val="priemerYETI"/>
      <sheetName val="priemerYETIweight"/>
      <sheetName val="prie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47">
          <cell r="L147">
            <v>0.43882108183149227</v>
          </cell>
        </row>
        <row r="148">
          <cell r="L148">
            <v>0.69019454251184253</v>
          </cell>
        </row>
        <row r="149">
          <cell r="L149">
            <v>0.76269060376229147</v>
          </cell>
        </row>
        <row r="150">
          <cell r="L150">
            <v>0.34972455540183089</v>
          </cell>
        </row>
      </sheetData>
      <sheetData sheetId="22">
        <row r="147">
          <cell r="L147">
            <v>0.4502316896768358</v>
          </cell>
        </row>
        <row r="148">
          <cell r="L148">
            <v>0.68948085144315852</v>
          </cell>
        </row>
        <row r="149">
          <cell r="L149">
            <v>0.74586302185889752</v>
          </cell>
        </row>
        <row r="150">
          <cell r="L150">
            <v>0.31415962306913731</v>
          </cell>
        </row>
      </sheetData>
      <sheetData sheetId="23">
        <row r="147">
          <cell r="L147">
            <v>0.45657218991496895</v>
          </cell>
        </row>
        <row r="148">
          <cell r="L148">
            <v>0.70858789963779389</v>
          </cell>
        </row>
        <row r="149">
          <cell r="L149">
            <v>0.80438179749701999</v>
          </cell>
        </row>
        <row r="150">
          <cell r="L150">
            <v>0.37163731903262565</v>
          </cell>
        </row>
      </sheetData>
      <sheetData sheetId="24">
        <row r="147">
          <cell r="L147">
            <v>0.44995312961285283</v>
          </cell>
        </row>
        <row r="148">
          <cell r="L148">
            <v>0.69598356226899194</v>
          </cell>
        </row>
        <row r="149">
          <cell r="L149">
            <v>0.75960017697875504</v>
          </cell>
        </row>
        <row r="150">
          <cell r="L150">
            <v>0.33070894838450304</v>
          </cell>
        </row>
      </sheetData>
      <sheetData sheetId="25">
        <row r="147">
          <cell r="L147">
            <v>0.43291101093184192</v>
          </cell>
        </row>
        <row r="148">
          <cell r="L148">
            <v>0.6904961418113027</v>
          </cell>
        </row>
        <row r="149">
          <cell r="L149">
            <v>0.73893423662279056</v>
          </cell>
        </row>
        <row r="150">
          <cell r="L150">
            <v>0.32133081525046248</v>
          </cell>
        </row>
      </sheetData>
      <sheetData sheetId="26">
        <row r="122">
          <cell r="M122">
            <v>9.2613434885803772E-2</v>
          </cell>
          <cell r="N122">
            <v>0.17337872056156881</v>
          </cell>
          <cell r="O122">
            <v>0.17836014813727835</v>
          </cell>
          <cell r="P122">
            <v>9.5631847632490635E-2</v>
          </cell>
          <cell r="Q122">
            <v>0.1597152857787533</v>
          </cell>
          <cell r="R122">
            <v>0.30030056300410518</v>
          </cell>
        </row>
        <row r="124">
          <cell r="M124">
            <v>0</v>
          </cell>
          <cell r="N124">
            <v>0.21358510992019733</v>
          </cell>
          <cell r="O124">
            <v>0.21972172664496775</v>
          </cell>
          <cell r="P124">
            <v>0</v>
          </cell>
          <cell r="Q124">
            <v>0.19675313532422159</v>
          </cell>
          <cell r="R124">
            <v>0.36994002811061333</v>
          </cell>
        </row>
        <row r="126">
          <cell r="M126">
            <v>0</v>
          </cell>
          <cell r="N126">
            <v>0.25</v>
          </cell>
          <cell r="O126">
            <v>0</v>
          </cell>
          <cell r="P126">
            <v>0</v>
          </cell>
          <cell r="Q126">
            <v>0</v>
          </cell>
          <cell r="R126">
            <v>0.75</v>
          </cell>
        </row>
        <row r="128">
          <cell r="M128">
            <v>0.16666666666666666</v>
          </cell>
          <cell r="N128">
            <v>0.16666666666666666</v>
          </cell>
          <cell r="O128">
            <v>0.16666666666666666</v>
          </cell>
          <cell r="P128">
            <v>0.16666666666666666</v>
          </cell>
          <cell r="Q128">
            <v>0.16666666666666666</v>
          </cell>
          <cell r="R128">
            <v>0.16666666666666666</v>
          </cell>
        </row>
        <row r="147">
          <cell r="L147">
            <v>0.4329110109318417</v>
          </cell>
        </row>
        <row r="148">
          <cell r="L148">
            <v>0.69049614181130259</v>
          </cell>
        </row>
        <row r="149">
          <cell r="L149">
            <v>0.73893423662279045</v>
          </cell>
        </row>
        <row r="150">
          <cell r="L150">
            <v>0.32133081525046242</v>
          </cell>
        </row>
      </sheetData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pzkalman"/>
      <sheetName val="kfkalman"/>
      <sheetName val="pca"/>
      <sheetName val="Hárok3"/>
      <sheetName val="Hárok4"/>
      <sheetName val="pca3"/>
      <sheetName val="pca9"/>
      <sheetName val="pca5"/>
      <sheetName val="pca6"/>
      <sheetName val="pca8"/>
      <sheetName val="pcaYETI"/>
      <sheetName val="Hárok8"/>
      <sheetName val="pca_comparison"/>
      <sheetName val="Hárok11"/>
      <sheetName val="Hárok5"/>
    </sheetNames>
    <sheetDataSet>
      <sheetData sheetId="0"/>
      <sheetData sheetId="1"/>
      <sheetData sheetId="2">
        <row r="3">
          <cell r="S3">
            <v>-1.8703757667376999E-2</v>
          </cell>
        </row>
        <row r="4">
          <cell r="S4">
            <v>1.63893126478128E-2</v>
          </cell>
        </row>
        <row r="5">
          <cell r="S5">
            <v>1.18222101917187E-2</v>
          </cell>
        </row>
        <row r="6">
          <cell r="S6">
            <v>1.7325635981153598E-2</v>
          </cell>
        </row>
        <row r="7">
          <cell r="S7">
            <v>1.2660622966228199E-3</v>
          </cell>
        </row>
        <row r="8">
          <cell r="S8">
            <v>-1.52791642273845E-2</v>
          </cell>
        </row>
        <row r="9">
          <cell r="S9">
            <v>-1.0810799417755E-2</v>
          </cell>
        </row>
        <row r="10">
          <cell r="S10">
            <v>-6.7304788418006698E-3</v>
          </cell>
        </row>
        <row r="11">
          <cell r="S11">
            <v>-1.01713634363807E-2</v>
          </cell>
        </row>
        <row r="12">
          <cell r="S12">
            <v>-1.46503641836807E-2</v>
          </cell>
        </row>
        <row r="13">
          <cell r="S13">
            <v>-1.46533977790434E-2</v>
          </cell>
        </row>
        <row r="14">
          <cell r="S14">
            <v>-7.4966123239213797E-5</v>
          </cell>
        </row>
        <row r="15">
          <cell r="S15">
            <v>4.0591589512905001E-2</v>
          </cell>
        </row>
        <row r="16">
          <cell r="S16">
            <v>5.0187544869907702E-2</v>
          </cell>
        </row>
        <row r="17">
          <cell r="S17">
            <v>-2.3599733858596199E-2</v>
          </cell>
        </row>
        <row r="18">
          <cell r="S18">
            <v>-1.29398903560578E-2</v>
          </cell>
        </row>
        <row r="19">
          <cell r="S19">
            <v>-4.4689835734745501E-3</v>
          </cell>
        </row>
        <row r="20">
          <cell r="S20">
            <v>-5.4994560177723797E-3</v>
          </cell>
        </row>
      </sheetData>
      <sheetData sheetId="3">
        <row r="3">
          <cell r="S3">
            <v>-3.1933522900732002E-2</v>
          </cell>
        </row>
        <row r="4">
          <cell r="S4">
            <v>1.2088944089445899E-2</v>
          </cell>
        </row>
        <row r="5">
          <cell r="S5">
            <v>1.6122298094779601E-2</v>
          </cell>
        </row>
        <row r="6">
          <cell r="S6">
            <v>2.4701884614679499E-2</v>
          </cell>
        </row>
        <row r="7">
          <cell r="S7">
            <v>9.4938676844647102E-3</v>
          </cell>
        </row>
        <row r="8">
          <cell r="S8">
            <v>-5.0431877652503199E-3</v>
          </cell>
        </row>
        <row r="9">
          <cell r="S9">
            <v>1.75040320876027E-5</v>
          </cell>
        </row>
        <row r="10">
          <cell r="S10">
            <v>3.71450735540562E-3</v>
          </cell>
        </row>
        <row r="11">
          <cell r="S11">
            <v>1.0498162321258E-3</v>
          </cell>
        </row>
        <row r="12">
          <cell r="S12">
            <v>-2.8142751419030698E-3</v>
          </cell>
        </row>
        <row r="13">
          <cell r="S13">
            <v>-4.13383046267605E-3</v>
          </cell>
        </row>
        <row r="14">
          <cell r="S14">
            <v>6.1901396540640797E-3</v>
          </cell>
        </row>
        <row r="15">
          <cell r="S15">
            <v>3.9909314302313301E-2</v>
          </cell>
        </row>
        <row r="16">
          <cell r="S16">
            <v>4.8565060498333798E-2</v>
          </cell>
        </row>
        <row r="17">
          <cell r="S17">
            <v>-1.75801515340261E-2</v>
          </cell>
        </row>
        <row r="18">
          <cell r="S18">
            <v>-4.0355527721827201E-3</v>
          </cell>
        </row>
        <row r="19">
          <cell r="S19">
            <v>6.2493826665340401E-3</v>
          </cell>
        </row>
        <row r="20">
          <cell r="S20">
            <v>8.7984591535523703E-3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T4">
            <v>-2.6833294344098299E-2</v>
          </cell>
        </row>
        <row r="5">
          <cell r="T5">
            <v>-7.0804991981077E-3</v>
          </cell>
        </row>
        <row r="6">
          <cell r="T6">
            <v>1.24479454462713E-2</v>
          </cell>
        </row>
        <row r="7">
          <cell r="T7">
            <v>1.46266313641526E-2</v>
          </cell>
        </row>
        <row r="8">
          <cell r="T8">
            <v>-1.47564349446458E-2</v>
          </cell>
        </row>
        <row r="9">
          <cell r="T9">
            <v>1.3298344095370699E-2</v>
          </cell>
        </row>
        <row r="10">
          <cell r="T10">
            <v>1.5211726168243501E-2</v>
          </cell>
        </row>
        <row r="11">
          <cell r="T11">
            <v>7.5829159624411797E-3</v>
          </cell>
        </row>
        <row r="12">
          <cell r="T12">
            <v>1.66952439554667E-3</v>
          </cell>
        </row>
        <row r="13">
          <cell r="T13">
            <v>5.8526576090434503E-4</v>
          </cell>
        </row>
        <row r="14">
          <cell r="T14">
            <v>1.4063170617349701E-2</v>
          </cell>
        </row>
        <row r="15">
          <cell r="T15">
            <v>3.40807246610721E-2</v>
          </cell>
        </row>
        <row r="16">
          <cell r="T16">
            <v>4.87838135875234E-2</v>
          </cell>
        </row>
        <row r="17">
          <cell r="T17">
            <v>3.2989824746864398E-2</v>
          </cell>
        </row>
        <row r="18">
          <cell r="T18">
            <v>-4.9601057505432797E-2</v>
          </cell>
        </row>
        <row r="19">
          <cell r="T19">
            <v>-1.9952020007628898E-2</v>
          </cell>
        </row>
        <row r="20">
          <cell r="T20">
            <v>-1.09168237005951E-2</v>
          </cell>
        </row>
        <row r="21">
          <cell r="T21">
            <v>-2.0220371225515101E-2</v>
          </cell>
        </row>
        <row r="31">
          <cell r="M31">
            <v>0.20242318398069975</v>
          </cell>
        </row>
        <row r="32">
          <cell r="M32">
            <v>0.28688109852077726</v>
          </cell>
        </row>
        <row r="33">
          <cell r="M33">
            <v>0.55679563230498563</v>
          </cell>
        </row>
        <row r="34">
          <cell r="M34">
            <v>0.6764706494743391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Normal="100" workbookViewId="0"/>
  </sheetViews>
  <sheetFormatPr defaultRowHeight="15" x14ac:dyDescent="0.25"/>
  <cols>
    <col min="1" max="1" width="23.7109375" style="2" customWidth="1"/>
    <col min="2" max="4" width="9.140625" style="2" customWidth="1"/>
    <col min="5" max="5" width="9.140625" customWidth="1"/>
  </cols>
  <sheetData>
    <row r="1" spans="1:21" s="1" customFormat="1" x14ac:dyDescent="0.25">
      <c r="A1" s="7" t="s">
        <v>205</v>
      </c>
      <c r="B1" s="2"/>
      <c r="C1" s="2"/>
      <c r="D1" s="2"/>
    </row>
    <row r="2" spans="1:21" x14ac:dyDescent="0.25">
      <c r="A2" s="5"/>
      <c r="B2" s="6">
        <v>1996</v>
      </c>
      <c r="C2" s="6">
        <v>1997</v>
      </c>
      <c r="D2" s="6">
        <v>1998</v>
      </c>
      <c r="E2" s="6">
        <v>1999</v>
      </c>
      <c r="F2" s="6">
        <v>2000</v>
      </c>
      <c r="G2" s="6">
        <v>2001</v>
      </c>
      <c r="H2" s="6">
        <v>2002</v>
      </c>
      <c r="I2" s="6">
        <v>2003</v>
      </c>
      <c r="J2" s="6">
        <v>2004</v>
      </c>
      <c r="K2" s="6">
        <v>2005</v>
      </c>
      <c r="L2" s="6">
        <v>2006</v>
      </c>
      <c r="M2" s="6">
        <v>2007</v>
      </c>
      <c r="N2" s="6">
        <v>2008</v>
      </c>
      <c r="O2" s="6">
        <v>2009</v>
      </c>
      <c r="P2" s="6">
        <v>2010</v>
      </c>
      <c r="Q2" s="6">
        <v>2011</v>
      </c>
      <c r="R2" s="6">
        <v>2012</v>
      </c>
      <c r="S2" s="6">
        <v>2013</v>
      </c>
      <c r="T2" s="6">
        <v>2014</v>
      </c>
      <c r="U2" s="6">
        <v>2015</v>
      </c>
    </row>
    <row r="3" spans="1:21" x14ac:dyDescent="0.25">
      <c r="A3" s="3" t="s">
        <v>0</v>
      </c>
      <c r="B3" s="4">
        <v>-0.22309923447451085</v>
      </c>
      <c r="C3" s="4">
        <v>0.83085914457954324</v>
      </c>
      <c r="D3" s="4">
        <v>1.3987025197385927</v>
      </c>
      <c r="E3" s="4">
        <v>-1.2732939852939107</v>
      </c>
      <c r="F3" s="4">
        <v>-2.4681891666336941</v>
      </c>
      <c r="G3" s="4">
        <v>-2.2368399738347367</v>
      </c>
      <c r="H3" s="4">
        <v>-1.3281350436730399</v>
      </c>
      <c r="I3" s="4">
        <v>-0.89788621438942062</v>
      </c>
      <c r="J3" s="4">
        <v>-0.71033127298056886</v>
      </c>
      <c r="K3" s="4">
        <v>-0.42964042963644644</v>
      </c>
      <c r="L3" s="4">
        <v>1.3655139724393139</v>
      </c>
      <c r="M3" s="4">
        <v>5.5949373626969612</v>
      </c>
      <c r="N3" s="4">
        <v>5.9526974664364518</v>
      </c>
      <c r="O3" s="4">
        <v>-2.1841840734617479</v>
      </c>
      <c r="P3" s="4">
        <v>-2.2208466643980351E-2</v>
      </c>
      <c r="Q3" s="4">
        <v>0.54645637397758851</v>
      </c>
      <c r="R3" s="4">
        <v>0.1371956465883617</v>
      </c>
      <c r="S3" s="4">
        <v>-1.5614805340375515</v>
      </c>
      <c r="T3" s="4">
        <v>-1.6789845737808951</v>
      </c>
      <c r="U3" s="4"/>
    </row>
    <row r="4" spans="1:21" x14ac:dyDescent="0.25">
      <c r="A4" s="3" t="s">
        <v>1</v>
      </c>
      <c r="B4" s="4">
        <v>-4.449470356021612E-2</v>
      </c>
      <c r="C4" s="4">
        <v>1.0839244385919988</v>
      </c>
      <c r="D4" s="4">
        <v>1.7877286783294366</v>
      </c>
      <c r="E4" s="4">
        <v>-0.62102331226238094</v>
      </c>
      <c r="F4" s="4">
        <v>-1.5569917065509586</v>
      </c>
      <c r="G4" s="4">
        <v>-1.0587789806251968</v>
      </c>
      <c r="H4" s="4">
        <v>-5.6889231266676887E-2</v>
      </c>
      <c r="I4" s="4">
        <v>0.30843359944672244</v>
      </c>
      <c r="J4" s="4">
        <v>0.35928252189296739</v>
      </c>
      <c r="K4" s="4">
        <v>0.40668120604774316</v>
      </c>
      <c r="L4" s="4">
        <v>1.7988947324143023</v>
      </c>
      <c r="M4" s="4">
        <v>5.4975959724961276</v>
      </c>
      <c r="N4" s="4">
        <v>5.400348698821289</v>
      </c>
      <c r="O4" s="4">
        <v>-2.9512620801931178</v>
      </c>
      <c r="P4" s="4">
        <v>-1.0743256515993393</v>
      </c>
      <c r="Q4" s="4">
        <v>-0.64213029549364808</v>
      </c>
      <c r="R4" s="4">
        <v>-1.1166146659997156</v>
      </c>
      <c r="S4" s="4">
        <v>-2.8924299261695374</v>
      </c>
      <c r="T4" s="4">
        <v>-3.2098811673016869</v>
      </c>
      <c r="U4" s="4">
        <v>-2.1399207782011245</v>
      </c>
    </row>
    <row r="5" spans="1:21" x14ac:dyDescent="0.25">
      <c r="A5" s="3" t="s">
        <v>2</v>
      </c>
      <c r="B5" s="4"/>
      <c r="C5" s="4">
        <v>1.81942</v>
      </c>
      <c r="D5" s="4">
        <v>2.5499329999999998</v>
      </c>
      <c r="E5" s="4">
        <v>-0.63269500000000001</v>
      </c>
      <c r="F5" s="4">
        <v>-2.2836919999999998</v>
      </c>
      <c r="G5" s="4">
        <v>-2.495517</v>
      </c>
      <c r="H5" s="4">
        <v>-1.9123380000000001</v>
      </c>
      <c r="I5" s="4">
        <v>-1.3294410000000001</v>
      </c>
      <c r="J5" s="4">
        <v>-0.40149099999999999</v>
      </c>
      <c r="K5" s="4">
        <v>0.67439400000000005</v>
      </c>
      <c r="L5" s="4">
        <v>2.9430170000000002</v>
      </c>
      <c r="M5" s="4">
        <v>7.1486359999999998</v>
      </c>
      <c r="N5" s="4">
        <v>6.9600010000000001</v>
      </c>
      <c r="O5" s="4">
        <v>-1.896687</v>
      </c>
      <c r="P5" s="4">
        <v>-0.69784900000000005</v>
      </c>
      <c r="Q5" s="4">
        <v>-1.3112170000000001</v>
      </c>
      <c r="R5" s="4">
        <v>-2.0695770000000002</v>
      </c>
      <c r="S5" s="4">
        <v>-3.3300909999999999</v>
      </c>
      <c r="T5" s="4">
        <v>-3.3521070000000002</v>
      </c>
      <c r="U5" s="4">
        <v>-2.735001</v>
      </c>
    </row>
    <row r="6" spans="1:21" x14ac:dyDescent="0.25">
      <c r="A6"/>
      <c r="B6"/>
      <c r="C6"/>
      <c r="D6"/>
    </row>
    <row r="7" spans="1:21" x14ac:dyDescent="0.25">
      <c r="A7"/>
      <c r="B7"/>
      <c r="C7"/>
      <c r="D7"/>
    </row>
    <row r="8" spans="1:21" x14ac:dyDescent="0.25">
      <c r="A8"/>
      <c r="B8"/>
      <c r="C8"/>
      <c r="D8"/>
    </row>
    <row r="9" spans="1:21" x14ac:dyDescent="0.25">
      <c r="A9"/>
      <c r="B9"/>
      <c r="C9"/>
      <c r="D9"/>
    </row>
    <row r="10" spans="1:21" x14ac:dyDescent="0.25">
      <c r="A10"/>
      <c r="B10"/>
      <c r="C10"/>
      <c r="D10"/>
    </row>
    <row r="11" spans="1:21" x14ac:dyDescent="0.25">
      <c r="A11"/>
      <c r="B11"/>
      <c r="C11"/>
      <c r="D11"/>
    </row>
    <row r="12" spans="1:21" x14ac:dyDescent="0.25">
      <c r="A12"/>
      <c r="B12"/>
      <c r="C12"/>
      <c r="D12"/>
    </row>
    <row r="13" spans="1:21" x14ac:dyDescent="0.25">
      <c r="A13"/>
      <c r="B13"/>
      <c r="C13"/>
      <c r="D13"/>
    </row>
    <row r="14" spans="1:21" x14ac:dyDescent="0.25">
      <c r="A14"/>
      <c r="B14"/>
      <c r="C14"/>
      <c r="D14"/>
    </row>
    <row r="15" spans="1:21" x14ac:dyDescent="0.25">
      <c r="A15"/>
      <c r="B15"/>
      <c r="C15"/>
      <c r="D15"/>
    </row>
    <row r="16" spans="1:21" x14ac:dyDescent="0.25">
      <c r="A16"/>
      <c r="B16"/>
      <c r="C16"/>
      <c r="D16"/>
    </row>
    <row r="17" spans="1:4" x14ac:dyDescent="0.25">
      <c r="A17"/>
      <c r="B17"/>
      <c r="C17"/>
      <c r="D17"/>
    </row>
    <row r="18" spans="1:4" x14ac:dyDescent="0.25">
      <c r="A18" t="s">
        <v>204</v>
      </c>
      <c r="B18"/>
      <c r="C18"/>
      <c r="D18"/>
    </row>
    <row r="19" spans="1:4" x14ac:dyDescent="0.25">
      <c r="A19"/>
      <c r="B19"/>
      <c r="C19"/>
      <c r="D19"/>
    </row>
    <row r="20" spans="1:4" x14ac:dyDescent="0.25">
      <c r="A20"/>
      <c r="B20"/>
      <c r="C20"/>
      <c r="D20"/>
    </row>
    <row r="21" spans="1:4" x14ac:dyDescent="0.25">
      <c r="A21"/>
      <c r="B21"/>
      <c r="C21"/>
      <c r="D21"/>
    </row>
    <row r="22" spans="1:4" x14ac:dyDescent="0.25">
      <c r="A22"/>
      <c r="B22"/>
      <c r="C22"/>
      <c r="D22"/>
    </row>
    <row r="23" spans="1:4" x14ac:dyDescent="0.25">
      <c r="A23"/>
      <c r="B23"/>
      <c r="C23"/>
      <c r="D23"/>
    </row>
    <row r="24" spans="1:4" x14ac:dyDescent="0.25">
      <c r="A24"/>
      <c r="B24"/>
      <c r="C24"/>
      <c r="D24"/>
    </row>
    <row r="25" spans="1:4" x14ac:dyDescent="0.25">
      <c r="A25"/>
      <c r="B25"/>
      <c r="C25"/>
      <c r="D25"/>
    </row>
    <row r="26" spans="1:4" x14ac:dyDescent="0.25">
      <c r="A26"/>
      <c r="B26"/>
      <c r="C26"/>
      <c r="D26"/>
    </row>
    <row r="27" spans="1:4" x14ac:dyDescent="0.25">
      <c r="A27"/>
      <c r="B27"/>
      <c r="C27"/>
      <c r="D27"/>
    </row>
    <row r="28" spans="1:4" x14ac:dyDescent="0.25">
      <c r="A28"/>
      <c r="B28"/>
      <c r="C28"/>
      <c r="D28"/>
    </row>
    <row r="29" spans="1:4" x14ac:dyDescent="0.25">
      <c r="A29"/>
      <c r="B29"/>
      <c r="C29"/>
      <c r="D29"/>
    </row>
    <row r="30" spans="1:4" x14ac:dyDescent="0.25">
      <c r="A30"/>
      <c r="B30"/>
      <c r="C30"/>
      <c r="D30"/>
    </row>
    <row r="31" spans="1:4" x14ac:dyDescent="0.25">
      <c r="A31"/>
      <c r="B31"/>
      <c r="C31"/>
      <c r="D31"/>
    </row>
    <row r="32" spans="1:4" x14ac:dyDescent="0.25">
      <c r="A32"/>
      <c r="B32"/>
      <c r="C32"/>
      <c r="D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16" workbookViewId="0">
      <selection activeCell="R43" sqref="R43"/>
    </sheetView>
  </sheetViews>
  <sheetFormatPr defaultRowHeight="15" x14ac:dyDescent="0.25"/>
  <cols>
    <col min="1" max="1" width="9.140625" style="2" customWidth="1"/>
    <col min="2" max="5" width="10" style="2" customWidth="1"/>
    <col min="6" max="6" width="13.85546875" style="2" customWidth="1"/>
    <col min="7" max="7" width="18.140625" style="2" customWidth="1"/>
    <col min="8" max="9" width="9.140625" style="2"/>
    <col min="10" max="10" width="9.140625" style="2" customWidth="1"/>
    <col min="11" max="16384" width="9.140625" style="2"/>
  </cols>
  <sheetData>
    <row r="1" spans="1:7" x14ac:dyDescent="0.25">
      <c r="A1" s="7" t="s">
        <v>212</v>
      </c>
    </row>
    <row r="2" spans="1:7" x14ac:dyDescent="0.25">
      <c r="A2" s="48"/>
      <c r="B2" s="6" t="s">
        <v>162</v>
      </c>
      <c r="C2" s="6" t="s">
        <v>163</v>
      </c>
      <c r="D2" s="6" t="s">
        <v>164</v>
      </c>
      <c r="E2" s="6" t="s">
        <v>165</v>
      </c>
      <c r="F2" s="6" t="s">
        <v>166</v>
      </c>
      <c r="G2" s="6" t="s">
        <v>167</v>
      </c>
    </row>
    <row r="3" spans="1:7" x14ac:dyDescent="0.25">
      <c r="A3" s="3" t="s">
        <v>158</v>
      </c>
      <c r="B3" s="4">
        <f>[1]priemer!L147</f>
        <v>0.43882108183149227</v>
      </c>
      <c r="C3" s="49">
        <f>'[1]priemer (2)'!L147</f>
        <v>0.4502316896768358</v>
      </c>
      <c r="D3" s="4">
        <f>'[1]priemer (3)'!L147</f>
        <v>0.45657218991496895</v>
      </c>
      <c r="E3" s="49">
        <f>'[1]priemer (4)'!L147</f>
        <v>0.44995312961285283</v>
      </c>
      <c r="F3" s="4">
        <f>[1]priemerYETI!L147</f>
        <v>0.43291101093184192</v>
      </c>
      <c r="G3" s="4">
        <f>[1]priemerYETIweight!L147</f>
        <v>0.4329110109318417</v>
      </c>
    </row>
    <row r="4" spans="1:7" x14ac:dyDescent="0.25">
      <c r="A4" s="3" t="s">
        <v>159</v>
      </c>
      <c r="B4" s="4">
        <f>[1]priemer!L148</f>
        <v>0.69019454251184253</v>
      </c>
      <c r="C4" s="49">
        <f>'[1]priemer (2)'!L148</f>
        <v>0.68948085144315852</v>
      </c>
      <c r="D4" s="4">
        <f>'[1]priemer (3)'!L148</f>
        <v>0.70858789963779389</v>
      </c>
      <c r="E4" s="49">
        <f>'[1]priemer (4)'!L148</f>
        <v>0.69598356226899194</v>
      </c>
      <c r="F4" s="4">
        <f>[1]priemerYETI!L148</f>
        <v>0.6904961418113027</v>
      </c>
      <c r="G4" s="4">
        <f>[1]priemerYETIweight!L148</f>
        <v>0.69049614181130259</v>
      </c>
    </row>
    <row r="5" spans="1:7" x14ac:dyDescent="0.25">
      <c r="A5" s="3" t="s">
        <v>160</v>
      </c>
      <c r="B5" s="4">
        <f>[1]priemer!L149</f>
        <v>0.76269060376229147</v>
      </c>
      <c r="C5" s="49">
        <f>'[1]priemer (2)'!L149</f>
        <v>0.74586302185889752</v>
      </c>
      <c r="D5" s="4">
        <f>'[1]priemer (3)'!L149</f>
        <v>0.80438179749701999</v>
      </c>
      <c r="E5" s="49">
        <f>'[1]priemer (4)'!L149</f>
        <v>0.75960017697875504</v>
      </c>
      <c r="F5" s="4">
        <f>[1]priemerYETI!L149</f>
        <v>0.73893423662279056</v>
      </c>
      <c r="G5" s="4">
        <f>[1]priemerYETIweight!L149</f>
        <v>0.73893423662279045</v>
      </c>
    </row>
    <row r="6" spans="1:7" x14ac:dyDescent="0.25">
      <c r="A6" s="3" t="s">
        <v>161</v>
      </c>
      <c r="B6" s="4">
        <f>[1]priemer!L150</f>
        <v>0.34972455540183089</v>
      </c>
      <c r="C6" s="49">
        <f>'[1]priemer (2)'!L150</f>
        <v>0.31415962306913731</v>
      </c>
      <c r="D6" s="4">
        <f>'[1]priemer (3)'!L150</f>
        <v>0.37163731903262565</v>
      </c>
      <c r="E6" s="49">
        <f>'[1]priemer (4)'!L150</f>
        <v>0.33070894838450304</v>
      </c>
      <c r="F6" s="4">
        <f>[1]priemerYETI!L150</f>
        <v>0.32133081525046248</v>
      </c>
      <c r="G6" s="4">
        <f>[1]priemerYETIweight!L150</f>
        <v>0.32133081525046242</v>
      </c>
    </row>
    <row r="8" spans="1:7" x14ac:dyDescent="0.25">
      <c r="A8" s="8"/>
      <c r="B8" s="6" t="s">
        <v>168</v>
      </c>
      <c r="C8" s="6" t="s">
        <v>169</v>
      </c>
      <c r="D8" s="6" t="s">
        <v>170</v>
      </c>
      <c r="E8" s="6" t="s">
        <v>171</v>
      </c>
      <c r="F8" s="6" t="s">
        <v>172</v>
      </c>
    </row>
    <row r="9" spans="1:7" x14ac:dyDescent="0.25">
      <c r="A9" s="3" t="s">
        <v>158</v>
      </c>
      <c r="B9" s="4">
        <f>F3</f>
        <v>0.43291101093184192</v>
      </c>
      <c r="C9" s="4">
        <v>0.363932038487706</v>
      </c>
      <c r="D9" s="4">
        <v>0.32708152275337554</v>
      </c>
      <c r="E9" s="4">
        <v>0.20748034371856272</v>
      </c>
      <c r="F9" s="4">
        <f>[2]pcaYETI!M31</f>
        <v>0.20242318398069975</v>
      </c>
    </row>
    <row r="10" spans="1:7" x14ac:dyDescent="0.25">
      <c r="A10" s="3" t="s">
        <v>159</v>
      </c>
      <c r="B10" s="4">
        <f>F4</f>
        <v>0.6904961418113027</v>
      </c>
      <c r="C10" s="4">
        <v>0.55365243574251466</v>
      </c>
      <c r="D10" s="4">
        <v>0.42676311827182017</v>
      </c>
      <c r="E10" s="4">
        <v>0.32467843752031267</v>
      </c>
      <c r="F10" s="4">
        <f>[2]pcaYETI!M32</f>
        <v>0.28688109852077726</v>
      </c>
    </row>
    <row r="11" spans="1:7" x14ac:dyDescent="0.25">
      <c r="A11" s="3" t="s">
        <v>160</v>
      </c>
      <c r="B11" s="4">
        <f>F5</f>
        <v>0.73893423662279056</v>
      </c>
      <c r="C11" s="4">
        <v>0.63470689368918731</v>
      </c>
      <c r="D11" s="4">
        <v>0.61115877668081153</v>
      </c>
      <c r="E11" s="4">
        <v>0.44008596281581225</v>
      </c>
      <c r="F11" s="4">
        <f>[2]pcaYETI!M33</f>
        <v>0.55679563230498563</v>
      </c>
    </row>
    <row r="12" spans="1:7" x14ac:dyDescent="0.25">
      <c r="A12" s="3" t="s">
        <v>161</v>
      </c>
      <c r="B12" s="4">
        <f>F6</f>
        <v>0.32133081525046248</v>
      </c>
      <c r="C12" s="4">
        <v>0.31452704677209564</v>
      </c>
      <c r="D12" s="4">
        <v>0.31884180630115022</v>
      </c>
      <c r="E12" s="4">
        <v>0.39016525920513856</v>
      </c>
      <c r="F12" s="4">
        <f>[2]pcaYETI!M34</f>
        <v>0.6764706494743391</v>
      </c>
    </row>
    <row r="17" spans="1:7" x14ac:dyDescent="0.25">
      <c r="A17" s="7" t="s">
        <v>213</v>
      </c>
    </row>
    <row r="18" spans="1:7" x14ac:dyDescent="0.25">
      <c r="A18" s="6"/>
      <c r="B18" s="6" t="s">
        <v>149</v>
      </c>
      <c r="C18" s="6" t="s">
        <v>150</v>
      </c>
      <c r="D18" s="6" t="s">
        <v>151</v>
      </c>
      <c r="E18" s="6" t="s">
        <v>152</v>
      </c>
      <c r="F18" s="6" t="s">
        <v>153</v>
      </c>
      <c r="G18" s="6" t="s">
        <v>157</v>
      </c>
    </row>
    <row r="19" spans="1:7" x14ac:dyDescent="0.25">
      <c r="A19" s="3">
        <v>1995</v>
      </c>
      <c r="B19" s="49">
        <v>-2.7</v>
      </c>
      <c r="C19" s="49">
        <v>0.2</v>
      </c>
      <c r="D19" s="49">
        <v>-2.6</v>
      </c>
      <c r="E19" s="4">
        <f>[2]hpzkalman!S3*100</f>
        <v>-1.8703757667376999</v>
      </c>
      <c r="F19" s="4">
        <f>[2]kfkalman!S3*100</f>
        <v>-3.1933522900732001</v>
      </c>
      <c r="G19" s="4">
        <f>[2]pcaYETI!T4*100</f>
        <v>-2.68332943440983</v>
      </c>
    </row>
    <row r="20" spans="1:7" x14ac:dyDescent="0.25">
      <c r="A20" s="3">
        <v>1996</v>
      </c>
      <c r="B20" s="51">
        <v>-4.449470356021612E-2</v>
      </c>
      <c r="C20" s="49">
        <v>2.2999999999999998</v>
      </c>
      <c r="D20" s="49">
        <v>-1.3</v>
      </c>
      <c r="E20" s="4">
        <f>[2]hpzkalman!S4*100</f>
        <v>1.6389312647812799</v>
      </c>
      <c r="F20" s="4">
        <f>[2]kfkalman!S4*100</f>
        <v>1.2088944089445899</v>
      </c>
      <c r="G20" s="4">
        <f>[2]pcaYETI!T5*100</f>
        <v>-0.70804991981077003</v>
      </c>
    </row>
    <row r="21" spans="1:7" x14ac:dyDescent="0.25">
      <c r="A21" s="3">
        <v>1997</v>
      </c>
      <c r="B21" s="51">
        <v>1.0839244385919988</v>
      </c>
      <c r="C21" s="49">
        <v>2</v>
      </c>
      <c r="D21" s="49">
        <v>0.1</v>
      </c>
      <c r="E21" s="4">
        <f>[2]hpzkalman!S5*100</f>
        <v>1.1822210191718701</v>
      </c>
      <c r="F21" s="4">
        <f>[2]kfkalman!S5*100</f>
        <v>1.6122298094779601</v>
      </c>
      <c r="G21" s="4">
        <f>[2]pcaYETI!T6*100</f>
        <v>1.24479454462713</v>
      </c>
    </row>
    <row r="22" spans="1:7" x14ac:dyDescent="0.25">
      <c r="A22" s="3">
        <v>1998</v>
      </c>
      <c r="B22" s="51">
        <v>1.7877286783294366</v>
      </c>
      <c r="C22" s="49">
        <v>2.6</v>
      </c>
      <c r="D22" s="55">
        <v>0</v>
      </c>
      <c r="E22" s="4">
        <f>[2]hpzkalman!S6*100</f>
        <v>1.7325635981153598</v>
      </c>
      <c r="F22" s="4">
        <f>[2]kfkalman!S6*100</f>
        <v>2.4701884614679499</v>
      </c>
      <c r="G22" s="4">
        <f>[2]pcaYETI!T7*100</f>
        <v>1.46266313641526</v>
      </c>
    </row>
    <row r="23" spans="1:7" x14ac:dyDescent="0.25">
      <c r="A23" s="3">
        <v>1999</v>
      </c>
      <c r="B23" s="51">
        <v>-0.62102331226238094</v>
      </c>
      <c r="C23" s="49">
        <v>-0.6</v>
      </c>
      <c r="D23" s="52">
        <v>-1.3331172896418506</v>
      </c>
      <c r="E23" s="4">
        <f>[2]hpzkalman!S7*100</f>
        <v>0.12660622966228199</v>
      </c>
      <c r="F23" s="4">
        <f>[2]kfkalman!S7*100</f>
        <v>0.94938676844647096</v>
      </c>
      <c r="G23" s="4">
        <f>[2]pcaYETI!T8*100</f>
        <v>-1.47564349446458</v>
      </c>
    </row>
    <row r="24" spans="1:7" x14ac:dyDescent="0.25">
      <c r="A24" s="3">
        <v>2000</v>
      </c>
      <c r="B24" s="51">
        <v>-1.5569917065509586</v>
      </c>
      <c r="C24" s="49">
        <v>-2</v>
      </c>
      <c r="D24" s="52">
        <v>-1.8577334469201312</v>
      </c>
      <c r="E24" s="4">
        <f>[2]hpzkalman!S8*100</f>
        <v>-1.5279164227384501</v>
      </c>
      <c r="F24" s="4">
        <f>[2]kfkalman!S8*100</f>
        <v>-0.50431877652503199</v>
      </c>
      <c r="G24" s="4">
        <f>[2]pcaYETI!T9*100</f>
        <v>1.32983440953707</v>
      </c>
    </row>
    <row r="25" spans="1:7" x14ac:dyDescent="0.25">
      <c r="A25" s="3">
        <v>2001</v>
      </c>
      <c r="B25" s="51">
        <v>-1.0587789806251968</v>
      </c>
      <c r="C25" s="49">
        <v>-1.5</v>
      </c>
      <c r="D25" s="52">
        <v>-1.6006021264589096</v>
      </c>
      <c r="E25" s="4">
        <f>[2]hpzkalman!S9*100</f>
        <v>-1.0810799417754999</v>
      </c>
      <c r="F25" s="4">
        <f>[2]kfkalman!S9*100</f>
        <v>1.7504032087602699E-3</v>
      </c>
      <c r="G25" s="4">
        <f>[2]pcaYETI!T10*100</f>
        <v>1.52117261682435</v>
      </c>
    </row>
    <row r="26" spans="1:7" x14ac:dyDescent="0.25">
      <c r="A26" s="3">
        <v>2002</v>
      </c>
      <c r="B26" s="51">
        <v>-5.6889231266676887E-2</v>
      </c>
      <c r="C26" s="49">
        <v>-1</v>
      </c>
      <c r="D26" s="52">
        <v>-1.4113659887131649</v>
      </c>
      <c r="E26" s="4">
        <f>[2]hpzkalman!S10*100</f>
        <v>-0.673047884180067</v>
      </c>
      <c r="F26" s="4">
        <f>[2]kfkalman!S10*100</f>
        <v>0.37145073554056202</v>
      </c>
      <c r="G26" s="4">
        <f>[2]pcaYETI!T11*100</f>
        <v>0.75829159624411802</v>
      </c>
    </row>
    <row r="27" spans="1:7" x14ac:dyDescent="0.25">
      <c r="A27" s="3">
        <v>2003</v>
      </c>
      <c r="B27" s="51">
        <v>0.30843359944672244</v>
      </c>
      <c r="C27" s="49">
        <v>-1</v>
      </c>
      <c r="D27" s="52">
        <v>-1.6419318952139568</v>
      </c>
      <c r="E27" s="4">
        <f>[2]hpzkalman!S11*100</f>
        <v>-1.01713634363807</v>
      </c>
      <c r="F27" s="4">
        <f>[2]kfkalman!S11*100</f>
        <v>0.10498162321258001</v>
      </c>
      <c r="G27" s="4">
        <f>[2]pcaYETI!T12*100</f>
        <v>0.16695243955466699</v>
      </c>
    </row>
    <row r="28" spans="1:7" x14ac:dyDescent="0.25">
      <c r="A28" s="3">
        <v>2004</v>
      </c>
      <c r="B28" s="51">
        <v>0.35928252189296739</v>
      </c>
      <c r="C28" s="4">
        <v>-1.5</v>
      </c>
      <c r="D28" s="52">
        <v>-1.9223039639501318</v>
      </c>
      <c r="E28" s="4">
        <f>[2]hpzkalman!S12*100</f>
        <v>-1.46503641836807</v>
      </c>
      <c r="F28" s="4">
        <f>[2]kfkalman!S12*100</f>
        <v>-0.28142751419030698</v>
      </c>
      <c r="G28" s="4">
        <f>[2]pcaYETI!T13*100</f>
        <v>5.8526576090434504E-2</v>
      </c>
    </row>
    <row r="29" spans="1:7" x14ac:dyDescent="0.25">
      <c r="A29" s="3">
        <v>2005</v>
      </c>
      <c r="B29" s="51">
        <v>0.40668120604774316</v>
      </c>
      <c r="C29" s="4">
        <v>-1.9</v>
      </c>
      <c r="D29" s="52">
        <v>-1.6181151502600375</v>
      </c>
      <c r="E29" s="4">
        <f>[2]hpzkalman!S13*100</f>
        <v>-1.46533977790434</v>
      </c>
      <c r="F29" s="4">
        <f>[2]kfkalman!S13*100</f>
        <v>-0.41338304626760503</v>
      </c>
      <c r="G29" s="4">
        <f>[2]pcaYETI!T14*100</f>
        <v>1.4063170617349701</v>
      </c>
    </row>
    <row r="30" spans="1:7" x14ac:dyDescent="0.25">
      <c r="A30" s="3">
        <v>2006</v>
      </c>
      <c r="B30" s="51">
        <v>1.7988947324143023</v>
      </c>
      <c r="C30" s="4">
        <v>-1</v>
      </c>
      <c r="D30" s="52">
        <v>-0.94540148898737675</v>
      </c>
      <c r="E30" s="4">
        <f>[2]hpzkalman!S14*100</f>
        <v>-7.4966123239213799E-3</v>
      </c>
      <c r="F30" s="4">
        <f>[2]kfkalman!S14*100</f>
        <v>0.61901396540640796</v>
      </c>
      <c r="G30" s="4">
        <f>[2]pcaYETI!T15*100</f>
        <v>3.4080724661072099</v>
      </c>
    </row>
    <row r="31" spans="1:7" x14ac:dyDescent="0.25">
      <c r="A31" s="3">
        <v>2007</v>
      </c>
      <c r="B31" s="51">
        <v>5.4975959724961276</v>
      </c>
      <c r="C31" s="4">
        <v>1.3</v>
      </c>
      <c r="D31" s="53">
        <v>1.6725621894711917</v>
      </c>
      <c r="E31" s="4">
        <f>[2]hpzkalman!S15*100</f>
        <v>4.0591589512904998</v>
      </c>
      <c r="F31" s="4">
        <f>[2]kfkalman!S15*100</f>
        <v>3.9909314302313299</v>
      </c>
      <c r="G31" s="4">
        <f>[2]pcaYETI!T16*100</f>
        <v>4.8783813587523399</v>
      </c>
    </row>
    <row r="32" spans="1:7" x14ac:dyDescent="0.25">
      <c r="A32" s="3">
        <v>2008</v>
      </c>
      <c r="B32" s="51">
        <v>5.400348698821289</v>
      </c>
      <c r="C32" s="4">
        <v>2.5</v>
      </c>
      <c r="D32" s="53">
        <v>2.3814808640268157</v>
      </c>
      <c r="E32" s="4">
        <f>[2]hpzkalman!S16*100</f>
        <v>5.0187544869907699</v>
      </c>
      <c r="F32" s="4">
        <f>[2]kfkalman!S16*100</f>
        <v>4.8565060498333796</v>
      </c>
      <c r="G32" s="4">
        <f>[2]pcaYETI!T17*100</f>
        <v>3.2989824746864396</v>
      </c>
    </row>
    <row r="33" spans="1:7" x14ac:dyDescent="0.25">
      <c r="A33" s="3">
        <v>2009</v>
      </c>
      <c r="B33" s="51">
        <v>-2.9512620801931178</v>
      </c>
      <c r="C33" s="4">
        <v>-4.0999999999999996</v>
      </c>
      <c r="D33" s="53">
        <v>-4.5354102582647418</v>
      </c>
      <c r="E33" s="4">
        <f>[2]hpzkalman!S17*100</f>
        <v>-2.3599733858596199</v>
      </c>
      <c r="F33" s="4">
        <f>[2]kfkalman!S17*100</f>
        <v>-1.7580151534026101</v>
      </c>
      <c r="G33" s="4">
        <f>[2]pcaYETI!T18*100</f>
        <v>-4.9601057505432795</v>
      </c>
    </row>
    <row r="34" spans="1:7" x14ac:dyDescent="0.25">
      <c r="A34" s="3">
        <v>2010</v>
      </c>
      <c r="B34" s="51">
        <v>-1.0743256515993393</v>
      </c>
      <c r="C34" s="4">
        <v>-1.2</v>
      </c>
      <c r="D34" s="53">
        <v>-1.9645269624022277</v>
      </c>
      <c r="E34" s="4">
        <f>[2]hpzkalman!S18*100</f>
        <v>-1.2939890356057799</v>
      </c>
      <c r="F34" s="4">
        <f>[2]kfkalman!S18*100</f>
        <v>-0.403555277218272</v>
      </c>
      <c r="G34" s="4">
        <f>[2]pcaYETI!T19*100</f>
        <v>-1.9952020007628899</v>
      </c>
    </row>
    <row r="35" spans="1:7" x14ac:dyDescent="0.25">
      <c r="A35" s="3">
        <v>2011</v>
      </c>
      <c r="B35" s="51">
        <v>-0.64213029549364808</v>
      </c>
      <c r="C35" s="4">
        <v>-0.4</v>
      </c>
      <c r="D35" s="53">
        <v>-0.89613471652895627</v>
      </c>
      <c r="E35" s="4">
        <f>[2]hpzkalman!S19*100</f>
        <v>-0.44689835734745503</v>
      </c>
      <c r="F35" s="4">
        <f>[2]kfkalman!S19*100</f>
        <v>0.62493826665340402</v>
      </c>
      <c r="G35" s="4">
        <f>[2]pcaYETI!T20*100</f>
        <v>-1.09168237005951</v>
      </c>
    </row>
    <row r="36" spans="1:7" x14ac:dyDescent="0.25">
      <c r="A36" s="3">
        <v>2012</v>
      </c>
      <c r="B36" s="51">
        <v>-1.1166146659997156</v>
      </c>
      <c r="C36" s="4">
        <v>-0.4</v>
      </c>
      <c r="D36" s="53">
        <v>-1.0586253137033723</v>
      </c>
      <c r="E36" s="4">
        <f>[2]hpzkalman!S20*100</f>
        <v>-0.54994560177723795</v>
      </c>
      <c r="F36" s="4">
        <f>[2]kfkalman!S20*100</f>
        <v>0.87984591535523704</v>
      </c>
      <c r="G36" s="4">
        <f>[2]pcaYETI!T21*100</f>
        <v>-2.0220371225515099</v>
      </c>
    </row>
    <row r="38" spans="1:7" x14ac:dyDescent="0.25">
      <c r="A38" s="6"/>
      <c r="B38" s="6" t="s">
        <v>168</v>
      </c>
      <c r="C38" s="6" t="s">
        <v>169</v>
      </c>
      <c r="D38" s="6" t="s">
        <v>170</v>
      </c>
      <c r="E38" s="6" t="s">
        <v>171</v>
      </c>
      <c r="F38" s="6" t="s">
        <v>172</v>
      </c>
    </row>
    <row r="39" spans="1:7" x14ac:dyDescent="0.25">
      <c r="A39" s="54">
        <v>1995</v>
      </c>
      <c r="B39" s="4">
        <f t="shared" ref="B39:B56" si="0">SUMPRODUCT(B19:G19,$B$59:$G$59)</f>
        <v>-2.1411762485367882</v>
      </c>
      <c r="C39" s="4">
        <f t="shared" ref="C39:C56" si="1">SUMPRODUCT(B19:G19,$B$60:$G$60)</f>
        <v>-2.1738169190564793</v>
      </c>
      <c r="D39" s="4">
        <f t="shared" ref="D39:D56" si="2">SUMPRODUCT(B19:G19,$B$61:$G$61)</f>
        <v>-2.1495325089551707</v>
      </c>
      <c r="E39" s="4">
        <f t="shared" ref="E39:E56" si="3">SUMPRODUCT(B19:G19,$B$62:$G$62)</f>
        <v>-1.9624970758073725</v>
      </c>
      <c r="F39" s="4">
        <f t="shared" ref="F39:F56" si="4">SUMPRODUCT(B19:G19,$B$63:$G$63)</f>
        <v>-2.68332943440983</v>
      </c>
    </row>
    <row r="40" spans="1:7" x14ac:dyDescent="0.25">
      <c r="A40" s="54">
        <v>1996</v>
      </c>
      <c r="B40" s="4">
        <f t="shared" si="0"/>
        <v>0.51588017505914729</v>
      </c>
      <c r="C40" s="4">
        <f t="shared" si="1"/>
        <v>0.29996720882263411</v>
      </c>
      <c r="D40" s="4">
        <f t="shared" si="2"/>
        <v>0.18152526617525172</v>
      </c>
      <c r="E40" s="4">
        <f t="shared" si="3"/>
        <v>4.3962560141922458E-2</v>
      </c>
      <c r="F40" s="4">
        <f t="shared" si="4"/>
        <v>-0.70804991981077003</v>
      </c>
    </row>
    <row r="41" spans="1:7" x14ac:dyDescent="0.25">
      <c r="A41" s="54">
        <v>1997</v>
      </c>
      <c r="B41" s="4">
        <f t="shared" si="0"/>
        <v>1.203861635311493</v>
      </c>
      <c r="C41" s="4">
        <f t="shared" si="1"/>
        <v>1.2093476490626722</v>
      </c>
      <c r="D41" s="4">
        <f t="shared" si="2"/>
        <v>1.226852991214151</v>
      </c>
      <c r="E41" s="4">
        <f t="shared" si="3"/>
        <v>1.4335959084703476</v>
      </c>
      <c r="F41" s="4">
        <f t="shared" si="4"/>
        <v>1.24479454462713</v>
      </c>
    </row>
    <row r="42" spans="1:7" x14ac:dyDescent="0.25">
      <c r="A42" s="54">
        <v>1998</v>
      </c>
      <c r="B42" s="4">
        <f t="shared" si="0"/>
        <v>1.6755239790546677</v>
      </c>
      <c r="C42" s="4">
        <f t="shared" si="1"/>
        <v>1.6158060444341793</v>
      </c>
      <c r="D42" s="4">
        <f t="shared" si="2"/>
        <v>1.5824362522298665</v>
      </c>
      <c r="E42" s="4">
        <f t="shared" si="3"/>
        <v>1.7469973523114448</v>
      </c>
      <c r="F42" s="4">
        <f t="shared" si="4"/>
        <v>1.46266313641526</v>
      </c>
    </row>
    <row r="43" spans="1:7" x14ac:dyDescent="0.25">
      <c r="A43" s="54">
        <v>1999</v>
      </c>
      <c r="B43" s="4">
        <f t="shared" si="0"/>
        <v>-0.49229851637667643</v>
      </c>
      <c r="C43" s="4">
        <f t="shared" si="1"/>
        <v>-0.67871473717428288</v>
      </c>
      <c r="D43" s="4">
        <f t="shared" si="2"/>
        <v>-0.7801706711487818</v>
      </c>
      <c r="E43" s="4">
        <f t="shared" si="3"/>
        <v>-1.2567326208484348</v>
      </c>
      <c r="F43" s="4">
        <f t="shared" si="4"/>
        <v>-1.47564349446458</v>
      </c>
    </row>
    <row r="44" spans="1:7" x14ac:dyDescent="0.25">
      <c r="A44" s="54">
        <v>2000</v>
      </c>
      <c r="B44" s="4">
        <f t="shared" si="0"/>
        <v>-1.019520990532917</v>
      </c>
      <c r="C44" s="4">
        <f t="shared" si="1"/>
        <v>-0.64961627011235934</v>
      </c>
      <c r="D44" s="4">
        <f t="shared" si="2"/>
        <v>-0.44262194208136429</v>
      </c>
      <c r="E44" s="4">
        <f t="shared" si="3"/>
        <v>0.4973758071528025</v>
      </c>
      <c r="F44" s="4">
        <f t="shared" si="4"/>
        <v>1.32983440953707</v>
      </c>
    </row>
    <row r="45" spans="1:7" x14ac:dyDescent="0.25">
      <c r="A45" s="54">
        <v>2001</v>
      </c>
      <c r="B45" s="4">
        <f t="shared" si="0"/>
        <v>-0.61958967147108257</v>
      </c>
      <c r="C45" s="4">
        <f t="shared" si="1"/>
        <v>-0.28990598426991759</v>
      </c>
      <c r="D45" s="4">
        <f t="shared" si="2"/>
        <v>-0.10897768982895428</v>
      </c>
      <c r="E45" s="4">
        <f t="shared" si="3"/>
        <v>0.76587946261826256</v>
      </c>
      <c r="F45" s="4">
        <f t="shared" si="4"/>
        <v>1.52117261682435</v>
      </c>
    </row>
    <row r="46" spans="1:7" x14ac:dyDescent="0.25">
      <c r="A46" s="54">
        <v>2002</v>
      </c>
      <c r="B46" s="4">
        <f t="shared" si="0"/>
        <v>-0.33526012872920485</v>
      </c>
      <c r="C46" s="4">
        <f t="shared" si="1"/>
        <v>-0.20770193355628414</v>
      </c>
      <c r="D46" s="4">
        <f t="shared" si="2"/>
        <v>-0.1700863706215513</v>
      </c>
      <c r="E46" s="4">
        <f t="shared" si="3"/>
        <v>0.31871869718308854</v>
      </c>
      <c r="F46" s="4">
        <f t="shared" si="4"/>
        <v>0.75829159624411802</v>
      </c>
    </row>
    <row r="47" spans="1:7" x14ac:dyDescent="0.25">
      <c r="A47" s="54">
        <v>2003</v>
      </c>
      <c r="B47" s="4">
        <f t="shared" si="0"/>
        <v>-0.51311676277300955</v>
      </c>
      <c r="C47" s="4">
        <f t="shared" si="1"/>
        <v>-0.46803638783447388</v>
      </c>
      <c r="D47" s="4">
        <f t="shared" si="2"/>
        <v>-0.49193536726956194</v>
      </c>
      <c r="E47" s="4">
        <f t="shared" si="3"/>
        <v>-0.12478567033399976</v>
      </c>
      <c r="F47" s="4">
        <f t="shared" si="4"/>
        <v>0.16695243955466699</v>
      </c>
    </row>
    <row r="48" spans="1:7" x14ac:dyDescent="0.25">
      <c r="A48" s="54">
        <v>2004</v>
      </c>
      <c r="B48" s="4">
        <f t="shared" si="0"/>
        <v>-0.79182646642085108</v>
      </c>
      <c r="C48" s="4">
        <f t="shared" si="1"/>
        <v>-0.73713296381210847</v>
      </c>
      <c r="D48" s="4">
        <f t="shared" si="2"/>
        <v>-0.77647003355521627</v>
      </c>
      <c r="E48" s="4">
        <f t="shared" si="3"/>
        <v>-0.33110506793217409</v>
      </c>
      <c r="F48" s="4">
        <f t="shared" si="4"/>
        <v>5.8526576090434504E-2</v>
      </c>
    </row>
    <row r="49" spans="1:8" x14ac:dyDescent="0.25">
      <c r="A49" s="54">
        <v>2005</v>
      </c>
      <c r="B49" s="4">
        <f t="shared" si="0"/>
        <v>-0.59730661777487826</v>
      </c>
      <c r="C49" s="4">
        <f t="shared" si="1"/>
        <v>-0.3642016199147598</v>
      </c>
      <c r="D49" s="4">
        <f t="shared" si="2"/>
        <v>-0.32242820066625077</v>
      </c>
      <c r="E49" s="4">
        <f t="shared" si="3"/>
        <v>0.57973779630122746</v>
      </c>
      <c r="F49" s="4">
        <f t="shared" si="4"/>
        <v>1.4063170617349701</v>
      </c>
    </row>
    <row r="50" spans="1:8" x14ac:dyDescent="0.25">
      <c r="A50" s="54">
        <v>2006</v>
      </c>
      <c r="B50" s="4">
        <f t="shared" si="0"/>
        <v>0.64551384376943699</v>
      </c>
      <c r="C50" s="4">
        <f t="shared" si="1"/>
        <v>0.94619630780949349</v>
      </c>
      <c r="D50" s="4">
        <f t="shared" si="2"/>
        <v>0.96126500496467138</v>
      </c>
      <c r="E50" s="4">
        <f t="shared" si="3"/>
        <v>2.3060543495804073</v>
      </c>
      <c r="F50" s="4">
        <f t="shared" si="4"/>
        <v>3.4080724661072099</v>
      </c>
    </row>
    <row r="51" spans="1:8" x14ac:dyDescent="0.25">
      <c r="A51" s="54">
        <v>2007</v>
      </c>
      <c r="B51" s="4">
        <f t="shared" si="0"/>
        <v>3.5664383170402481</v>
      </c>
      <c r="C51" s="4">
        <f t="shared" si="1"/>
        <v>3.5234403160708974</v>
      </c>
      <c r="D51" s="4">
        <f t="shared" si="2"/>
        <v>3.2350957038410812</v>
      </c>
      <c r="E51" s="4">
        <f t="shared" si="3"/>
        <v>3.9837860190642553</v>
      </c>
      <c r="F51" s="4">
        <f t="shared" si="4"/>
        <v>4.8783813587523399</v>
      </c>
    </row>
    <row r="52" spans="1:8" x14ac:dyDescent="0.25">
      <c r="A52" s="54">
        <v>2008</v>
      </c>
      <c r="B52" s="4">
        <f t="shared" si="0"/>
        <v>3.9093454290597824</v>
      </c>
      <c r="C52" s="4">
        <f t="shared" si="1"/>
        <v>3.6046502342059359</v>
      </c>
      <c r="D52" s="4">
        <f t="shared" si="2"/>
        <v>3.2331843236641049</v>
      </c>
      <c r="E52" s="4">
        <f t="shared" si="3"/>
        <v>3.0992368560148296</v>
      </c>
      <c r="F52" s="4">
        <f t="shared" si="4"/>
        <v>3.2989824746864396</v>
      </c>
    </row>
    <row r="53" spans="1:8" x14ac:dyDescent="0.25">
      <c r="A53" s="54">
        <v>2009</v>
      </c>
      <c r="B53" s="4">
        <f t="shared" si="0"/>
        <v>-3.4441277713772283</v>
      </c>
      <c r="C53" s="4">
        <f t="shared" si="1"/>
        <v>-3.7891087756551536</v>
      </c>
      <c r="D53" s="4">
        <f t="shared" si="2"/>
        <v>-4.053063777829089</v>
      </c>
      <c r="E53" s="4">
        <f t="shared" si="3"/>
        <v>-4.7450793129074595</v>
      </c>
      <c r="F53" s="4">
        <f t="shared" si="4"/>
        <v>-4.9601057505432795</v>
      </c>
    </row>
    <row r="54" spans="1:8" x14ac:dyDescent="0.25">
      <c r="A54" s="54">
        <v>2010</v>
      </c>
      <c r="B54" s="4">
        <f t="shared" si="0"/>
        <v>-1.3219331545980848</v>
      </c>
      <c r="C54" s="4">
        <f t="shared" si="1"/>
        <v>-1.4453055663437842</v>
      </c>
      <c r="D54" s="4">
        <f t="shared" si="2"/>
        <v>-1.5054572384417537</v>
      </c>
      <c r="E54" s="4">
        <f t="shared" si="3"/>
        <v>-1.7964015005721674</v>
      </c>
      <c r="F54" s="4">
        <f t="shared" si="4"/>
        <v>-1.9952020007628899</v>
      </c>
    </row>
    <row r="55" spans="1:8" x14ac:dyDescent="0.25">
      <c r="A55" s="54">
        <v>2011</v>
      </c>
      <c r="B55" s="4">
        <f t="shared" si="0"/>
        <v>-0.47531791212936086</v>
      </c>
      <c r="C55" s="4">
        <f t="shared" si="1"/>
        <v>-0.55941445344055485</v>
      </c>
      <c r="D55" s="4">
        <f t="shared" si="2"/>
        <v>-0.56323275450985433</v>
      </c>
      <c r="E55" s="4">
        <f t="shared" si="3"/>
        <v>-0.91876177754463251</v>
      </c>
      <c r="F55" s="4">
        <f t="shared" si="4"/>
        <v>-1.09168237005951</v>
      </c>
    </row>
    <row r="56" spans="1:8" x14ac:dyDescent="0.25">
      <c r="A56" s="54">
        <v>2012</v>
      </c>
      <c r="B56" s="4">
        <f t="shared" si="0"/>
        <v>-0.71122946477943305</v>
      </c>
      <c r="C56" s="4">
        <f t="shared" si="1"/>
        <v>-0.88086793416123998</v>
      </c>
      <c r="D56" s="4">
        <f t="shared" si="2"/>
        <v>-0.89295705327411123</v>
      </c>
      <c r="E56" s="4">
        <f t="shared" si="3"/>
        <v>-1.6165278419136326</v>
      </c>
      <c r="F56" s="4">
        <f t="shared" si="4"/>
        <v>-2.0220371225515099</v>
      </c>
    </row>
    <row r="58" spans="1:8" x14ac:dyDescent="0.25">
      <c r="A58" s="6"/>
      <c r="B58" s="6" t="s">
        <v>149</v>
      </c>
      <c r="C58" s="6" t="s">
        <v>173</v>
      </c>
      <c r="D58" s="6" t="s">
        <v>151</v>
      </c>
      <c r="E58" s="6" t="s">
        <v>174</v>
      </c>
      <c r="F58" s="6" t="s">
        <v>175</v>
      </c>
      <c r="G58" s="6" t="s">
        <v>176</v>
      </c>
      <c r="H58" s="6"/>
    </row>
    <row r="59" spans="1:8" x14ac:dyDescent="0.25">
      <c r="A59" s="3" t="s">
        <v>168</v>
      </c>
      <c r="B59" s="4">
        <f>[1]priemerYETIweight!M128</f>
        <v>0.16666666666666666</v>
      </c>
      <c r="C59" s="4">
        <f>[1]priemerYETIweight!N128</f>
        <v>0.16666666666666666</v>
      </c>
      <c r="D59" s="4">
        <f>[1]priemerYETIweight!O128</f>
        <v>0.16666666666666666</v>
      </c>
      <c r="E59" s="4">
        <f>[1]priemerYETIweight!P128</f>
        <v>0.16666666666666666</v>
      </c>
      <c r="F59" s="4">
        <f>[1]priemerYETIweight!Q128</f>
        <v>0.16666666666666666</v>
      </c>
      <c r="G59" s="4">
        <f>[1]priemerYETIweight!R128</f>
        <v>0.16666666666666666</v>
      </c>
      <c r="H59" s="4">
        <f>SUM(B59:G59)</f>
        <v>0.99999999999999989</v>
      </c>
    </row>
    <row r="60" spans="1:8" x14ac:dyDescent="0.25">
      <c r="A60" s="3" t="s">
        <v>169</v>
      </c>
      <c r="B60" s="4">
        <f>[1]priemerYETIweight!M122</f>
        <v>9.2613434885803772E-2</v>
      </c>
      <c r="C60" s="4">
        <f>[1]priemerYETIweight!N122</f>
        <v>0.17337872056156881</v>
      </c>
      <c r="D60" s="4">
        <f>[1]priemerYETIweight!O122</f>
        <v>0.17836014813727835</v>
      </c>
      <c r="E60" s="4">
        <f>[1]priemerYETIweight!P122</f>
        <v>9.5631847632490635E-2</v>
      </c>
      <c r="F60" s="4">
        <f>[1]priemerYETIweight!Q122</f>
        <v>0.1597152857787533</v>
      </c>
      <c r="G60" s="4">
        <f>[1]priemerYETIweight!R122</f>
        <v>0.30030056300410518</v>
      </c>
      <c r="H60" s="4">
        <f>SUM(B60:G60)</f>
        <v>1</v>
      </c>
    </row>
    <row r="61" spans="1:8" x14ac:dyDescent="0.25">
      <c r="A61" s="3" t="s">
        <v>170</v>
      </c>
      <c r="B61" s="4">
        <f>[1]priemerYETIweight!M124</f>
        <v>0</v>
      </c>
      <c r="C61" s="4">
        <f>[1]priemerYETIweight!N124</f>
        <v>0.21358510992019733</v>
      </c>
      <c r="D61" s="4">
        <f>[1]priemerYETIweight!O124</f>
        <v>0.21972172664496775</v>
      </c>
      <c r="E61" s="4">
        <f>[1]priemerYETIweight!P124</f>
        <v>0</v>
      </c>
      <c r="F61" s="4">
        <f>[1]priemerYETIweight!Q124</f>
        <v>0.19675313532422159</v>
      </c>
      <c r="G61" s="4">
        <f>[1]priemerYETIweight!R124</f>
        <v>0.36994002811061333</v>
      </c>
      <c r="H61" s="4">
        <f>SUM(B61:G61)</f>
        <v>1</v>
      </c>
    </row>
    <row r="62" spans="1:8" x14ac:dyDescent="0.25">
      <c r="A62" s="3" t="s">
        <v>171</v>
      </c>
      <c r="B62" s="4">
        <f>[1]priemerYETIweight!M126</f>
        <v>0</v>
      </c>
      <c r="C62" s="4">
        <f>[1]priemerYETIweight!N126</f>
        <v>0.25</v>
      </c>
      <c r="D62" s="4">
        <f>[1]priemerYETIweight!O126</f>
        <v>0</v>
      </c>
      <c r="E62" s="4">
        <f>[1]priemerYETIweight!P126</f>
        <v>0</v>
      </c>
      <c r="F62" s="4">
        <f>[1]priemerYETIweight!Q126</f>
        <v>0</v>
      </c>
      <c r="G62" s="4">
        <f>[1]priemerYETIweight!R126</f>
        <v>0.75</v>
      </c>
      <c r="H62" s="4">
        <f>SUM(B62:G62)</f>
        <v>1</v>
      </c>
    </row>
    <row r="63" spans="1:8" x14ac:dyDescent="0.25">
      <c r="A63" s="3" t="s">
        <v>172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1</v>
      </c>
      <c r="H63" s="4">
        <f>SUM(B63:G63)</f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showGridLines="0" topLeftCell="A16" zoomScaleNormal="100" workbookViewId="0"/>
  </sheetViews>
  <sheetFormatPr defaultRowHeight="15" x14ac:dyDescent="0.25"/>
  <cols>
    <col min="3" max="3" width="9.140625" customWidth="1"/>
    <col min="7" max="7" width="9.140625" customWidth="1"/>
  </cols>
  <sheetData>
    <row r="1" spans="1:77" s="1" customFormat="1" x14ac:dyDescent="0.25">
      <c r="A1" s="7" t="s">
        <v>216</v>
      </c>
    </row>
    <row r="2" spans="1:77" s="1" customFormat="1" x14ac:dyDescent="0.25">
      <c r="A2" s="6"/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6" t="s">
        <v>29</v>
      </c>
      <c r="Y2" s="6" t="s">
        <v>30</v>
      </c>
      <c r="Z2" s="6" t="s">
        <v>31</v>
      </c>
      <c r="AA2" s="6" t="s">
        <v>32</v>
      </c>
      <c r="AB2" s="6" t="s">
        <v>33</v>
      </c>
      <c r="AC2" s="6" t="s">
        <v>34</v>
      </c>
      <c r="AD2" s="6" t="s">
        <v>35</v>
      </c>
      <c r="AE2" s="6" t="s">
        <v>36</v>
      </c>
      <c r="AF2" s="6" t="s">
        <v>37</v>
      </c>
      <c r="AG2" s="6" t="s">
        <v>38</v>
      </c>
      <c r="AH2" s="6" t="s">
        <v>39</v>
      </c>
      <c r="AI2" s="6" t="s">
        <v>40</v>
      </c>
      <c r="AJ2" s="6" t="s">
        <v>41</v>
      </c>
      <c r="AK2" s="6" t="s">
        <v>42</v>
      </c>
      <c r="AL2" s="6" t="s">
        <v>43</v>
      </c>
      <c r="AM2" s="6" t="s">
        <v>44</v>
      </c>
      <c r="AN2" s="6" t="s">
        <v>45</v>
      </c>
      <c r="AO2" s="6" t="s">
        <v>46</v>
      </c>
      <c r="AP2" s="6" t="s">
        <v>47</v>
      </c>
      <c r="AQ2" s="6" t="s">
        <v>48</v>
      </c>
      <c r="AR2" s="6" t="s">
        <v>49</v>
      </c>
      <c r="AS2" s="6" t="s">
        <v>50</v>
      </c>
      <c r="AT2" s="6" t="s">
        <v>51</v>
      </c>
      <c r="AU2" s="6" t="s">
        <v>52</v>
      </c>
      <c r="AV2" s="6" t="s">
        <v>53</v>
      </c>
      <c r="AW2" s="6" t="s">
        <v>54</v>
      </c>
      <c r="AX2" s="6" t="s">
        <v>55</v>
      </c>
      <c r="AY2" s="6" t="s">
        <v>56</v>
      </c>
      <c r="AZ2" s="6" t="s">
        <v>57</v>
      </c>
      <c r="BA2" s="6" t="s">
        <v>58</v>
      </c>
      <c r="BB2" s="6" t="s">
        <v>59</v>
      </c>
      <c r="BC2" s="6" t="s">
        <v>60</v>
      </c>
      <c r="BD2" s="6" t="s">
        <v>61</v>
      </c>
      <c r="BE2" s="6" t="s">
        <v>62</v>
      </c>
      <c r="BF2" s="6" t="s">
        <v>63</v>
      </c>
      <c r="BG2" s="6" t="s">
        <v>64</v>
      </c>
      <c r="BH2" s="6" t="s">
        <v>65</v>
      </c>
      <c r="BI2" s="6" t="s">
        <v>66</v>
      </c>
      <c r="BJ2" s="6" t="s">
        <v>67</v>
      </c>
      <c r="BK2" s="6" t="s">
        <v>68</v>
      </c>
      <c r="BL2" s="6" t="s">
        <v>69</v>
      </c>
      <c r="BM2" s="6" t="s">
        <v>70</v>
      </c>
      <c r="BN2" s="6" t="s">
        <v>71</v>
      </c>
      <c r="BO2" s="6" t="s">
        <v>72</v>
      </c>
      <c r="BP2" s="6" t="s">
        <v>73</v>
      </c>
      <c r="BQ2" s="6" t="s">
        <v>74</v>
      </c>
      <c r="BR2" s="6" t="s">
        <v>75</v>
      </c>
      <c r="BS2" s="6" t="s">
        <v>76</v>
      </c>
      <c r="BT2" s="6" t="s">
        <v>77</v>
      </c>
      <c r="BU2" s="6" t="s">
        <v>78</v>
      </c>
      <c r="BV2" s="6" t="s">
        <v>79</v>
      </c>
      <c r="BW2" s="6" t="s">
        <v>80</v>
      </c>
      <c r="BX2" s="6" t="s">
        <v>81</v>
      </c>
      <c r="BY2" s="6" t="s">
        <v>82</v>
      </c>
    </row>
    <row r="3" spans="1:77" s="1" customFormat="1" x14ac:dyDescent="0.25">
      <c r="A3" s="3" t="s">
        <v>179</v>
      </c>
      <c r="B3" s="4">
        <v>-1.74705326072001</v>
      </c>
      <c r="C3" s="4">
        <v>-1.5695520745671501</v>
      </c>
      <c r="D3" s="4">
        <v>-1.5839937245054501</v>
      </c>
      <c r="E3" s="4">
        <v>-1.30821170882976</v>
      </c>
      <c r="F3" s="4">
        <v>-1.01329213028724</v>
      </c>
      <c r="G3" s="4">
        <v>-1.1504632356040001</v>
      </c>
      <c r="H3" s="4">
        <v>-1.1584279660419801</v>
      </c>
      <c r="I3" s="4">
        <v>-0.90309616507024504</v>
      </c>
      <c r="J3" s="4">
        <v>-0.58600846089928704</v>
      </c>
      <c r="K3" s="4">
        <v>-0.20357115825974001</v>
      </c>
      <c r="L3" s="4">
        <v>-0.27642191520544301</v>
      </c>
      <c r="M3" s="4">
        <v>-8.7432419073338805E-2</v>
      </c>
      <c r="N3" s="4">
        <v>0.36396422214301599</v>
      </c>
      <c r="O3" s="4">
        <v>0.26016566066977997</v>
      </c>
      <c r="P3" s="4">
        <v>0.807306695174275</v>
      </c>
      <c r="Q3" s="4">
        <v>0.45208526193183302</v>
      </c>
      <c r="R3" s="4">
        <v>0.54407738221169799</v>
      </c>
      <c r="S3" s="4">
        <v>0.66670309460592403</v>
      </c>
      <c r="T3" s="4">
        <v>0.59356310544183899</v>
      </c>
      <c r="U3" s="4">
        <v>0.41799545179368802</v>
      </c>
      <c r="V3" s="4">
        <v>-0.93450882871432694</v>
      </c>
      <c r="W3" s="4">
        <v>-0.74051761924507398</v>
      </c>
      <c r="X3" s="4">
        <v>-0.55528330762598899</v>
      </c>
      <c r="Y3" s="4">
        <v>-0.116843306536921</v>
      </c>
      <c r="Z3" s="4">
        <v>0.35475002435799202</v>
      </c>
      <c r="AA3" s="4">
        <v>0.42154137221892701</v>
      </c>
      <c r="AB3" s="4">
        <v>0.64691363944538505</v>
      </c>
      <c r="AC3" s="4">
        <v>0.59256610234692597</v>
      </c>
      <c r="AD3" s="4">
        <v>0.67337235103974102</v>
      </c>
      <c r="AE3" s="4">
        <v>0.88540455776832006</v>
      </c>
      <c r="AF3" s="4">
        <v>0.42563411780687299</v>
      </c>
      <c r="AG3" s="4">
        <v>0.32891871803012102</v>
      </c>
      <c r="AH3" s="4">
        <v>0.17619668738456701</v>
      </c>
      <c r="AI3" s="4">
        <v>0.345874625358076</v>
      </c>
      <c r="AJ3" s="4">
        <v>0.42276773651535798</v>
      </c>
      <c r="AK3" s="4">
        <v>0.18210029037346101</v>
      </c>
      <c r="AL3" s="4">
        <v>-9.83634851358796E-2</v>
      </c>
      <c r="AM3" s="4">
        <v>1.31752907684453E-2</v>
      </c>
      <c r="AN3" s="4">
        <v>-3.3375008302427497E-2</v>
      </c>
      <c r="AO3" s="4">
        <v>0.32588456429526902</v>
      </c>
      <c r="AP3" s="4">
        <v>6.4716299942000705E-2</v>
      </c>
      <c r="AQ3" s="4">
        <v>-0.31647059336871403</v>
      </c>
      <c r="AR3" s="4">
        <v>0.18582812081737399</v>
      </c>
      <c r="AS3" s="4">
        <v>0.104629623185602</v>
      </c>
      <c r="AT3" s="4">
        <v>0.28312939173746998</v>
      </c>
      <c r="AU3" s="4">
        <v>0.49310890256901901</v>
      </c>
      <c r="AV3" s="4">
        <v>0.58957494015342005</v>
      </c>
      <c r="AW3" s="4">
        <v>0.76889949803702495</v>
      </c>
      <c r="AX3" s="4">
        <v>0.83499412307149601</v>
      </c>
      <c r="AY3" s="4">
        <v>1.1935965989984001</v>
      </c>
      <c r="AZ3" s="4">
        <v>1.6054146608612301</v>
      </c>
      <c r="BA3" s="4">
        <v>1.61372673380089</v>
      </c>
      <c r="BB3" s="4">
        <v>1.8973317051940199</v>
      </c>
      <c r="BC3" s="4">
        <v>2.0142301843680199</v>
      </c>
      <c r="BD3" s="4">
        <v>1.8378373163125501</v>
      </c>
      <c r="BE3" s="4">
        <v>1.7848760487553801</v>
      </c>
      <c r="BF3" s="4">
        <v>1.7343084746022499</v>
      </c>
      <c r="BG3" s="4">
        <v>1.8063289306152801</v>
      </c>
      <c r="BH3" s="4">
        <v>1.5348248527822601</v>
      </c>
      <c r="BI3" s="4">
        <v>2.6191325859796499E-3</v>
      </c>
      <c r="BJ3" s="4">
        <v>-1.5025073064122201</v>
      </c>
      <c r="BK3" s="4">
        <v>-2.2499738693201499</v>
      </c>
      <c r="BL3" s="4">
        <v>-2.2006404866681102</v>
      </c>
      <c r="BM3" s="4">
        <v>-1.81287454265329</v>
      </c>
      <c r="BN3" s="4">
        <v>-1.28480176315108</v>
      </c>
      <c r="BO3" s="4">
        <v>-1.0071685028790001</v>
      </c>
      <c r="BP3" s="4">
        <v>-0.69196953955780705</v>
      </c>
      <c r="BQ3" s="4">
        <v>-0.17120193378148199</v>
      </c>
      <c r="BR3" s="4">
        <v>4.0657760769730898E-2</v>
      </c>
      <c r="BS3" s="4">
        <v>-0.30599393740932901</v>
      </c>
      <c r="BT3" s="4">
        <v>-0.717000659175977</v>
      </c>
      <c r="BU3" s="4">
        <v>-0.76770110402210101</v>
      </c>
      <c r="BV3" s="4">
        <v>-0.82170953867737795</v>
      </c>
      <c r="BW3" s="4">
        <v>-0.59637424576315101</v>
      </c>
      <c r="BX3" s="4">
        <v>-0.62128987184981499</v>
      </c>
      <c r="BY3" s="4">
        <v>-1.1575005815270401</v>
      </c>
    </row>
    <row r="4" spans="1:77" s="1" customFormat="1" x14ac:dyDescent="0.25">
      <c r="A4" s="3" t="s">
        <v>180</v>
      </c>
      <c r="B4" s="4">
        <v>-1.74308373726702</v>
      </c>
      <c r="C4" s="4">
        <v>-1.5587371244572801</v>
      </c>
      <c r="D4" s="4">
        <v>-1.53632518802666</v>
      </c>
      <c r="E4" s="4">
        <v>-1.2313599505723201</v>
      </c>
      <c r="F4" s="4">
        <v>-0.90551207189804295</v>
      </c>
      <c r="G4" s="4">
        <v>-1.0133774708388099</v>
      </c>
      <c r="H4" s="4">
        <v>-1.0342329004921</v>
      </c>
      <c r="I4" s="4">
        <v>-0.78693513021073702</v>
      </c>
      <c r="J4" s="4">
        <v>-0.52066334338757303</v>
      </c>
      <c r="K4" s="4">
        <v>-0.190164317643301</v>
      </c>
      <c r="L4" s="4">
        <v>-0.246425117896347</v>
      </c>
      <c r="M4" s="4">
        <v>-0.12683801227982999</v>
      </c>
      <c r="N4" s="4">
        <v>0.34252151437498601</v>
      </c>
      <c r="O4" s="4">
        <v>0.24436484384879401</v>
      </c>
      <c r="P4" s="4">
        <v>0.702235243219406</v>
      </c>
      <c r="Q4" s="4">
        <v>0.47603572344046102</v>
      </c>
      <c r="R4" s="4">
        <v>0.55646478103281505</v>
      </c>
      <c r="S4" s="4">
        <v>0.63739931375098302</v>
      </c>
      <c r="T4" s="4">
        <v>0.64567402509553595</v>
      </c>
      <c r="U4" s="4">
        <v>0.44722903618610899</v>
      </c>
      <c r="V4" s="4">
        <v>-0.98243559628673904</v>
      </c>
      <c r="W4" s="4">
        <v>-0.78082678802611105</v>
      </c>
      <c r="X4" s="4">
        <v>-0.65672554981932596</v>
      </c>
      <c r="Y4" s="4">
        <v>-0.25909642914995401</v>
      </c>
      <c r="Z4" s="4">
        <v>0.175089129019392</v>
      </c>
      <c r="AA4" s="4">
        <v>0.39336068197333801</v>
      </c>
      <c r="AB4" s="4">
        <v>0.64563553219833403</v>
      </c>
      <c r="AC4" s="4">
        <v>0.68930958797364505</v>
      </c>
      <c r="AD4" s="4">
        <v>0.87201581809004503</v>
      </c>
      <c r="AE4" s="4">
        <v>1.0328531205762901</v>
      </c>
      <c r="AF4" s="4">
        <v>0.57938174085403404</v>
      </c>
      <c r="AG4" s="4">
        <v>0.36672680324808499</v>
      </c>
      <c r="AH4" s="4">
        <v>9.8943137569311904E-2</v>
      </c>
      <c r="AI4" s="4">
        <v>0.20420568744530801</v>
      </c>
      <c r="AJ4" s="4">
        <v>0.34254394157538098</v>
      </c>
      <c r="AK4" s="4">
        <v>0.13276030577695899</v>
      </c>
      <c r="AL4" s="4">
        <v>-2.5697328408532099E-2</v>
      </c>
      <c r="AM4" s="4">
        <v>4.0801698997343899E-2</v>
      </c>
      <c r="AN4" s="4">
        <v>-4.6012746118657098E-2</v>
      </c>
      <c r="AO4" s="4">
        <v>0.26208942004907498</v>
      </c>
      <c r="AP4" s="4">
        <v>-2.8274948596056899E-2</v>
      </c>
      <c r="AQ4" s="4">
        <v>-0.31872701253973701</v>
      </c>
      <c r="AR4" s="4">
        <v>0.184810143518326</v>
      </c>
      <c r="AS4" s="4">
        <v>0.159043619490077</v>
      </c>
      <c r="AT4" s="4">
        <v>0.33010941187427101</v>
      </c>
      <c r="AU4" s="4">
        <v>0.50725410636893897</v>
      </c>
      <c r="AV4" s="4">
        <v>0.51540260088122003</v>
      </c>
      <c r="AW4" s="4">
        <v>0.72515786747987598</v>
      </c>
      <c r="AX4" s="4">
        <v>0.73511907619519801</v>
      </c>
      <c r="AY4" s="4">
        <v>1.15905209072931</v>
      </c>
      <c r="AZ4" s="4">
        <v>1.5735532301232</v>
      </c>
      <c r="BA4" s="4">
        <v>1.52130795650204</v>
      </c>
      <c r="BB4" s="4">
        <v>1.8273559453171899</v>
      </c>
      <c r="BC4" s="4">
        <v>1.9133788654393</v>
      </c>
      <c r="BD4" s="4">
        <v>1.78034799912276</v>
      </c>
      <c r="BE4" s="4">
        <v>1.71049073673521</v>
      </c>
      <c r="BF4" s="4">
        <v>1.766575481898</v>
      </c>
      <c r="BG4" s="4">
        <v>1.75731474281744</v>
      </c>
      <c r="BH4" s="4">
        <v>1.5576158442222201</v>
      </c>
      <c r="BI4" s="4">
        <v>0.23976686024718699</v>
      </c>
      <c r="BJ4" s="4">
        <v>-1.17986612072958</v>
      </c>
      <c r="BK4" s="4">
        <v>-2.16038466058371</v>
      </c>
      <c r="BL4" s="4">
        <v>-2.4649202887625901</v>
      </c>
      <c r="BM4" s="4">
        <v>-2.1957544647637599</v>
      </c>
      <c r="BN4" s="4">
        <v>-1.6862333023326099</v>
      </c>
      <c r="BO4" s="4">
        <v>-1.18452808169401</v>
      </c>
      <c r="BP4" s="4">
        <v>-0.60313984246506902</v>
      </c>
      <c r="BQ4" s="4">
        <v>-9.1112697524097699E-3</v>
      </c>
      <c r="BR4" s="4">
        <v>0.13957744878588599</v>
      </c>
      <c r="BS4" s="4">
        <v>-0.17062162848481099</v>
      </c>
      <c r="BT4" s="4">
        <v>-0.52442632859754201</v>
      </c>
      <c r="BU4" s="4">
        <v>-0.68592284775836299</v>
      </c>
      <c r="BV4" s="4">
        <v>-0.781707547538253</v>
      </c>
      <c r="BW4" s="4">
        <v>-0.55282912219227698</v>
      </c>
      <c r="BX4" s="4">
        <v>-0.65646337261059295</v>
      </c>
      <c r="BY4" s="4">
        <v>-1.14351547186257</v>
      </c>
    </row>
    <row r="5" spans="1:77" s="1" customFormat="1" x14ac:dyDescent="0.25">
      <c r="A5" s="3" t="s">
        <v>181</v>
      </c>
      <c r="B5" s="4">
        <v>-2.0653032739224502</v>
      </c>
      <c r="C5" s="4">
        <v>-1.7792513650900501</v>
      </c>
      <c r="D5" s="4">
        <v>-1.8018504150251899</v>
      </c>
      <c r="E5" s="4">
        <v>-1.5095451254116901</v>
      </c>
      <c r="F5" s="4">
        <v>-1.14515054116228</v>
      </c>
      <c r="G5" s="4">
        <v>-1.4038988952722</v>
      </c>
      <c r="H5" s="4">
        <v>-1.39194258233339</v>
      </c>
      <c r="I5" s="4">
        <v>-0.98753274324174001</v>
      </c>
      <c r="J5" s="4">
        <v>-0.73596231782163202</v>
      </c>
      <c r="K5" s="4">
        <v>-0.28500391570710798</v>
      </c>
      <c r="L5" s="4">
        <v>-0.17590949836873099</v>
      </c>
      <c r="M5" s="4">
        <v>-3.6143812633664701E-2</v>
      </c>
      <c r="N5" s="4">
        <v>0.43674907773101701</v>
      </c>
      <c r="O5" s="4">
        <v>0.560004555419089</v>
      </c>
      <c r="P5" s="4">
        <v>0.94237918045506297</v>
      </c>
      <c r="Q5" s="4">
        <v>0.27758043186118297</v>
      </c>
      <c r="R5" s="4">
        <v>0.55080554314860997</v>
      </c>
      <c r="S5" s="4">
        <v>0.82708803597122205</v>
      </c>
      <c r="T5" s="4">
        <v>0.99381139960551002</v>
      </c>
      <c r="U5" s="4">
        <v>0.83754529406336597</v>
      </c>
      <c r="V5" s="4">
        <v>-0.32850168991333301</v>
      </c>
      <c r="W5" s="4">
        <v>-0.42686280959497402</v>
      </c>
      <c r="X5" s="4">
        <v>-0.35910500175641302</v>
      </c>
      <c r="Y5" s="4">
        <v>9.1617902863647904E-2</v>
      </c>
      <c r="Z5" s="4">
        <v>0.63637300422145004</v>
      </c>
      <c r="AA5" s="4">
        <v>0.78894283530853104</v>
      </c>
      <c r="AB5" s="4">
        <v>0.98881126208861803</v>
      </c>
      <c r="AC5" s="4">
        <v>0.94158496955051096</v>
      </c>
      <c r="AD5" s="4">
        <v>1.03860359454957</v>
      </c>
      <c r="AE5" s="4">
        <v>0.98106118930467201</v>
      </c>
      <c r="AF5" s="4">
        <v>0.52337889382870395</v>
      </c>
      <c r="AG5" s="4">
        <v>0.51224823114713303</v>
      </c>
      <c r="AH5" s="4">
        <v>3.1323095908486399E-2</v>
      </c>
      <c r="AI5" s="4">
        <v>0.29878785724071</v>
      </c>
      <c r="AJ5" s="4">
        <v>0.28491504781348298</v>
      </c>
      <c r="AK5" s="4">
        <v>-0.14701166482097</v>
      </c>
      <c r="AL5" s="4">
        <v>0.169682658979254</v>
      </c>
      <c r="AM5" s="4">
        <v>-0.108733791802694</v>
      </c>
      <c r="AN5" s="4">
        <v>4.8752177004055E-2</v>
      </c>
      <c r="AO5" s="4">
        <v>0.53680074684160195</v>
      </c>
      <c r="AP5" s="4">
        <v>5.5246486485104697E-2</v>
      </c>
      <c r="AQ5" s="4">
        <v>2.2093582117091799E-2</v>
      </c>
      <c r="AR5" s="4">
        <v>0.15080572052075</v>
      </c>
      <c r="AS5" s="4">
        <v>-2.0724770984599301E-2</v>
      </c>
      <c r="AT5" s="4">
        <v>7.4455203266804203E-3</v>
      </c>
      <c r="AU5" s="4">
        <v>0.59577216179306602</v>
      </c>
      <c r="AV5" s="4">
        <v>0.67487084285993904</v>
      </c>
      <c r="AW5" s="4">
        <v>0.92846895396284901</v>
      </c>
      <c r="AX5" s="4">
        <v>1.01320455224272</v>
      </c>
      <c r="AY5" s="4">
        <v>1.1114394922650499</v>
      </c>
      <c r="AZ5" s="4">
        <v>1.55262011630246</v>
      </c>
      <c r="BA5" s="4">
        <v>1.26949906532533</v>
      </c>
      <c r="BB5" s="4">
        <v>1.6858767648824999</v>
      </c>
      <c r="BC5" s="4">
        <v>1.64590378688797</v>
      </c>
      <c r="BD5" s="4">
        <v>1.3998562839006501</v>
      </c>
      <c r="BE5" s="4">
        <v>1.35594676609769</v>
      </c>
      <c r="BF5" s="4">
        <v>1.3731224472082399</v>
      </c>
      <c r="BG5" s="4">
        <v>1.42353677884912</v>
      </c>
      <c r="BH5" s="4">
        <v>0.99241631655908302</v>
      </c>
      <c r="BI5" s="4">
        <v>-0.26721433837658498</v>
      </c>
      <c r="BJ5" s="4">
        <v>-1.54150289334206</v>
      </c>
      <c r="BK5" s="4">
        <v>-2.3281670528146199</v>
      </c>
      <c r="BL5" s="4">
        <v>-2.34106194338242</v>
      </c>
      <c r="BM5" s="4">
        <v>-1.8868195133097201</v>
      </c>
      <c r="BN5" s="4">
        <v>-1.3195782861515799</v>
      </c>
      <c r="BO5" s="4">
        <v>-0.99863342099837205</v>
      </c>
      <c r="BP5" s="4">
        <v>-0.60674790472843498</v>
      </c>
      <c r="BQ5" s="4">
        <v>-0.109329326600728</v>
      </c>
      <c r="BR5" s="4">
        <v>7.9922027227033898E-2</v>
      </c>
      <c r="BS5" s="4">
        <v>-0.25324941725317202</v>
      </c>
      <c r="BT5" s="4">
        <v>-0.56674417439959202</v>
      </c>
      <c r="BU5" s="4">
        <v>-0.68938183592225</v>
      </c>
      <c r="BV5" s="4">
        <v>-0.90827132233671004</v>
      </c>
      <c r="BW5" s="4">
        <v>-0.53941914645774203</v>
      </c>
      <c r="BX5" s="4">
        <v>-0.51195106946497404</v>
      </c>
      <c r="BY5" s="4">
        <v>-1.0603887903167399</v>
      </c>
    </row>
    <row r="6" spans="1:77" s="1" customFormat="1" x14ac:dyDescent="0.25">
      <c r="A6" s="3" t="s">
        <v>182</v>
      </c>
      <c r="B6" s="4">
        <v>-2.0203460517160199</v>
      </c>
      <c r="C6" s="4">
        <v>-1.7284407480803801</v>
      </c>
      <c r="D6" s="4">
        <v>-1.6909154494527401</v>
      </c>
      <c r="E6" s="4">
        <v>-1.34912467656084</v>
      </c>
      <c r="F6" s="4">
        <v>-0.93631103201620702</v>
      </c>
      <c r="G6" s="4">
        <v>-1.13928861146864</v>
      </c>
      <c r="H6" s="4">
        <v>-1.1507505320798099</v>
      </c>
      <c r="I6" s="4">
        <v>-0.77279578483743805</v>
      </c>
      <c r="J6" s="4">
        <v>-0.59748990063443697</v>
      </c>
      <c r="K6" s="4">
        <v>-0.23347916092514301</v>
      </c>
      <c r="L6" s="4">
        <v>-0.11192943199679201</v>
      </c>
      <c r="M6" s="4">
        <v>-7.4352363356053205E-2</v>
      </c>
      <c r="N6" s="4">
        <v>0.41874253885211299</v>
      </c>
      <c r="O6" s="4">
        <v>0.53232625496187702</v>
      </c>
      <c r="P6" s="4">
        <v>0.79082456088892805</v>
      </c>
      <c r="Q6" s="4">
        <v>0.343606635263142</v>
      </c>
      <c r="R6" s="4">
        <v>0.58160844240143905</v>
      </c>
      <c r="S6" s="4">
        <v>0.77968679041025402</v>
      </c>
      <c r="T6" s="4">
        <v>1.04389445227394</v>
      </c>
      <c r="U6" s="4">
        <v>0.83991034091667505</v>
      </c>
      <c r="V6" s="4">
        <v>-0.45765824211287298</v>
      </c>
      <c r="W6" s="4">
        <v>-0.53089518638737199</v>
      </c>
      <c r="X6" s="4">
        <v>-0.54942639422594297</v>
      </c>
      <c r="Y6" s="4">
        <v>-0.15946223423140099</v>
      </c>
      <c r="Z6" s="4">
        <v>0.32173984788413201</v>
      </c>
      <c r="AA6" s="4">
        <v>0.68929273800373603</v>
      </c>
      <c r="AB6" s="4">
        <v>0.93636211716015905</v>
      </c>
      <c r="AC6" s="4">
        <v>1.0354465320613599</v>
      </c>
      <c r="AD6" s="4">
        <v>1.2888087130653001</v>
      </c>
      <c r="AE6" s="4">
        <v>1.1787120604679899</v>
      </c>
      <c r="AF6" s="4">
        <v>0.72604442661786495</v>
      </c>
      <c r="AG6" s="4">
        <v>0.53028860656914301</v>
      </c>
      <c r="AH6" s="4">
        <v>-9.9221688680713196E-2</v>
      </c>
      <c r="AI6" s="4">
        <v>6.2037518205466498E-2</v>
      </c>
      <c r="AJ6" s="4">
        <v>0.155628918836795</v>
      </c>
      <c r="AK6" s="4">
        <v>-0.19754477185886399</v>
      </c>
      <c r="AL6" s="4">
        <v>0.26360075010616502</v>
      </c>
      <c r="AM6" s="4">
        <v>-4.4864411371964501E-2</v>
      </c>
      <c r="AN6" s="4">
        <v>3.32330479341158E-2</v>
      </c>
      <c r="AO6" s="4">
        <v>0.42416560763278999</v>
      </c>
      <c r="AP6" s="4">
        <v>-8.4762205711584701E-2</v>
      </c>
      <c r="AQ6" s="4">
        <v>-3.80963060553337E-3</v>
      </c>
      <c r="AR6" s="4">
        <v>0.15925409207410501</v>
      </c>
      <c r="AS6" s="4">
        <v>8.4576050968318994E-2</v>
      </c>
      <c r="AT6" s="4">
        <v>0.110397715450771</v>
      </c>
      <c r="AU6" s="4">
        <v>0.61441310208865096</v>
      </c>
      <c r="AV6" s="4">
        <v>0.55659036682803598</v>
      </c>
      <c r="AW6" s="4">
        <v>0.84680043378909797</v>
      </c>
      <c r="AX6" s="4">
        <v>0.84477469857856302</v>
      </c>
      <c r="AY6" s="4">
        <v>1.0594271705942</v>
      </c>
      <c r="AZ6" s="4">
        <v>1.5053440502950799</v>
      </c>
      <c r="BA6" s="4">
        <v>1.1499923504984899</v>
      </c>
      <c r="BB6" s="4">
        <v>1.5843897816410499</v>
      </c>
      <c r="BC6" s="4">
        <v>1.5069213707925999</v>
      </c>
      <c r="BD6" s="4">
        <v>1.3288285699609499</v>
      </c>
      <c r="BE6" s="4">
        <v>1.2578515053425401</v>
      </c>
      <c r="BF6" s="4">
        <v>1.4296768108328799</v>
      </c>
      <c r="BG6" s="4">
        <v>1.36541997287483</v>
      </c>
      <c r="BH6" s="4">
        <v>1.0583560410688699</v>
      </c>
      <c r="BI6" s="4">
        <v>0.107811678005345</v>
      </c>
      <c r="BJ6" s="4">
        <v>-1.0424517977032299</v>
      </c>
      <c r="BK6" s="4">
        <v>-2.1901623689633398</v>
      </c>
      <c r="BL6" s="4">
        <v>-2.7587333200472299</v>
      </c>
      <c r="BM6" s="4">
        <v>-2.4940856363052499</v>
      </c>
      <c r="BN6" s="4">
        <v>-1.95215198447907</v>
      </c>
      <c r="BO6" s="4">
        <v>-1.2751912946636701</v>
      </c>
      <c r="BP6" s="4">
        <v>-0.46381431469567502</v>
      </c>
      <c r="BQ6" s="4">
        <v>0.15007270078714</v>
      </c>
      <c r="BR6" s="4">
        <v>0.238183221367648</v>
      </c>
      <c r="BS6" s="4">
        <v>-4.6116270803146703E-2</v>
      </c>
      <c r="BT6" s="4">
        <v>-0.28224545509673998</v>
      </c>
      <c r="BU6" s="4">
        <v>-0.56547188619771704</v>
      </c>
      <c r="BV6" s="4">
        <v>-0.83423860994576704</v>
      </c>
      <c r="BW6" s="4">
        <v>-0.476730554206999</v>
      </c>
      <c r="BX6" s="4">
        <v>-0.57207302866478604</v>
      </c>
      <c r="BY6" s="4">
        <v>-1.0487075542691899</v>
      </c>
    </row>
    <row r="7" spans="1:77" s="1" customFormat="1" x14ac:dyDescent="0.25">
      <c r="A7" s="3" t="s">
        <v>183</v>
      </c>
      <c r="B7" s="4">
        <v>-2.1236425887947399</v>
      </c>
      <c r="C7" s="4">
        <v>-1.798458398245</v>
      </c>
      <c r="D7" s="4">
        <v>-1.85182680191268</v>
      </c>
      <c r="E7" s="4">
        <v>-1.4800306465993101</v>
      </c>
      <c r="F7" s="4">
        <v>-0.89333509518508303</v>
      </c>
      <c r="G7" s="4">
        <v>-1.22518396056212</v>
      </c>
      <c r="H7" s="4">
        <v>-1.21507291481574</v>
      </c>
      <c r="I7" s="4">
        <v>-0.66982257943083201</v>
      </c>
      <c r="J7" s="4">
        <v>-0.40225261907517001</v>
      </c>
      <c r="K7" s="4">
        <v>0.20390127115867701</v>
      </c>
      <c r="L7" s="4">
        <v>0.33454537359075698</v>
      </c>
      <c r="M7" s="4">
        <v>0.38208860170452302</v>
      </c>
      <c r="N7" s="4">
        <v>0.88543468058223596</v>
      </c>
      <c r="O7" s="4">
        <v>0.95668734425961799</v>
      </c>
      <c r="P7" s="4">
        <v>1.3004098912639299</v>
      </c>
      <c r="Q7" s="4">
        <v>0.48172748740033799</v>
      </c>
      <c r="R7" s="4">
        <v>0.71192956841098998</v>
      </c>
      <c r="S7" s="4">
        <v>0.98181712236646501</v>
      </c>
      <c r="T7" s="4">
        <v>1.21093726096665</v>
      </c>
      <c r="U7" s="4">
        <v>1.00018439908905</v>
      </c>
      <c r="V7" s="4">
        <v>-0.60187109668185701</v>
      </c>
      <c r="W7" s="4">
        <v>-0.87208382436520004</v>
      </c>
      <c r="X7" s="4">
        <v>-0.94469880671617801</v>
      </c>
      <c r="Y7" s="4">
        <v>-0.55735166445348805</v>
      </c>
      <c r="Z7" s="4">
        <v>-0.19054478285805199</v>
      </c>
      <c r="AA7" s="4">
        <v>-4.0684587284474501E-2</v>
      </c>
      <c r="AB7" s="4">
        <v>0.15844713133152799</v>
      </c>
      <c r="AC7" s="4">
        <v>0.22258246808019599</v>
      </c>
      <c r="AD7" s="4">
        <v>0.66103928078711705</v>
      </c>
      <c r="AE7" s="4">
        <v>0.75085144885264299</v>
      </c>
      <c r="AF7" s="4">
        <v>0.44782066274960303</v>
      </c>
      <c r="AG7" s="4">
        <v>0.55111912580363198</v>
      </c>
      <c r="AH7" s="4">
        <v>-5.4654230880454803E-3</v>
      </c>
      <c r="AI7" s="4">
        <v>0.341936393907745</v>
      </c>
      <c r="AJ7" s="4">
        <v>0.46851221364329598</v>
      </c>
      <c r="AK7" s="4">
        <v>-2.1404905968527102E-3</v>
      </c>
      <c r="AL7" s="4">
        <v>0.46747397205138902</v>
      </c>
      <c r="AM7" s="4">
        <v>0.13093258013081399</v>
      </c>
      <c r="AN7" s="4">
        <v>0.208470849286848</v>
      </c>
      <c r="AO7" s="4">
        <v>0.71237597870249902</v>
      </c>
      <c r="AP7" s="4">
        <v>2.3282818219287099E-2</v>
      </c>
      <c r="AQ7" s="4">
        <v>-2.50924372994034E-2</v>
      </c>
      <c r="AR7" s="4">
        <v>0.16096424687446001</v>
      </c>
      <c r="AS7" s="4">
        <v>-5.5453743075824603E-2</v>
      </c>
      <c r="AT7" s="4">
        <v>3.4503732422859902E-2</v>
      </c>
      <c r="AU7" s="4">
        <v>0.70476539406232397</v>
      </c>
      <c r="AV7" s="4">
        <v>0.67577059451448696</v>
      </c>
      <c r="AW7" s="4">
        <v>0.983724396498041</v>
      </c>
      <c r="AX7" s="4">
        <v>0.94583637178493596</v>
      </c>
      <c r="AY7" s="4">
        <v>1.1146751267535799</v>
      </c>
      <c r="AZ7" s="4">
        <v>1.60023671514346</v>
      </c>
      <c r="BA7" s="4">
        <v>1.1986424014277901</v>
      </c>
      <c r="BB7" s="4">
        <v>1.6232873818547999</v>
      </c>
      <c r="BC7" s="4">
        <v>1.4940380302383001</v>
      </c>
      <c r="BD7" s="4">
        <v>1.2363457216267399</v>
      </c>
      <c r="BE7" s="4">
        <v>1.19021574999621</v>
      </c>
      <c r="BF7" s="4">
        <v>1.3921244997725499</v>
      </c>
      <c r="BG7" s="4">
        <v>1.51405339812021</v>
      </c>
      <c r="BH7" s="4">
        <v>1.1668452518007399</v>
      </c>
      <c r="BI7" s="4">
        <v>0.119505159589575</v>
      </c>
      <c r="BJ7" s="4">
        <v>-0.98592249979081803</v>
      </c>
      <c r="BK7" s="4">
        <v>-2.0832869059029</v>
      </c>
      <c r="BL7" s="4">
        <v>-2.34045840219347</v>
      </c>
      <c r="BM7" s="4">
        <v>-2.1261326323823599</v>
      </c>
      <c r="BN7" s="4">
        <v>-1.71744890877774</v>
      </c>
      <c r="BO7" s="4">
        <v>-1.3397064427712599</v>
      </c>
      <c r="BP7" s="4">
        <v>-0.82200146733583701</v>
      </c>
      <c r="BQ7" s="4">
        <v>-0.23318615635599199</v>
      </c>
      <c r="BR7" s="4">
        <v>-5.2923184357715402E-3</v>
      </c>
      <c r="BS7" s="4">
        <v>-0.287564347605058</v>
      </c>
      <c r="BT7" s="4">
        <v>-0.52520293308683996</v>
      </c>
      <c r="BU7" s="4">
        <v>-0.55672819426965703</v>
      </c>
      <c r="BV7" s="4">
        <v>-0.875446888588303</v>
      </c>
      <c r="BW7" s="4">
        <v>-0.34585091415878599</v>
      </c>
      <c r="BX7" s="4">
        <v>-0.40356105096765899</v>
      </c>
      <c r="BY7" s="4">
        <v>-1.14723957315839</v>
      </c>
    </row>
    <row r="8" spans="1:77" s="1" customFormat="1" x14ac:dyDescent="0.25">
      <c r="A8" s="3" t="s">
        <v>184</v>
      </c>
      <c r="B8" s="4">
        <v>-1.70913049815359</v>
      </c>
      <c r="C8" s="4">
        <v>-1.5271773274510001</v>
      </c>
      <c r="D8" s="4">
        <v>-1.5575528673489101</v>
      </c>
      <c r="E8" s="4">
        <v>-1.24717837870074</v>
      </c>
      <c r="F8" s="4">
        <v>-0.85442009028878796</v>
      </c>
      <c r="G8" s="4">
        <v>-1.01025727564125</v>
      </c>
      <c r="H8" s="4">
        <v>-1.0214413144299599</v>
      </c>
      <c r="I8" s="4">
        <v>-0.70761076341317197</v>
      </c>
      <c r="J8" s="4">
        <v>-0.37742695652640401</v>
      </c>
      <c r="K8" s="4">
        <v>7.9787346163732203E-2</v>
      </c>
      <c r="L8" s="4">
        <v>-4.9040225855999696E-3</v>
      </c>
      <c r="M8" s="4">
        <v>0.14316907037228399</v>
      </c>
      <c r="N8" s="4">
        <v>0.61609339456972401</v>
      </c>
      <c r="O8" s="4">
        <v>0.44969168269911503</v>
      </c>
      <c r="P8" s="4">
        <v>0.97459756189426205</v>
      </c>
      <c r="Q8" s="4">
        <v>0.57181532441247696</v>
      </c>
      <c r="R8" s="4">
        <v>0.62549371856264002</v>
      </c>
      <c r="S8" s="4">
        <v>0.72350531170301402</v>
      </c>
      <c r="T8" s="4">
        <v>0.66576910608233697</v>
      </c>
      <c r="U8" s="4">
        <v>0.46451075552947502</v>
      </c>
      <c r="V8" s="4">
        <v>-1.1354548086724101</v>
      </c>
      <c r="W8" s="4">
        <v>-1.0054184337410601</v>
      </c>
      <c r="X8" s="4">
        <v>-0.89134217396155901</v>
      </c>
      <c r="Y8" s="4">
        <v>-0.51110939603777605</v>
      </c>
      <c r="Z8" s="4">
        <v>-0.159899451924609</v>
      </c>
      <c r="AA8" s="4">
        <v>-0.104753064030738</v>
      </c>
      <c r="AB8" s="4">
        <v>0.11668834273497899</v>
      </c>
      <c r="AC8" s="4">
        <v>0.12924451307763701</v>
      </c>
      <c r="AD8" s="4">
        <v>0.40389362366089299</v>
      </c>
      <c r="AE8" s="4">
        <v>0.73110987115772896</v>
      </c>
      <c r="AF8" s="4">
        <v>0.361436009607913</v>
      </c>
      <c r="AG8" s="4">
        <v>0.32194512828643601</v>
      </c>
      <c r="AH8" s="4">
        <v>0.15980877650365899</v>
      </c>
      <c r="AI8" s="4">
        <v>0.360260293068003</v>
      </c>
      <c r="AJ8" s="4">
        <v>0.52704066968367602</v>
      </c>
      <c r="AK8" s="4">
        <v>0.28559476771810399</v>
      </c>
      <c r="AL8" s="4">
        <v>4.1986690971075699E-2</v>
      </c>
      <c r="AM8" s="4">
        <v>0.16587497323116601</v>
      </c>
      <c r="AN8" s="4">
        <v>5.0340115211049002E-2</v>
      </c>
      <c r="AO8" s="4">
        <v>0.39873497945095099</v>
      </c>
      <c r="AP8" s="4">
        <v>4.8003224259331699E-2</v>
      </c>
      <c r="AQ8" s="4">
        <v>-0.38203441747459499</v>
      </c>
      <c r="AR8" s="4">
        <v>0.182193602094392</v>
      </c>
      <c r="AS8" s="4">
        <v>8.8480418456914303E-2</v>
      </c>
      <c r="AT8" s="4">
        <v>0.31198095358349198</v>
      </c>
      <c r="AU8" s="4">
        <v>0.52980886969702701</v>
      </c>
      <c r="AV8" s="4">
        <v>0.56793796906225702</v>
      </c>
      <c r="AW8" s="4">
        <v>0.763981489077593</v>
      </c>
      <c r="AX8" s="4">
        <v>0.75303674710232205</v>
      </c>
      <c r="AY8" s="4">
        <v>1.18674063413577</v>
      </c>
      <c r="AZ8" s="4">
        <v>1.6307613765834501</v>
      </c>
      <c r="BA8" s="4">
        <v>1.5939184154247299</v>
      </c>
      <c r="BB8" s="4">
        <v>1.8862822760926501</v>
      </c>
      <c r="BC8" s="4">
        <v>1.9710608729507899</v>
      </c>
      <c r="BD8" s="4">
        <v>1.79873380510633</v>
      </c>
      <c r="BE8" s="4">
        <v>1.7511764915874899</v>
      </c>
      <c r="BF8" s="4">
        <v>1.79992046604709</v>
      </c>
      <c r="BG8" s="4">
        <v>1.92947569089857</v>
      </c>
      <c r="BH8" s="4">
        <v>1.72551055866321</v>
      </c>
      <c r="BI8" s="4">
        <v>0.29225326270994101</v>
      </c>
      <c r="BJ8" s="4">
        <v>-1.1686055205738799</v>
      </c>
      <c r="BK8" s="4">
        <v>-2.07960852948331</v>
      </c>
      <c r="BL8" s="4">
        <v>-2.1732212686074899</v>
      </c>
      <c r="BM8" s="4">
        <v>-1.93607844459406</v>
      </c>
      <c r="BN8" s="4">
        <v>-1.5072806597030799</v>
      </c>
      <c r="BO8" s="4">
        <v>-1.20990968185133</v>
      </c>
      <c r="BP8" s="4">
        <v>-0.83385950283749399</v>
      </c>
      <c r="BQ8" s="4">
        <v>-0.25742076198083103</v>
      </c>
      <c r="BR8" s="4">
        <v>-1.8604988996000101E-2</v>
      </c>
      <c r="BS8" s="4">
        <v>-0.33705736545262799</v>
      </c>
      <c r="BT8" s="4">
        <v>-0.70675472093820602</v>
      </c>
      <c r="BU8" s="4">
        <v>-0.69850581877248497</v>
      </c>
      <c r="BV8" s="4">
        <v>-0.79070437858926701</v>
      </c>
      <c r="BW8" s="4">
        <v>-0.48921593657547002</v>
      </c>
      <c r="BX8" s="4">
        <v>-0.56242394254967898</v>
      </c>
      <c r="BY8" s="4">
        <v>-1.20328638799832</v>
      </c>
    </row>
    <row r="9" spans="1:77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s="1" customFormat="1" x14ac:dyDescent="0.25">
      <c r="A11" s="57" t="s">
        <v>177</v>
      </c>
      <c r="B11" s="58">
        <v>3.3639213759434025E-4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s="1" customFormat="1" x14ac:dyDescent="0.25">
      <c r="A12" s="57" t="s">
        <v>178</v>
      </c>
      <c r="B12" s="58">
        <v>2.5721078570978412E-2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s="1" customFormat="1" x14ac:dyDescent="0.25">
      <c r="A14" s="6"/>
      <c r="B14" s="6" t="s">
        <v>7</v>
      </c>
      <c r="C14" s="6" t="s">
        <v>8</v>
      </c>
      <c r="D14" s="6" t="s">
        <v>9</v>
      </c>
      <c r="E14" s="6" t="s">
        <v>10</v>
      </c>
      <c r="F14" s="6" t="s">
        <v>11</v>
      </c>
      <c r="G14" s="6" t="s">
        <v>12</v>
      </c>
      <c r="H14" s="6" t="s">
        <v>13</v>
      </c>
      <c r="I14" s="6" t="s">
        <v>14</v>
      </c>
      <c r="J14" s="6" t="s">
        <v>15</v>
      </c>
      <c r="K14" s="6" t="s">
        <v>16</v>
      </c>
      <c r="L14" s="6" t="s">
        <v>17</v>
      </c>
      <c r="M14" s="6" t="s">
        <v>18</v>
      </c>
      <c r="N14" s="6" t="s">
        <v>19</v>
      </c>
      <c r="O14" s="6" t="s">
        <v>20</v>
      </c>
      <c r="P14" s="6" t="s">
        <v>21</v>
      </c>
      <c r="Q14" s="6" t="s">
        <v>22</v>
      </c>
      <c r="R14" s="6" t="s">
        <v>23</v>
      </c>
      <c r="S14" s="6" t="s">
        <v>24</v>
      </c>
      <c r="T14" s="6" t="s">
        <v>25</v>
      </c>
      <c r="U14" s="6" t="s">
        <v>26</v>
      </c>
      <c r="V14" s="6" t="s">
        <v>27</v>
      </c>
      <c r="W14" s="6" t="s">
        <v>28</v>
      </c>
      <c r="X14" s="6" t="s">
        <v>29</v>
      </c>
      <c r="Y14" s="6" t="s">
        <v>30</v>
      </c>
      <c r="Z14" s="6" t="s">
        <v>31</v>
      </c>
      <c r="AA14" s="6" t="s">
        <v>32</v>
      </c>
      <c r="AB14" s="6" t="s">
        <v>33</v>
      </c>
      <c r="AC14" s="6" t="s">
        <v>34</v>
      </c>
      <c r="AD14" s="6" t="s">
        <v>35</v>
      </c>
      <c r="AE14" s="6" t="s">
        <v>36</v>
      </c>
      <c r="AF14" s="6" t="s">
        <v>37</v>
      </c>
      <c r="AG14" s="6" t="s">
        <v>38</v>
      </c>
      <c r="AH14" s="6" t="s">
        <v>39</v>
      </c>
      <c r="AI14" s="6" t="s">
        <v>40</v>
      </c>
      <c r="AJ14" s="6" t="s">
        <v>41</v>
      </c>
      <c r="AK14" s="6" t="s">
        <v>42</v>
      </c>
      <c r="AL14" s="6" t="s">
        <v>43</v>
      </c>
      <c r="AM14" s="6" t="s">
        <v>44</v>
      </c>
      <c r="AN14" s="6" t="s">
        <v>45</v>
      </c>
      <c r="AO14" s="6" t="s">
        <v>46</v>
      </c>
      <c r="AP14" s="6" t="s">
        <v>47</v>
      </c>
      <c r="AQ14" s="6" t="s">
        <v>48</v>
      </c>
      <c r="AR14" s="6" t="s">
        <v>49</v>
      </c>
      <c r="AS14" s="6" t="s">
        <v>50</v>
      </c>
      <c r="AT14" s="6" t="s">
        <v>51</v>
      </c>
      <c r="AU14" s="6" t="s">
        <v>52</v>
      </c>
      <c r="AV14" s="6" t="s">
        <v>53</v>
      </c>
      <c r="AW14" s="6" t="s">
        <v>54</v>
      </c>
      <c r="AX14" s="6" t="s">
        <v>55</v>
      </c>
      <c r="AY14" s="6" t="s">
        <v>56</v>
      </c>
      <c r="AZ14" s="6" t="s">
        <v>57</v>
      </c>
      <c r="BA14" s="6" t="s">
        <v>58</v>
      </c>
      <c r="BB14" s="6" t="s">
        <v>59</v>
      </c>
      <c r="BC14" s="6" t="s">
        <v>60</v>
      </c>
      <c r="BD14" s="6" t="s">
        <v>61</v>
      </c>
      <c r="BE14" s="6" t="s">
        <v>62</v>
      </c>
      <c r="BF14" s="6" t="s">
        <v>63</v>
      </c>
      <c r="BG14" s="6" t="s">
        <v>64</v>
      </c>
      <c r="BH14" s="6" t="s">
        <v>65</v>
      </c>
      <c r="BI14" s="6" t="s">
        <v>66</v>
      </c>
      <c r="BJ14" s="6" t="s">
        <v>67</v>
      </c>
      <c r="BK14" s="6" t="s">
        <v>68</v>
      </c>
      <c r="BL14" s="6" t="s">
        <v>69</v>
      </c>
      <c r="BM14" s="6" t="s">
        <v>70</v>
      </c>
      <c r="BN14" s="6" t="s">
        <v>71</v>
      </c>
      <c r="BO14" s="6" t="s">
        <v>72</v>
      </c>
      <c r="BP14" s="6" t="s">
        <v>73</v>
      </c>
      <c r="BQ14" s="6" t="s">
        <v>74</v>
      </c>
      <c r="BR14" s="6" t="s">
        <v>75</v>
      </c>
      <c r="BS14" s="6" t="s">
        <v>76</v>
      </c>
      <c r="BT14" s="6" t="s">
        <v>77</v>
      </c>
      <c r="BU14" s="6" t="s">
        <v>78</v>
      </c>
      <c r="BV14" s="6" t="s">
        <v>79</v>
      </c>
      <c r="BW14" s="6" t="s">
        <v>80</v>
      </c>
      <c r="BX14" s="6" t="s">
        <v>81</v>
      </c>
      <c r="BY14" s="6" t="s">
        <v>82</v>
      </c>
    </row>
    <row r="15" spans="1:77" s="1" customFormat="1" x14ac:dyDescent="0.25">
      <c r="A15" s="3" t="s">
        <v>179</v>
      </c>
      <c r="B15" s="10">
        <f t="shared" ref="B15:AG15" si="0">B3*$B$12+$B$11</f>
        <v>-4.4599702049069066E-2</v>
      </c>
      <c r="C15" s="10">
        <f t="shared" si="0"/>
        <v>-4.0034180093589493E-2</v>
      </c>
      <c r="D15" s="10">
        <f t="shared" si="0"/>
        <v>-4.040563490634707E-2</v>
      </c>
      <c r="E15" s="10">
        <f t="shared" si="0"/>
        <v>-3.3312224012689844E-2</v>
      </c>
      <c r="F15" s="10">
        <f t="shared" si="0"/>
        <v>-2.5726574360877854E-2</v>
      </c>
      <c r="G15" s="10">
        <f t="shared" si="0"/>
        <v>-2.9254763138398195E-2</v>
      </c>
      <c r="H15" s="10">
        <f t="shared" si="0"/>
        <v>-2.945962459579014E-2</v>
      </c>
      <c r="I15" s="10">
        <f t="shared" si="0"/>
        <v>-2.2892215281326723E-2</v>
      </c>
      <c r="J15" s="10">
        <f t="shared" si="0"/>
        <v>-1.4736377528454352E-2</v>
      </c>
      <c r="K15" s="10">
        <f t="shared" si="0"/>
        <v>-4.8996776187895134E-3</v>
      </c>
      <c r="L15" s="10">
        <f t="shared" si="0"/>
        <v>-6.7734776621451919E-3</v>
      </c>
      <c r="M15" s="10">
        <f t="shared" si="0"/>
        <v>-1.9124639830417187E-3</v>
      </c>
      <c r="N15" s="10">
        <f t="shared" si="0"/>
        <v>9.6979444923598942E-3</v>
      </c>
      <c r="O15" s="10">
        <f t="shared" si="0"/>
        <v>7.0281335371522591E-3</v>
      </c>
      <c r="P15" s="10">
        <f t="shared" si="0"/>
        <v>2.1101191075048785E-2</v>
      </c>
      <c r="Q15" s="10">
        <f t="shared" si="0"/>
        <v>1.1964512680524373E-2</v>
      </c>
      <c r="R15" s="10">
        <f t="shared" si="0"/>
        <v>1.4330649234153676E-2</v>
      </c>
      <c r="S15" s="10">
        <f t="shared" si="0"/>
        <v>1.7484714817467766E-2</v>
      </c>
      <c r="T15" s="10">
        <f t="shared" si="0"/>
        <v>1.5603475409497825E-2</v>
      </c>
      <c r="U15" s="10">
        <f t="shared" si="0"/>
        <v>1.1087685995491408E-2</v>
      </c>
      <c r="V15" s="10">
        <f t="shared" si="0"/>
        <v>-2.3700182871039869E-2</v>
      </c>
      <c r="W15" s="10">
        <f t="shared" si="0"/>
        <v>-1.8710519730202085E-2</v>
      </c>
      <c r="X15" s="10">
        <f t="shared" si="0"/>
        <v>-1.3946093447006499E-2</v>
      </c>
      <c r="Y15" s="10">
        <f t="shared" si="0"/>
        <v>-2.6689437303347207E-3</v>
      </c>
      <c r="Z15" s="10">
        <f t="shared" si="0"/>
        <v>9.4609453871627586E-3</v>
      </c>
      <c r="AA15" s="10">
        <f t="shared" si="0"/>
        <v>1.1178890893355418E-2</v>
      </c>
      <c r="AB15" s="10">
        <f t="shared" si="0"/>
        <v>1.6975708686406688E-2</v>
      </c>
      <c r="AC15" s="10">
        <f t="shared" si="0"/>
        <v>1.5577831414558058E-2</v>
      </c>
      <c r="AD15" s="10">
        <f t="shared" si="0"/>
        <v>1.7656255286211977E-2</v>
      </c>
      <c r="AE15" s="10">
        <f t="shared" si="0"/>
        <v>2.3109952335055695E-2</v>
      </c>
      <c r="AF15" s="10">
        <f t="shared" si="0"/>
        <v>1.1284160724194001E-2</v>
      </c>
      <c r="AG15" s="10">
        <f t="shared" si="0"/>
        <v>8.7965363275125767E-3</v>
      </c>
      <c r="AH15" s="10">
        <f t="shared" ref="AH15:BM15" si="1">AH3*$B$12+$B$11</f>
        <v>4.868360977758909E-3</v>
      </c>
      <c r="AI15" s="10">
        <f t="shared" si="1"/>
        <v>9.2326605521371348E-3</v>
      </c>
      <c r="AJ15" s="10">
        <f t="shared" si="1"/>
        <v>1.1210434305780562E-2</v>
      </c>
      <c r="AK15" s="10">
        <f t="shared" si="1"/>
        <v>5.0202080140881143E-3</v>
      </c>
      <c r="AL15" s="10">
        <f t="shared" si="1"/>
        <v>-2.1936227921008859E-3</v>
      </c>
      <c r="AM15" s="10">
        <f t="shared" si="1"/>
        <v>6.7527482664500832E-4</v>
      </c>
      <c r="AN15" s="10">
        <f t="shared" si="1"/>
        <v>-5.2204907325945418E-4</v>
      </c>
      <c r="AO15" s="10">
        <f t="shared" si="1"/>
        <v>8.718494620902021E-3</v>
      </c>
      <c r="AP15" s="10">
        <f t="shared" si="1"/>
        <v>2.0009651732255463E-3</v>
      </c>
      <c r="AQ15" s="10">
        <f t="shared" si="1"/>
        <v>-7.8035728598465134E-3</v>
      </c>
      <c r="AR15" s="10">
        <f t="shared" si="1"/>
        <v>5.1160918338352852E-3</v>
      </c>
      <c r="AS15" s="10">
        <f t="shared" si="1"/>
        <v>3.0275788964030737E-3</v>
      </c>
      <c r="AT15" s="10">
        <f t="shared" si="1"/>
        <v>7.618785468227131E-3</v>
      </c>
      <c r="AU15" s="10">
        <f t="shared" si="1"/>
        <v>1.3019684964621017E-2</v>
      </c>
      <c r="AV15" s="10">
        <f t="shared" si="1"/>
        <v>1.5500895496760352E-2</v>
      </c>
      <c r="AW15" s="10">
        <f t="shared" si="1"/>
        <v>2.011331653979052E-2</v>
      </c>
      <c r="AX15" s="10">
        <f t="shared" si="1"/>
        <v>2.1813341583421506E-2</v>
      </c>
      <c r="AY15" s="10">
        <f t="shared" si="1"/>
        <v>3.1036984042484801E-2</v>
      </c>
      <c r="AZ15" s="10">
        <f t="shared" si="1"/>
        <v>4.1629388768606702E-2</v>
      </c>
      <c r="BA15" s="10">
        <f t="shared" si="1"/>
        <v>4.18431842497754E-2</v>
      </c>
      <c r="BB15" s="10">
        <f t="shared" si="1"/>
        <v>4.913781000209818E-2</v>
      </c>
      <c r="BC15" s="10">
        <f t="shared" si="1"/>
        <v>5.2144564969760519E-2</v>
      </c>
      <c r="BD15" s="10">
        <f t="shared" si="1"/>
        <v>4.7607550151145546E-2</v>
      </c>
      <c r="BE15" s="10">
        <f t="shared" si="1"/>
        <v>4.6245329227088967E-2</v>
      </c>
      <c r="BF15" s="10">
        <f t="shared" si="1"/>
        <v>4.4944676679152529E-2</v>
      </c>
      <c r="BG15" s="10">
        <f t="shared" si="1"/>
        <v>4.6797120486981376E-2</v>
      </c>
      <c r="BH15" s="10">
        <f t="shared" si="1"/>
        <v>3.981374276869723E-2</v>
      </c>
      <c r="BI15" s="10">
        <f t="shared" si="1"/>
        <v>4.0375905262613268E-4</v>
      </c>
      <c r="BJ15" s="10">
        <f t="shared" si="1"/>
        <v>-3.8309716344103503E-2</v>
      </c>
      <c r="BK15" s="10">
        <f t="shared" si="1"/>
        <v>-5.7535362537837545E-2</v>
      </c>
      <c r="BL15" s="10">
        <f t="shared" si="1"/>
        <v>-5.6266454726472286E-2</v>
      </c>
      <c r="BM15" s="10">
        <f t="shared" si="1"/>
        <v>-4.6292696413317479E-2</v>
      </c>
      <c r="BN15" s="10">
        <f t="shared" ref="BN15:BY15" si="2">BN3*$B$12+$B$11</f>
        <v>-3.2710094960546179E-2</v>
      </c>
      <c r="BO15" s="10">
        <f t="shared" si="2"/>
        <v>-2.5569068059171116E-2</v>
      </c>
      <c r="BP15" s="10">
        <f t="shared" si="2"/>
        <v>-1.7461810758095768E-2</v>
      </c>
      <c r="BQ15" s="10">
        <f t="shared" si="2"/>
        <v>-4.0671062527026011E-3</v>
      </c>
      <c r="BR15" s="10">
        <f t="shared" si="2"/>
        <v>1.3821535968726324E-3</v>
      </c>
      <c r="BS15" s="10">
        <f t="shared" si="2"/>
        <v>-7.534101968754061E-3</v>
      </c>
      <c r="BT15" s="10">
        <f t="shared" si="2"/>
        <v>-1.8105638152514279E-2</v>
      </c>
      <c r="BU15" s="10">
        <f t="shared" si="2"/>
        <v>-1.940970827798499E-2</v>
      </c>
      <c r="BV15" s="10">
        <f t="shared" si="2"/>
        <v>-2.0798863469248922E-2</v>
      </c>
      <c r="BW15" s="10">
        <f t="shared" si="2"/>
        <v>-1.5002996695387657E-2</v>
      </c>
      <c r="BX15" s="10">
        <f t="shared" si="2"/>
        <v>-1.564385347160786E-2</v>
      </c>
      <c r="BY15" s="10">
        <f t="shared" si="2"/>
        <v>-2.9435771265815858E-2</v>
      </c>
    </row>
    <row r="16" spans="1:77" s="1" customFormat="1" x14ac:dyDescent="0.25">
      <c r="A16" s="3" t="s">
        <v>180</v>
      </c>
      <c r="B16" s="10">
        <f t="shared" ref="B16:AG16" si="3">B4*$B$12+$B$11</f>
        <v>-4.4497601624445368E-2</v>
      </c>
      <c r="C16" s="10">
        <f t="shared" si="3"/>
        <v>-3.9756007912072309E-2</v>
      </c>
      <c r="D16" s="10">
        <f t="shared" si="3"/>
        <v>-3.917954873421256E-2</v>
      </c>
      <c r="E16" s="10">
        <f t="shared" si="3"/>
        <v>-3.1335513900232391E-2</v>
      </c>
      <c r="F16" s="10">
        <f t="shared" si="3"/>
        <v>-2.2954355010664677E-2</v>
      </c>
      <c r="G16" s="10">
        <f t="shared" si="3"/>
        <v>-2.5728769411910074E-2</v>
      </c>
      <c r="H16" s="10">
        <f t="shared" si="3"/>
        <v>-2.6265193556653861E-2</v>
      </c>
      <c r="I16" s="10">
        <f t="shared" si="3"/>
        <v>-1.9904428176819155E-2</v>
      </c>
      <c r="J16" s="10">
        <f t="shared" si="3"/>
        <v>-1.305563062670574E-2</v>
      </c>
      <c r="K16" s="10">
        <f t="shared" si="3"/>
        <v>-4.5548392179055007E-3</v>
      </c>
      <c r="L16" s="10">
        <f t="shared" si="3"/>
        <v>-6.001927681680219E-3</v>
      </c>
      <c r="M16" s="10">
        <f t="shared" si="3"/>
        <v>-2.9260183420418921E-3</v>
      </c>
      <c r="N16" s="10">
        <f t="shared" si="3"/>
        <v>9.1464149210838674E-3</v>
      </c>
      <c r="O16" s="10">
        <f t="shared" si="3"/>
        <v>6.6217194862140411E-3</v>
      </c>
      <c r="P16" s="10">
        <f t="shared" si="3"/>
        <v>1.8398640003750816E-2</v>
      </c>
      <c r="Q16" s="10">
        <f t="shared" si="3"/>
        <v>1.2580544382798988E-2</v>
      </c>
      <c r="R16" s="10">
        <f t="shared" si="3"/>
        <v>1.4649266492521674E-2</v>
      </c>
      <c r="S16" s="10">
        <f t="shared" si="3"/>
        <v>1.6730989967671094E-2</v>
      </c>
      <c r="T16" s="10">
        <f t="shared" si="3"/>
        <v>1.6943824468316507E-2</v>
      </c>
      <c r="U16" s="10">
        <f t="shared" si="3"/>
        <v>1.1839605316560196E-2</v>
      </c>
      <c r="V16" s="10">
        <f t="shared" si="3"/>
        <v>-2.4932911025422902E-2</v>
      </c>
      <c r="W16" s="10">
        <f t="shared" si="3"/>
        <v>-1.9747315027549967E-2</v>
      </c>
      <c r="X16" s="10">
        <f t="shared" si="3"/>
        <v>-1.655529732887754E-2</v>
      </c>
      <c r="Y16" s="10">
        <f t="shared" si="3"/>
        <v>-6.3278474740315685E-3</v>
      </c>
      <c r="Z16" s="10">
        <f t="shared" si="3"/>
        <v>4.8398733820262984E-3</v>
      </c>
      <c r="AA16" s="10">
        <f t="shared" si="3"/>
        <v>1.0454053145364219E-2</v>
      </c>
      <c r="AB16" s="10">
        <f t="shared" si="3"/>
        <v>1.6942834389483151E-2</v>
      </c>
      <c r="AC16" s="10">
        <f t="shared" si="3"/>
        <v>1.806617820959322E-2</v>
      </c>
      <c r="AD16" s="10">
        <f t="shared" si="3"/>
        <v>2.2765579509824406E-2</v>
      </c>
      <c r="AE16" s="10">
        <f t="shared" si="3"/>
        <v>2.6902488404217335E-2</v>
      </c>
      <c r="AF16" s="10">
        <f t="shared" si="3"/>
        <v>1.5238715416691202E-2</v>
      </c>
      <c r="AG16" s="10">
        <f t="shared" si="3"/>
        <v>9.7690010580220744E-3</v>
      </c>
      <c r="AH16" s="10">
        <f t="shared" ref="AH16:BM16" si="4">AH4*$B$12+$B$11</f>
        <v>2.8813163530737379E-3</v>
      </c>
      <c r="AI16" s="10">
        <f t="shared" si="4"/>
        <v>5.5887826690157669E-3</v>
      </c>
      <c r="AJ16" s="10">
        <f t="shared" si="4"/>
        <v>9.1469917728673536E-3</v>
      </c>
      <c r="AK16" s="10">
        <f t="shared" si="4"/>
        <v>3.751130393590622E-3</v>
      </c>
      <c r="AL16" s="10">
        <f t="shared" si="4"/>
        <v>-3.2457086546574946E-4</v>
      </c>
      <c r="AM16" s="10">
        <f t="shared" si="4"/>
        <v>1.3858558433344338E-3</v>
      </c>
      <c r="AN16" s="10">
        <f t="shared" si="4"/>
        <v>-8.4710532059012098E-4</v>
      </c>
      <c r="AO16" s="10">
        <f t="shared" si="4"/>
        <v>7.0776147032987624E-3</v>
      </c>
      <c r="AP16" s="10">
        <f t="shared" si="4"/>
        <v>-3.9087003683521498E-4</v>
      </c>
      <c r="AQ16" s="10">
        <f t="shared" si="4"/>
        <v>-7.8616103946334576E-3</v>
      </c>
      <c r="AR16" s="10">
        <f t="shared" si="4"/>
        <v>5.0899083597429999E-3</v>
      </c>
      <c r="AS16" s="10">
        <f t="shared" si="4"/>
        <v>4.4271655707114037E-3</v>
      </c>
      <c r="AT16" s="10">
        <f t="shared" si="4"/>
        <v>8.8271622574319381E-3</v>
      </c>
      <c r="AU16" s="10">
        <f t="shared" si="4"/>
        <v>1.3383514862961261E-2</v>
      </c>
      <c r="AV16" s="10">
        <f t="shared" si="4"/>
        <v>1.3593102930546828E-2</v>
      </c>
      <c r="AW16" s="10">
        <f t="shared" si="4"/>
        <v>1.8988234623407381E-2</v>
      </c>
      <c r="AX16" s="10">
        <f t="shared" si="4"/>
        <v>1.9244447655436092E-2</v>
      </c>
      <c r="AY16" s="10">
        <f t="shared" si="4"/>
        <v>3.0148462031099721E-2</v>
      </c>
      <c r="AZ16" s="10">
        <f t="shared" si="4"/>
        <v>4.0809878405210047E-2</v>
      </c>
      <c r="BA16" s="10">
        <f t="shared" si="4"/>
        <v>3.9466073617437925E-2</v>
      </c>
      <c r="BB16" s="10">
        <f t="shared" si="4"/>
        <v>4.7337957984242313E-2</v>
      </c>
      <c r="BC16" s="10">
        <f t="shared" si="4"/>
        <v>4.9550560271608111E-2</v>
      </c>
      <c r="BD16" s="10">
        <f t="shared" si="4"/>
        <v>4.6128862906715057E-2</v>
      </c>
      <c r="BE16" s="10">
        <f t="shared" si="4"/>
        <v>4.4332058772091433E-2</v>
      </c>
      <c r="BF16" s="10">
        <f t="shared" si="4"/>
        <v>4.5774618909056854E-2</v>
      </c>
      <c r="BG16" s="10">
        <f t="shared" si="4"/>
        <v>4.5536422711540438E-2</v>
      </c>
      <c r="BH16" s="10">
        <f t="shared" si="4"/>
        <v>4.0399951650234939E-2</v>
      </c>
      <c r="BI16" s="10">
        <f t="shared" si="4"/>
        <v>6.5034543887290373E-3</v>
      </c>
      <c r="BJ16" s="10">
        <f t="shared" si="4"/>
        <v>-3.0011037056926686E-2</v>
      </c>
      <c r="BK16" s="10">
        <f t="shared" si="4"/>
        <v>-5.5231031460815788E-2</v>
      </c>
      <c r="BL16" s="10">
        <f t="shared" si="4"/>
        <v>-6.3064016280867025E-2</v>
      </c>
      <c r="BM16" s="10">
        <f t="shared" si="4"/>
        <v>-5.6140780973170976E-2</v>
      </c>
      <c r="BN16" s="10">
        <f t="shared" ref="BN16:BY16" si="5">BN4*$B$12+$B$11</f>
        <v>-4.3035347120703109E-2</v>
      </c>
      <c r="BO16" s="10">
        <f t="shared" si="5"/>
        <v>-3.0130947721187625E-2</v>
      </c>
      <c r="BP16" s="10">
        <f t="shared" si="5"/>
        <v>-1.5177015139737241E-2</v>
      </c>
      <c r="BQ16" s="10">
        <f t="shared" si="5"/>
        <v>1.0204045241122954E-4</v>
      </c>
      <c r="BR16" s="10">
        <f t="shared" si="5"/>
        <v>3.9264746645528287E-3</v>
      </c>
      <c r="BS16" s="10">
        <f t="shared" si="5"/>
        <v>-4.0521801745717718E-3</v>
      </c>
      <c r="BT16" s="10">
        <f t="shared" si="5"/>
        <v>-1.3152418664952781E-2</v>
      </c>
      <c r="BU16" s="10">
        <f t="shared" si="5"/>
        <v>-1.7306283323227777E-2</v>
      </c>
      <c r="BV16" s="10">
        <f t="shared" si="5"/>
        <v>-1.9769969112163908E-2</v>
      </c>
      <c r="BW16" s="10">
        <f t="shared" si="5"/>
        <v>-1.3882969150638242E-2</v>
      </c>
      <c r="BX16" s="10">
        <f t="shared" si="5"/>
        <v>-1.6548553848292197E-2</v>
      </c>
      <c r="BY16" s="10">
        <f t="shared" si="5"/>
        <v>-2.9076059161312274E-2</v>
      </c>
    </row>
    <row r="17" spans="1:80" s="1" customFormat="1" x14ac:dyDescent="0.25">
      <c r="A17" s="3" t="s">
        <v>181</v>
      </c>
      <c r="B17" s="10">
        <f t="shared" ref="B17:AG17" si="6">B5*$B$12+$B$11</f>
        <v>-5.2785435643863947E-2</v>
      </c>
      <c r="C17" s="10">
        <f t="shared" si="6"/>
        <v>-4.5427872021407432E-2</v>
      </c>
      <c r="D17" s="10">
        <f t="shared" si="6"/>
        <v>-4.6009143960418629E-2</v>
      </c>
      <c r="E17" s="10">
        <f t="shared" si="6"/>
        <v>-3.8490736639557196E-2</v>
      </c>
      <c r="F17" s="10">
        <f t="shared" si="6"/>
        <v>-2.9118114907239111E-2</v>
      </c>
      <c r="G17" s="10">
        <f t="shared" si="6"/>
        <v>-3.5773401653411703E-2</v>
      </c>
      <c r="H17" s="10">
        <f t="shared" si="6"/>
        <v>-3.5465872388893364E-2</v>
      </c>
      <c r="I17" s="10">
        <f t="shared" si="6"/>
        <v>-2.5064015142740304E-2</v>
      </c>
      <c r="J17" s="10">
        <f t="shared" si="6"/>
        <v>-1.8593352464375244E-2</v>
      </c>
      <c r="K17" s="10">
        <f t="shared" si="6"/>
        <v>-6.9942159713446929E-3</v>
      </c>
      <c r="L17" s="10">
        <f t="shared" si="6"/>
        <v>-4.1881898913291886E-3</v>
      </c>
      <c r="M17" s="10">
        <f t="shared" si="6"/>
        <v>-5.9326570701087166E-4</v>
      </c>
      <c r="N17" s="10">
        <f t="shared" si="6"/>
        <v>1.1570049481716187E-2</v>
      </c>
      <c r="O17" s="10">
        <f t="shared" si="6"/>
        <v>1.4740313307634563E-2</v>
      </c>
      <c r="P17" s="10">
        <f t="shared" si="6"/>
        <v>2.4575401081733259E-2</v>
      </c>
      <c r="Q17" s="10">
        <f t="shared" si="6"/>
        <v>7.4760602352619467E-3</v>
      </c>
      <c r="R17" s="10">
        <f t="shared" si="6"/>
        <v>1.4503704790250177E-2</v>
      </c>
      <c r="S17" s="10">
        <f t="shared" si="6"/>
        <v>2.1609988495926363E-2</v>
      </c>
      <c r="T17" s="10">
        <f t="shared" si="6"/>
        <v>2.5898293231581687E-2</v>
      </c>
      <c r="U17" s="10">
        <f t="shared" si="6"/>
        <v>2.1878960452951395E-2</v>
      </c>
      <c r="V17" s="10">
        <f t="shared" si="6"/>
        <v>-8.1130256393656848E-3</v>
      </c>
      <c r="W17" s="10">
        <f t="shared" si="6"/>
        <v>-1.0642979727026585E-2</v>
      </c>
      <c r="X17" s="10">
        <f t="shared" si="6"/>
        <v>-8.9001758278136993E-3</v>
      </c>
      <c r="Y17" s="10">
        <f t="shared" si="6"/>
        <v>2.6929034156584963E-3</v>
      </c>
      <c r="Z17" s="10">
        <f t="shared" si="6"/>
        <v>1.6704592179623834E-2</v>
      </c>
      <c r="AA17" s="10">
        <f t="shared" si="6"/>
        <v>2.0628852792575546E-2</v>
      </c>
      <c r="AB17" s="10">
        <f t="shared" si="6"/>
        <v>2.5769684301644013E-2</v>
      </c>
      <c r="AC17" s="10">
        <f t="shared" si="6"/>
        <v>2.4554973120655348E-2</v>
      </c>
      <c r="AD17" s="10">
        <f t="shared" si="6"/>
        <v>2.7050396797104435E-2</v>
      </c>
      <c r="AE17" s="10">
        <f t="shared" si="6"/>
        <v>2.5570344070637335E-2</v>
      </c>
      <c r="AF17" s="10">
        <f t="shared" si="6"/>
        <v>1.3798261788154203E-2</v>
      </c>
      <c r="AG17" s="10">
        <f t="shared" si="6"/>
        <v>1.3511969138774459E-2</v>
      </c>
      <c r="AH17" s="10">
        <f t="shared" ref="AH17:BM17" si="7">AH5*$B$12+$B$11</f>
        <v>1.1420559485428115E-3</v>
      </c>
      <c r="AI17" s="10">
        <f t="shared" si="7"/>
        <v>8.0215380897369227E-3</v>
      </c>
      <c r="AJ17" s="10">
        <f t="shared" si="7"/>
        <v>7.6647144684590064E-3</v>
      </c>
      <c r="AK17" s="10">
        <f t="shared" si="7"/>
        <v>-3.444906444116172E-3</v>
      </c>
      <c r="AL17" s="10">
        <f t="shared" si="7"/>
        <v>4.7008131413322678E-3</v>
      </c>
      <c r="AM17" s="10">
        <f t="shared" si="7"/>
        <v>-2.460358264683161E-3</v>
      </c>
      <c r="AN17" s="10">
        <f t="shared" si="7"/>
        <v>1.5903507128218859E-3</v>
      </c>
      <c r="AO17" s="10">
        <f t="shared" si="7"/>
        <v>1.4143486324067076E-2</v>
      </c>
      <c r="AP17" s="10">
        <f t="shared" si="7"/>
        <v>1.757391357248215E-3</v>
      </c>
      <c r="AQ17" s="10">
        <f t="shared" si="7"/>
        <v>9.0466289914242195E-4</v>
      </c>
      <c r="AR17" s="10">
        <f t="shared" si="7"/>
        <v>4.2152779240615624E-3</v>
      </c>
      <c r="AS17" s="10">
        <f t="shared" si="7"/>
        <v>-1.9667132526607204E-4</v>
      </c>
      <c r="AT17" s="10">
        <f t="shared" si="7"/>
        <v>5.2789895091870419E-4</v>
      </c>
      <c r="AU17" s="10">
        <f t="shared" si="7"/>
        <v>1.5660294721475454E-2</v>
      </c>
      <c r="AV17" s="10">
        <f t="shared" si="7"/>
        <v>1.7694798112057257E-2</v>
      </c>
      <c r="AW17" s="10">
        <f t="shared" si="7"/>
        <v>2.4217615053186918E-2</v>
      </c>
      <c r="AX17" s="10">
        <f t="shared" si="7"/>
        <v>2.6397106034302342E-2</v>
      </c>
      <c r="AY17" s="10">
        <f t="shared" si="7"/>
        <v>2.8923814645032041E-2</v>
      </c>
      <c r="AZ17" s="10">
        <f t="shared" si="7"/>
        <v>4.0271456139891554E-2</v>
      </c>
      <c r="BA17" s="10">
        <f t="shared" si="7"/>
        <v>3.2989277342610812E-2</v>
      </c>
      <c r="BB17" s="10">
        <f t="shared" si="7"/>
        <v>4.3698960868124026E-2</v>
      </c>
      <c r="BC17" s="10">
        <f t="shared" si="7"/>
        <v>4.267081276041073E-2</v>
      </c>
      <c r="BD17" s="10">
        <f t="shared" si="7"/>
        <v>3.634220560388083E-2</v>
      </c>
      <c r="BE17" s="10">
        <f t="shared" si="7"/>
        <v>3.5212805446457114E-2</v>
      </c>
      <c r="BF17" s="10">
        <f t="shared" si="7"/>
        <v>3.565458248981164E-2</v>
      </c>
      <c r="BG17" s="10">
        <f t="shared" si="7"/>
        <v>3.6951293475050079E-2</v>
      </c>
      <c r="BH17" s="10">
        <f t="shared" si="7"/>
        <v>2.5862410190931499E-2</v>
      </c>
      <c r="BI17" s="10">
        <f t="shared" si="7"/>
        <v>-6.5366488550818143E-3</v>
      </c>
      <c r="BJ17" s="10">
        <f t="shared" si="7"/>
        <v>-3.9312724899447336E-2</v>
      </c>
      <c r="BK17" s="10">
        <f t="shared" si="7"/>
        <v>-5.9546575554213742E-2</v>
      </c>
      <c r="BL17" s="10">
        <f t="shared" si="7"/>
        <v>-5.9878246047672293E-2</v>
      </c>
      <c r="BM17" s="10">
        <f t="shared" si="7"/>
        <v>-4.8194640813500216E-2</v>
      </c>
      <c r="BN17" s="10">
        <f t="shared" ref="BN17:BY17" si="8">BN5*$B$12+$B$11</f>
        <v>-3.3604584641067477E-2</v>
      </c>
      <c r="BO17" s="10">
        <f t="shared" si="8"/>
        <v>-2.5349536547509748E-2</v>
      </c>
      <c r="BP17" s="10">
        <f t="shared" si="8"/>
        <v>-1.5269818392702261E-2</v>
      </c>
      <c r="BQ17" s="10">
        <f t="shared" si="8"/>
        <v>-2.4756760620151443E-3</v>
      </c>
      <c r="BR17" s="10">
        <f t="shared" si="8"/>
        <v>2.3920728794527548E-3</v>
      </c>
      <c r="BS17" s="10">
        <f t="shared" si="8"/>
        <v>-6.1774560216289933E-3</v>
      </c>
      <c r="BT17" s="10">
        <f t="shared" si="8"/>
        <v>-1.4240879301781858E-2</v>
      </c>
      <c r="BU17" s="10">
        <f t="shared" si="8"/>
        <v>-1.7395252229567199E-2</v>
      </c>
      <c r="BV17" s="10">
        <f t="shared" si="8"/>
        <v>-2.3025325907994637E-2</v>
      </c>
      <c r="BW17" s="10">
        <f t="shared" si="8"/>
        <v>-1.3538050111135354E-2</v>
      </c>
      <c r="BX17" s="10">
        <f t="shared" si="8"/>
        <v>-1.2831541544610685E-2</v>
      </c>
      <c r="BY17" s="10">
        <f t="shared" si="8"/>
        <v>-2.693795125392728E-2</v>
      </c>
    </row>
    <row r="18" spans="1:80" s="1" customFormat="1" x14ac:dyDescent="0.25">
      <c r="A18" s="3" t="s">
        <v>182</v>
      </c>
      <c r="B18" s="10">
        <f t="shared" ref="B18:AG18" si="9">B6*$B$12+$B$11</f>
        <v>-5.1629087399159418E-2</v>
      </c>
      <c r="C18" s="10">
        <f t="shared" si="9"/>
        <v>-4.4120968149061815E-2</v>
      </c>
      <c r="D18" s="10">
        <f t="shared" si="9"/>
        <v>-4.315577699466086E-2</v>
      </c>
      <c r="E18" s="10">
        <f t="shared" si="9"/>
        <v>-3.4364549670272859E-2</v>
      </c>
      <c r="F18" s="10">
        <f t="shared" si="9"/>
        <v>-2.3746537483768405E-2</v>
      </c>
      <c r="G18" s="10">
        <f t="shared" si="9"/>
        <v>-2.8967339753011447E-2</v>
      </c>
      <c r="H18" s="10">
        <f t="shared" si="9"/>
        <v>-2.9262152713625665E-2</v>
      </c>
      <c r="I18" s="10">
        <f t="shared" si="9"/>
        <v>-1.9540748963530332E-2</v>
      </c>
      <c r="J18" s="10">
        <f t="shared" si="9"/>
        <v>-1.5031692541990098E-2</v>
      </c>
      <c r="K18" s="10">
        <f t="shared" si="9"/>
        <v>-5.6689437052473762E-3</v>
      </c>
      <c r="L18" s="10">
        <f t="shared" si="9"/>
        <v>-2.5425535772001318E-3</v>
      </c>
      <c r="M18" s="10">
        <f t="shared" si="9"/>
        <v>-1.5760308422246403E-3</v>
      </c>
      <c r="N18" s="10">
        <f t="shared" si="9"/>
        <v>1.1106901880420518E-2</v>
      </c>
      <c r="O18" s="10">
        <f t="shared" si="9"/>
        <v>1.4028397566863466E-2</v>
      </c>
      <c r="P18" s="10">
        <f t="shared" si="9"/>
        <v>2.0677252804077961E-2</v>
      </c>
      <c r="Q18" s="10">
        <f t="shared" si="9"/>
        <v>9.1743254007071364E-3</v>
      </c>
      <c r="R18" s="10">
        <f t="shared" si="9"/>
        <v>1.5295988582146126E-2</v>
      </c>
      <c r="S18" s="10">
        <f t="shared" si="9"/>
        <v>2.0390777334490462E-2</v>
      </c>
      <c r="T18" s="10">
        <f t="shared" si="9"/>
        <v>2.7186483364340822E-2</v>
      </c>
      <c r="U18" s="10">
        <f t="shared" si="9"/>
        <v>2.1939792008889403E-2</v>
      </c>
      <c r="V18" s="10">
        <f t="shared" si="9"/>
        <v>-1.1435071466446727E-2</v>
      </c>
      <c r="W18" s="10">
        <f t="shared" si="9"/>
        <v>-1.3318804664429484E-2</v>
      </c>
      <c r="X18" s="10">
        <f t="shared" si="9"/>
        <v>-1.3795447317260498E-2</v>
      </c>
      <c r="Y18" s="10">
        <f t="shared" si="9"/>
        <v>-3.7651485181752885E-3</v>
      </c>
      <c r="Z18" s="10">
        <f t="shared" si="9"/>
        <v>8.6118880444367423E-3</v>
      </c>
      <c r="AA18" s="10">
        <f t="shared" si="9"/>
        <v>1.8065744810193272E-2</v>
      </c>
      <c r="AB18" s="10">
        <f t="shared" si="9"/>
        <v>2.4420635723958483E-2</v>
      </c>
      <c r="AC18" s="10">
        <f t="shared" si="9"/>
        <v>2.6969193744791696E-2</v>
      </c>
      <c r="AD18" s="10">
        <f t="shared" si="9"/>
        <v>3.34859423093085E-2</v>
      </c>
      <c r="AE18" s="10">
        <f t="shared" si="9"/>
        <v>3.0654137657451366E-2</v>
      </c>
      <c r="AF18" s="10">
        <f t="shared" si="9"/>
        <v>1.9011037880653413E-2</v>
      </c>
      <c r="AG18" s="10">
        <f t="shared" si="9"/>
        <v>1.3975987052453925E-2</v>
      </c>
      <c r="AH18" s="10">
        <f t="shared" ref="AH18:BM18" si="10">AH6*$B$12+$B$11</f>
        <v>-2.2156967129074428E-3</v>
      </c>
      <c r="AI18" s="10">
        <f t="shared" si="10"/>
        <v>1.9320640177056478E-3</v>
      </c>
      <c r="AJ18" s="10">
        <f t="shared" si="10"/>
        <v>4.3393357869119667E-3</v>
      </c>
      <c r="AK18" s="10">
        <f t="shared" si="10"/>
        <v>-4.7446724606735055E-3</v>
      </c>
      <c r="AL18" s="10">
        <f t="shared" si="10"/>
        <v>7.1164877424438567E-3</v>
      </c>
      <c r="AM18" s="10">
        <f t="shared" si="10"/>
        <v>-8.1756891234465606E-4</v>
      </c>
      <c r="AN18" s="10">
        <f t="shared" si="10"/>
        <v>1.1911819746608246E-3</v>
      </c>
      <c r="AO18" s="10">
        <f t="shared" si="10"/>
        <v>1.1246389058624132E-2</v>
      </c>
      <c r="AP18" s="10">
        <f t="shared" si="10"/>
        <v>-1.843783215362765E-3</v>
      </c>
      <c r="AQ18" s="10">
        <f t="shared" si="10"/>
        <v>2.3840432946301238E-4</v>
      </c>
      <c r="AR18" s="10">
        <f t="shared" si="10"/>
        <v>4.4325791525822254E-3</v>
      </c>
      <c r="AS18" s="10">
        <f t="shared" si="10"/>
        <v>2.5117793897735481E-3</v>
      </c>
      <c r="AT18" s="10">
        <f t="shared" si="10"/>
        <v>3.1759404507601388E-3</v>
      </c>
      <c r="AU18" s="10">
        <f t="shared" si="10"/>
        <v>1.6139759811455111E-2</v>
      </c>
      <c r="AV18" s="10">
        <f t="shared" si="10"/>
        <v>1.465249669462795E-2</v>
      </c>
      <c r="AW18" s="10">
        <f t="shared" si="10"/>
        <v>2.2117012629022333E-2</v>
      </c>
      <c r="AX18" s="10">
        <f t="shared" si="10"/>
        <v>2.2064908534508165E-2</v>
      </c>
      <c r="AY18" s="10">
        <f t="shared" si="10"/>
        <v>2.7586001632677108E-2</v>
      </c>
      <c r="AZ18" s="10">
        <f t="shared" si="10"/>
        <v>3.9055464731588968E-2</v>
      </c>
      <c r="BA18" s="10">
        <f t="shared" si="10"/>
        <v>2.9915435740790145E-2</v>
      </c>
      <c r="BB18" s="10">
        <f t="shared" si="10"/>
        <v>4.1088606198239119E-2</v>
      </c>
      <c r="BC18" s="10">
        <f t="shared" si="10"/>
        <v>3.9096035116037299E-2</v>
      </c>
      <c r="BD18" s="10">
        <f t="shared" si="10"/>
        <v>3.4515296192920819E-2</v>
      </c>
      <c r="BE18" s="10">
        <f t="shared" si="10"/>
        <v>3.268968953713329E-2</v>
      </c>
      <c r="BF18" s="10">
        <f t="shared" si="10"/>
        <v>3.7109221720132687E-2</v>
      </c>
      <c r="BG18" s="10">
        <f t="shared" si="10"/>
        <v>3.5456466542291058E-2</v>
      </c>
      <c r="BH18" s="10">
        <f t="shared" si="10"/>
        <v>2.7558451025996397E-2</v>
      </c>
      <c r="BI18" s="10">
        <f t="shared" si="10"/>
        <v>3.1094247784388442E-3</v>
      </c>
      <c r="BJ18" s="10">
        <f t="shared" si="10"/>
        <v>-2.6476592457588131E-2</v>
      </c>
      <c r="BK18" s="10">
        <f t="shared" si="10"/>
        <v>-5.5996946237711932E-2</v>
      </c>
      <c r="BL18" s="10">
        <f t="shared" si="10"/>
        <v>-7.062120434371659E-2</v>
      </c>
      <c r="BM18" s="10">
        <f t="shared" si="10"/>
        <v>-6.3814180476561677E-2</v>
      </c>
      <c r="BN18" s="10">
        <f t="shared" ref="BN18:BY18" si="11">BN6*$B$12+$B$11</f>
        <v>-4.9875062437683249E-2</v>
      </c>
      <c r="BO18" s="10">
        <f t="shared" si="11"/>
        <v>-3.2462903345477599E-2</v>
      </c>
      <c r="BP18" s="10">
        <f t="shared" si="11"/>
        <v>-1.1593412293037625E-2</v>
      </c>
      <c r="BQ18" s="10">
        <f t="shared" si="11"/>
        <v>4.1964238658993014E-3</v>
      </c>
      <c r="BR18" s="10">
        <f t="shared" si="11"/>
        <v>6.4627214886803586E-3</v>
      </c>
      <c r="BS18" s="10">
        <f t="shared" si="11"/>
        <v>-8.4976808713391389E-4</v>
      </c>
      <c r="BT18" s="10">
        <f t="shared" si="11"/>
        <v>-6.9232653892504683E-3</v>
      </c>
      <c r="BU18" s="10">
        <f t="shared" si="11"/>
        <v>-1.4208154676976503E-2</v>
      </c>
      <c r="BV18" s="10">
        <f t="shared" si="11"/>
        <v>-2.1121124695764545E-2</v>
      </c>
      <c r="BW18" s="10">
        <f t="shared" si="11"/>
        <v>-1.1925631904349964E-2</v>
      </c>
      <c r="BX18" s="10">
        <f t="shared" si="11"/>
        <v>-1.4377943181030207E-2</v>
      </c>
      <c r="BY18" s="10">
        <f t="shared" si="11"/>
        <v>-2.6637497263742101E-2</v>
      </c>
    </row>
    <row r="19" spans="1:80" s="1" customFormat="1" x14ac:dyDescent="0.25">
      <c r="A19" s="3" t="s">
        <v>183</v>
      </c>
      <c r="B19" s="10">
        <f t="shared" ref="B19:AG19" si="12">B7*$B$12+$B$11</f>
        <v>-5.4285985745471159E-2</v>
      </c>
      <c r="C19" s="10">
        <f t="shared" si="12"/>
        <v>-4.5921897630301287E-2</v>
      </c>
      <c r="D19" s="10">
        <f t="shared" si="12"/>
        <v>-4.7294590534245375E-2</v>
      </c>
      <c r="E19" s="10">
        <f t="shared" si="12"/>
        <v>-3.7731592411042493E-2</v>
      </c>
      <c r="F19" s="10">
        <f t="shared" si="12"/>
        <v>-2.264115003587366E-2</v>
      </c>
      <c r="G19" s="10">
        <f t="shared" si="12"/>
        <v>-3.117666077592646E-2</v>
      </c>
      <c r="H19" s="10">
        <f t="shared" si="12"/>
        <v>-3.0916593773849064E-2</v>
      </c>
      <c r="I19" s="10">
        <f t="shared" si="12"/>
        <v>-1.6892167056561519E-2</v>
      </c>
      <c r="J19" s="10">
        <f t="shared" si="12"/>
        <v>-1.0009979083019958E-2</v>
      </c>
      <c r="K19" s="10">
        <f t="shared" si="12"/>
        <v>5.5809527537890461E-3</v>
      </c>
      <c r="L19" s="10">
        <f t="shared" si="12"/>
        <v>8.9412599772795264E-3</v>
      </c>
      <c r="M19" s="10">
        <f t="shared" si="12"/>
        <v>1.0164123083111652E-2</v>
      </c>
      <c r="N19" s="10">
        <f t="shared" si="12"/>
        <v>2.3110727126319203E-2</v>
      </c>
      <c r="O19" s="10">
        <f t="shared" si="12"/>
        <v>2.4943422487156648E-2</v>
      </c>
      <c r="P19" s="10">
        <f t="shared" si="12"/>
        <v>3.3784337125271381E-2</v>
      </c>
      <c r="Q19" s="10">
        <f t="shared" si="12"/>
        <v>1.2726942690818446E-2</v>
      </c>
      <c r="R19" s="10">
        <f t="shared" si="12"/>
        <v>1.8647988503696162E-2</v>
      </c>
      <c r="S19" s="10">
        <f t="shared" si="12"/>
        <v>2.5589787484314112E-2</v>
      </c>
      <c r="T19" s="10">
        <f t="shared" si="12"/>
        <v>3.1483004571442937E-2</v>
      </c>
      <c r="U19" s="10">
        <f t="shared" si="12"/>
        <v>2.6062213652030625E-2</v>
      </c>
      <c r="V19" s="10">
        <f t="shared" si="12"/>
        <v>-1.5144381629760648E-2</v>
      </c>
      <c r="W19" s="10">
        <f t="shared" si="12"/>
        <v>-2.2094544429382308E-2</v>
      </c>
      <c r="X19" s="10">
        <f t="shared" si="12"/>
        <v>-2.3962280095862022E-2</v>
      </c>
      <c r="Y19" s="10">
        <f t="shared" si="12"/>
        <v>-1.3999293815479421E-2</v>
      </c>
      <c r="Z19" s="10">
        <f t="shared" si="12"/>
        <v>-4.5646251935876356E-3</v>
      </c>
      <c r="AA19" s="10">
        <f t="shared" si="12"/>
        <v>-7.1005932857745764E-4</v>
      </c>
      <c r="AB19" s="10">
        <f t="shared" si="12"/>
        <v>4.4118232519187069E-3</v>
      </c>
      <c r="AC19" s="10">
        <f t="shared" si="12"/>
        <v>6.061453287607356E-3</v>
      </c>
      <c r="AD19" s="10">
        <f t="shared" si="12"/>
        <v>1.7339035417222839E-2</v>
      </c>
      <c r="AE19" s="10">
        <f t="shared" si="12"/>
        <v>1.9649101248666149E-2</v>
      </c>
      <c r="AF19" s="10">
        <f t="shared" si="12"/>
        <v>1.1854822589884505E-2</v>
      </c>
      <c r="AG19" s="10">
        <f t="shared" si="12"/>
        <v>1.4511770474358494E-2</v>
      </c>
      <c r="AH19" s="10">
        <f t="shared" ref="AH19:BM19" si="13">AH7*$B$12+$B$11</f>
        <v>1.9581556092308297E-4</v>
      </c>
      <c r="AI19" s="10">
        <f t="shared" si="13"/>
        <v>9.1313649915724729E-3</v>
      </c>
      <c r="AJ19" s="10">
        <f t="shared" si="13"/>
        <v>1.238703159617658E-2</v>
      </c>
      <c r="AK19" s="10">
        <f t="shared" si="13"/>
        <v>2.8133641077225121E-4</v>
      </c>
      <c r="AL19" s="10">
        <f t="shared" si="13"/>
        <v>1.2360326902615484E-2</v>
      </c>
      <c r="AM19" s="10">
        <f t="shared" si="13"/>
        <v>3.7041193186399335E-3</v>
      </c>
      <c r="AN19" s="10">
        <f t="shared" si="13"/>
        <v>5.6984872318599561E-3</v>
      </c>
      <c r="AO19" s="10">
        <f t="shared" si="13"/>
        <v>1.8659470657878961E-2</v>
      </c>
      <c r="AP19" s="10">
        <f t="shared" si="13"/>
        <v>9.3525133436643136E-4</v>
      </c>
      <c r="AQ19" s="10">
        <f t="shared" si="13"/>
        <v>-3.0901241372096396E-4</v>
      </c>
      <c r="AR19" s="10">
        <f t="shared" si="13"/>
        <v>4.4765661785706925E-3</v>
      </c>
      <c r="AS19" s="10">
        <f t="shared" si="13"/>
        <v>-1.0899379451137945E-3</v>
      </c>
      <c r="AT19" s="10">
        <f t="shared" si="13"/>
        <v>1.2238653502347351E-3</v>
      </c>
      <c r="AU19" s="10">
        <f t="shared" si="13"/>
        <v>1.8463718212377939E-2</v>
      </c>
      <c r="AV19" s="10">
        <f t="shared" si="13"/>
        <v>1.7717940695058252E-2</v>
      </c>
      <c r="AW19" s="10">
        <f t="shared" si="13"/>
        <v>2.5638844632108772E-2</v>
      </c>
      <c r="AX19" s="10">
        <f t="shared" si="13"/>
        <v>2.4664323771563825E-2</v>
      </c>
      <c r="AY19" s="10">
        <f t="shared" si="13"/>
        <v>2.9007038653938489E-2</v>
      </c>
      <c r="AZ19" s="10">
        <f t="shared" si="13"/>
        <v>4.1496206419963676E-2</v>
      </c>
      <c r="BA19" s="10">
        <f t="shared" si="13"/>
        <v>3.1166767523224774E-2</v>
      </c>
      <c r="BB19" s="10">
        <f t="shared" si="13"/>
        <v>4.2089094429559486E-2</v>
      </c>
      <c r="BC19" s="10">
        <f t="shared" si="13"/>
        <v>3.8764661701383478E-2</v>
      </c>
      <c r="BD19" s="10">
        <f t="shared" si="13"/>
        <v>3.2136537584448725E-2</v>
      </c>
      <c r="BE19" s="10">
        <f t="shared" si="13"/>
        <v>3.0950024959662856E-2</v>
      </c>
      <c r="BF19" s="10">
        <f t="shared" si="13"/>
        <v>3.6143335776828121E-2</v>
      </c>
      <c r="BG19" s="10">
        <f t="shared" si="13"/>
        <v>3.9279478551301122E-2</v>
      </c>
      <c r="BH19" s="10">
        <f t="shared" si="13"/>
        <v>3.0348910539334261E-2</v>
      </c>
      <c r="BI19" s="10">
        <f t="shared" si="13"/>
        <v>3.4101937370351132E-3</v>
      </c>
      <c r="BJ19" s="10">
        <f t="shared" si="13"/>
        <v>-2.5022597944420737E-2</v>
      </c>
      <c r="BK19" s="10">
        <f t="shared" si="13"/>
        <v>-5.3247994055024658E-2</v>
      </c>
      <c r="BL19" s="10">
        <f t="shared" si="13"/>
        <v>-5.9862722317330488E-2</v>
      </c>
      <c r="BM19" s="10">
        <f t="shared" si="13"/>
        <v>-5.4350032352233499E-2</v>
      </c>
      <c r="BN19" s="10">
        <f t="shared" ref="BN19:BY19" si="14">BN7*$B$12+$B$11</f>
        <v>-4.383824618671904E-2</v>
      </c>
      <c r="BO19" s="10">
        <f t="shared" si="14"/>
        <v>-3.4122302538971229E-2</v>
      </c>
      <c r="BP19" s="10">
        <f t="shared" si="14"/>
        <v>-2.0806372189210269E-2</v>
      </c>
      <c r="BQ19" s="10">
        <f t="shared" si="14"/>
        <v>-5.6614073117025867E-3</v>
      </c>
      <c r="BR19" s="10">
        <f t="shared" si="14"/>
        <v>2.0026799928522289E-4</v>
      </c>
      <c r="BS19" s="10">
        <f t="shared" si="14"/>
        <v>-7.0600730413675041E-3</v>
      </c>
      <c r="BT19" s="10">
        <f t="shared" si="14"/>
        <v>-1.3172393770040588E-2</v>
      </c>
      <c r="BU19" s="10">
        <f t="shared" si="14"/>
        <v>-1.3983257489894442E-2</v>
      </c>
      <c r="BV19" s="10">
        <f t="shared" si="14"/>
        <v>-2.2181046068503987E-2</v>
      </c>
      <c r="BW19" s="10">
        <f t="shared" si="14"/>
        <v>-8.5592663993285054E-3</v>
      </c>
      <c r="BX19" s="10">
        <f t="shared" si="14"/>
        <v>-1.004363336253144E-2</v>
      </c>
      <c r="BY19" s="10">
        <f t="shared" si="14"/>
        <v>-2.9171847063348345E-2</v>
      </c>
    </row>
    <row r="20" spans="1:80" s="1" customFormat="1" x14ac:dyDescent="0.25">
      <c r="A20" s="3" t="s">
        <v>184</v>
      </c>
      <c r="B20" s="10">
        <f t="shared" ref="B20:AG20" si="15">B8*$B$12+$B$11</f>
        <v>-4.362428769346962E-2</v>
      </c>
      <c r="C20" s="10">
        <f t="shared" si="15"/>
        <v>-3.8944255893589658E-2</v>
      </c>
      <c r="D20" s="10">
        <f t="shared" si="15"/>
        <v>-3.9725547541939688E-2</v>
      </c>
      <c r="E20" s="10">
        <f t="shared" si="15"/>
        <v>-3.1742380932992857E-2</v>
      </c>
      <c r="F20" s="10">
        <f t="shared" si="15"/>
        <v>-2.1640214137346042E-2</v>
      </c>
      <c r="G20" s="10">
        <f t="shared" si="15"/>
        <v>-2.5648514626076847E-2</v>
      </c>
      <c r="H20" s="10">
        <f t="shared" si="15"/>
        <v>-2.5936180166502124E-2</v>
      </c>
      <c r="I20" s="10">
        <f t="shared" si="15"/>
        <v>-1.7864119905825874E-2</v>
      </c>
      <c r="J20" s="10">
        <f t="shared" si="15"/>
        <v>-9.3714362660265501E-3</v>
      </c>
      <c r="K20" s="10">
        <f t="shared" si="15"/>
        <v>2.3886087372415495E-3</v>
      </c>
      <c r="L20" s="10">
        <f t="shared" si="15"/>
        <v>2.1025538735627071E-4</v>
      </c>
      <c r="M20" s="10">
        <f t="shared" si="15"/>
        <v>4.0188550455737939E-3</v>
      </c>
      <c r="N20" s="10">
        <f t="shared" si="15"/>
        <v>1.6182978746383015E-2</v>
      </c>
      <c r="O20" s="10">
        <f t="shared" si="15"/>
        <v>1.190294724101377E-2</v>
      </c>
      <c r="P20" s="10">
        <f t="shared" si="15"/>
        <v>2.5404092602160651E-2</v>
      </c>
      <c r="Q20" s="10">
        <f t="shared" si="15"/>
        <v>1.5044099024897169E-2</v>
      </c>
      <c r="R20" s="10">
        <f t="shared" si="15"/>
        <v>1.6424765218397461E-2</v>
      </c>
      <c r="S20" s="10">
        <f t="shared" si="15"/>
        <v>1.8945729106427792E-2</v>
      </c>
      <c r="T20" s="10">
        <f t="shared" si="15"/>
        <v>1.7460691625268192E-2</v>
      </c>
      <c r="U20" s="10">
        <f t="shared" si="15"/>
        <v>1.2284109777632512E-2</v>
      </c>
      <c r="V20" s="10">
        <f t="shared" si="15"/>
        <v>-2.8868730210063979E-2</v>
      </c>
      <c r="W20" s="10">
        <f t="shared" si="15"/>
        <v>-2.5524054393369518E-2</v>
      </c>
      <c r="X20" s="10">
        <f t="shared" si="15"/>
        <v>-2.2589889952497628E-2</v>
      </c>
      <c r="Y20" s="10">
        <f t="shared" si="15"/>
        <v>-1.280989279625862E-2</v>
      </c>
      <c r="Z20" s="10">
        <f t="shared" si="15"/>
        <v>-3.776394228814913E-3</v>
      </c>
      <c r="AA20" s="10">
        <f t="shared" si="15"/>
        <v>-2.3579696528910048E-3</v>
      </c>
      <c r="AB20" s="10">
        <f t="shared" si="15"/>
        <v>3.3377421693979925E-3</v>
      </c>
      <c r="AC20" s="10">
        <f t="shared" si="15"/>
        <v>3.6607004133320884E-3</v>
      </c>
      <c r="AD20" s="10">
        <f t="shared" si="15"/>
        <v>1.0724971766093353E-2</v>
      </c>
      <c r="AE20" s="10">
        <f t="shared" si="15"/>
        <v>1.9141326577660191E-2</v>
      </c>
      <c r="AF20" s="10">
        <f t="shared" si="15"/>
        <v>9.6329161391003788E-3</v>
      </c>
      <c r="AG20" s="10">
        <f t="shared" si="15"/>
        <v>8.6171680777934849E-3</v>
      </c>
      <c r="AH20" s="10">
        <f t="shared" ref="AH20:BM20" si="16">AH8*$B$12+$B$11</f>
        <v>4.4468462343768816E-3</v>
      </c>
      <c r="AI20" s="10">
        <f t="shared" si="16"/>
        <v>9.6026754416001538E-3</v>
      </c>
      <c r="AJ20" s="10">
        <f t="shared" si="16"/>
        <v>1.389244661262925E-2</v>
      </c>
      <c r="AK20" s="10">
        <f t="shared" si="16"/>
        <v>7.6821975975320221E-3</v>
      </c>
      <c r="AL20" s="10">
        <f t="shared" si="16"/>
        <v>1.4163351149967681E-3</v>
      </c>
      <c r="AM20" s="10">
        <f t="shared" si="16"/>
        <v>4.602875357032102E-3</v>
      </c>
      <c r="AN20" s="10">
        <f t="shared" si="16"/>
        <v>1.6311941962098371E-3</v>
      </c>
      <c r="AO20" s="10">
        <f t="shared" si="16"/>
        <v>1.0592285873049712E-2</v>
      </c>
      <c r="AP20" s="10">
        <f t="shared" si="16"/>
        <v>1.5710868404289079E-3</v>
      </c>
      <c r="AQ20" s="10">
        <f t="shared" si="16"/>
        <v>-9.4899451310876855E-3</v>
      </c>
      <c r="AR20" s="10">
        <f t="shared" si="16"/>
        <v>5.0226080921937739E-3</v>
      </c>
      <c r="AS20" s="10">
        <f t="shared" si="16"/>
        <v>2.6122039327176813E-3</v>
      </c>
      <c r="AT20" s="10">
        <f t="shared" si="16"/>
        <v>8.3608787573641059E-3</v>
      </c>
      <c r="AU20" s="10">
        <f t="shared" si="16"/>
        <v>1.3963647702672836E-2</v>
      </c>
      <c r="AV20" s="10">
        <f t="shared" si="16"/>
        <v>1.494436926328656E-2</v>
      </c>
      <c r="AW20" s="10">
        <f t="shared" si="16"/>
        <v>1.9986820044932196E-2</v>
      </c>
      <c r="AX20" s="10">
        <f t="shared" si="16"/>
        <v>1.9705309476647167E-2</v>
      </c>
      <c r="AY20" s="10">
        <f t="shared" si="16"/>
        <v>3.0860641231573227E-2</v>
      </c>
      <c r="AZ20" s="10">
        <f t="shared" si="16"/>
        <v>4.2281333635214177E-2</v>
      </c>
      <c r="BA20" s="10">
        <f t="shared" si="16"/>
        <v>4.1333692936463232E-2</v>
      </c>
      <c r="BB20" s="10">
        <f t="shared" si="16"/>
        <v>4.8853606768017387E-2</v>
      </c>
      <c r="BC20" s="10">
        <f t="shared" si="16"/>
        <v>5.1034203718942905E-2</v>
      </c>
      <c r="BD20" s="10">
        <f t="shared" si="16"/>
        <v>4.6601765667009229E-2</v>
      </c>
      <c r="BE20" s="10">
        <f t="shared" si="16"/>
        <v>4.5378540269366489E-2</v>
      </c>
      <c r="BF20" s="10">
        <f t="shared" si="16"/>
        <v>4.6632287866303627E-2</v>
      </c>
      <c r="BG20" s="10">
        <f t="shared" si="16"/>
        <v>4.9964587983989318E-2</v>
      </c>
      <c r="BH20" s="10">
        <f t="shared" si="16"/>
        <v>4.471838479202362E-2</v>
      </c>
      <c r="BI20" s="10">
        <f t="shared" si="16"/>
        <v>7.8534612703815287E-3</v>
      </c>
      <c r="BJ20" s="10">
        <f t="shared" si="16"/>
        <v>-2.9721402275565554E-2</v>
      </c>
      <c r="BK20" s="10">
        <f t="shared" si="16"/>
        <v>-5.3153382246122746E-2</v>
      </c>
      <c r="BL20" s="10">
        <f t="shared" si="16"/>
        <v>-5.5561202864380287E-2</v>
      </c>
      <c r="BM20" s="10">
        <f t="shared" si="16"/>
        <v>-4.9461633655387145E-2</v>
      </c>
      <c r="BN20" s="10">
        <f t="shared" ref="BN20:BY20" si="17">BN8*$B$12+$B$11</f>
        <v>-3.843249213914475E-2</v>
      </c>
      <c r="BO20" s="10">
        <f t="shared" si="17"/>
        <v>-3.0783789853091211E-2</v>
      </c>
      <c r="BP20" s="10">
        <f t="shared" si="17"/>
        <v>-2.111137365204584E-2</v>
      </c>
      <c r="BQ20" s="10">
        <f t="shared" si="17"/>
        <v>-6.2847475071157472E-3</v>
      </c>
      <c r="BR20" s="10">
        <f t="shared" si="17"/>
        <v>-1.4214824618396713E-4</v>
      </c>
      <c r="BS20" s="10">
        <f t="shared" si="17"/>
        <v>-8.3330868421396895E-3</v>
      </c>
      <c r="BT20" s="10">
        <f t="shared" si="17"/>
        <v>-1.7842101570067177E-2</v>
      </c>
      <c r="BU20" s="10">
        <f t="shared" si="17"/>
        <v>-1.7629930909338353E-2</v>
      </c>
      <c r="BV20" s="10">
        <f t="shared" si="17"/>
        <v>-2.0001377310516856E-2</v>
      </c>
      <c r="BW20" s="10">
        <f t="shared" si="17"/>
        <v>-1.2246769405238115E-2</v>
      </c>
      <c r="BX20" s="10">
        <f t="shared" si="17"/>
        <v>-1.4129758278925401E-2</v>
      </c>
      <c r="BY20" s="10">
        <f t="shared" si="17"/>
        <v>-3.0613431591499263E-2</v>
      </c>
    </row>
    <row r="21" spans="1:80" s="1" customFormat="1" x14ac:dyDescent="0.25"/>
    <row r="22" spans="1:80" s="1" customFormat="1" x14ac:dyDescent="0.25"/>
    <row r="23" spans="1:80" s="1" customFormat="1" x14ac:dyDescent="0.25"/>
    <row r="24" spans="1:80" s="1" customFormat="1" x14ac:dyDescent="0.25"/>
    <row r="25" spans="1:80" s="1" customFormat="1" x14ac:dyDescent="0.25"/>
    <row r="26" spans="1:80" s="1" customFormat="1" x14ac:dyDescent="0.25"/>
    <row r="27" spans="1:8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33" spans="3:8" x14ac:dyDescent="0.25">
      <c r="C33" s="1"/>
      <c r="D33" s="1"/>
      <c r="E33" s="1"/>
      <c r="F33" s="1"/>
      <c r="G33" s="1"/>
      <c r="H33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showGridLines="0" topLeftCell="I1" workbookViewId="0">
      <selection activeCell="AE33" sqref="AE33"/>
    </sheetView>
  </sheetViews>
  <sheetFormatPr defaultRowHeight="15" x14ac:dyDescent="0.25"/>
  <cols>
    <col min="2" max="2" width="10" bestFit="1" customWidth="1"/>
    <col min="3" max="3" width="10.140625" bestFit="1" customWidth="1"/>
    <col min="4" max="4" width="12.28515625" bestFit="1" customWidth="1"/>
    <col min="5" max="5" width="10" bestFit="1" customWidth="1"/>
    <col min="6" max="6" width="12.28515625" bestFit="1" customWidth="1"/>
    <col min="7" max="7" width="10.28515625" bestFit="1" customWidth="1"/>
    <col min="8" max="8" width="10.140625" bestFit="1" customWidth="1"/>
    <col min="9" max="9" width="11.28515625" bestFit="1" customWidth="1"/>
    <col min="10" max="10" width="10" bestFit="1" customWidth="1"/>
    <col min="11" max="11" width="12.28515625" bestFit="1" customWidth="1"/>
    <col min="12" max="12" width="10" bestFit="1" customWidth="1"/>
    <col min="13" max="13" width="12.28515625" bestFit="1" customWidth="1"/>
    <col min="14" max="14" width="10" bestFit="1" customWidth="1"/>
    <col min="15" max="15" width="10.140625" bestFit="1" customWidth="1"/>
    <col min="16" max="16" width="10.42578125" bestFit="1" customWidth="1"/>
    <col min="17" max="17" width="10.28515625" bestFit="1" customWidth="1"/>
    <col min="18" max="18" width="10.140625" bestFit="1" customWidth="1"/>
  </cols>
  <sheetData>
    <row r="1" spans="1:18" x14ac:dyDescent="0.25">
      <c r="A1" s="7" t="s">
        <v>214</v>
      </c>
    </row>
    <row r="2" spans="1:18" x14ac:dyDescent="0.25">
      <c r="A2" s="6"/>
      <c r="B2" s="6" t="s">
        <v>185</v>
      </c>
      <c r="C2" s="6" t="s">
        <v>186</v>
      </c>
      <c r="D2" s="6" t="s">
        <v>187</v>
      </c>
      <c r="E2" s="6" t="s">
        <v>188</v>
      </c>
      <c r="F2" s="6" t="s">
        <v>189</v>
      </c>
      <c r="G2" s="6" t="s">
        <v>190</v>
      </c>
      <c r="H2" s="6" t="s">
        <v>191</v>
      </c>
      <c r="I2" s="6" t="s">
        <v>192</v>
      </c>
      <c r="J2" s="6" t="s">
        <v>193</v>
      </c>
      <c r="K2" s="6" t="s">
        <v>194</v>
      </c>
      <c r="L2" s="6" t="s">
        <v>195</v>
      </c>
      <c r="M2" s="6" t="s">
        <v>196</v>
      </c>
      <c r="N2" s="6" t="s">
        <v>197</v>
      </c>
      <c r="O2" s="6" t="s">
        <v>198</v>
      </c>
      <c r="P2" s="6" t="s">
        <v>199</v>
      </c>
      <c r="Q2" s="6" t="s">
        <v>200</v>
      </c>
      <c r="R2" s="6" t="s">
        <v>201</v>
      </c>
    </row>
    <row r="3" spans="1:18" x14ac:dyDescent="0.25">
      <c r="A3" s="3" t="s">
        <v>7</v>
      </c>
      <c r="B3" s="10">
        <v>-2.3787716055166799E-2</v>
      </c>
      <c r="C3" s="10">
        <v>-2.7648694844370599E-2</v>
      </c>
      <c r="D3" s="10">
        <v>-2.7392809696635899E-2</v>
      </c>
      <c r="E3" s="10">
        <v>-3.1869928147871797E-2</v>
      </c>
      <c r="F3" s="10">
        <v>-4.0376218660769597E-2</v>
      </c>
      <c r="G3" s="10">
        <v>-3.6187406197064703E-2</v>
      </c>
      <c r="H3" s="10">
        <v>-3.8139911994239398E-2</v>
      </c>
      <c r="I3" s="10">
        <v>-3.7419463183936998E-2</v>
      </c>
      <c r="J3" s="10">
        <v>-4.3557232413729198E-2</v>
      </c>
      <c r="K3" s="10">
        <v>-4.2558613063397699E-2</v>
      </c>
      <c r="L3" s="10">
        <v>-4.1099135161645102E-2</v>
      </c>
      <c r="M3" s="10">
        <v>-4.5340910278883297E-2</v>
      </c>
      <c r="N3" s="10">
        <v>-4.7041333878334098E-2</v>
      </c>
      <c r="O3" s="10">
        <v>-4.7579393783725901E-2</v>
      </c>
      <c r="P3" s="10">
        <v>-4.7031229431302002E-2</v>
      </c>
      <c r="Q3" s="10">
        <v>-4.6299325172145897E-2</v>
      </c>
      <c r="R3" s="10">
        <v>-4.4599702049069101E-2</v>
      </c>
    </row>
    <row r="4" spans="1:18" x14ac:dyDescent="0.25">
      <c r="A4" s="3" t="s">
        <v>8</v>
      </c>
      <c r="B4" s="10">
        <v>-2.3073299544885299E-2</v>
      </c>
      <c r="C4" s="10">
        <v>-2.6821789114467701E-2</v>
      </c>
      <c r="D4" s="10">
        <v>-2.6658203128286501E-2</v>
      </c>
      <c r="E4" s="10">
        <v>-3.0795335322211799E-2</v>
      </c>
      <c r="F4" s="10">
        <v>-3.8587648478229403E-2</v>
      </c>
      <c r="G4" s="10">
        <v>-3.4581199299295498E-2</v>
      </c>
      <c r="H4" s="10">
        <v>-3.6460262909431197E-2</v>
      </c>
      <c r="I4" s="10">
        <v>-3.5851229087253599E-2</v>
      </c>
      <c r="J4" s="10">
        <v>-4.1455611265377598E-2</v>
      </c>
      <c r="K4" s="10">
        <v>-3.8569077096036297E-2</v>
      </c>
      <c r="L4" s="10">
        <v>-3.64943598407656E-2</v>
      </c>
      <c r="M4" s="10">
        <v>-4.0692526842120401E-2</v>
      </c>
      <c r="N4" s="10">
        <v>-4.2395873360486003E-2</v>
      </c>
      <c r="O4" s="10">
        <v>-4.2926175061457197E-2</v>
      </c>
      <c r="P4" s="10">
        <v>-4.2385883286556798E-2</v>
      </c>
      <c r="Q4" s="10">
        <v>-4.16730673932472E-2</v>
      </c>
      <c r="R4" s="10">
        <v>-4.00341800935895E-2</v>
      </c>
    </row>
    <row r="5" spans="1:18" x14ac:dyDescent="0.25">
      <c r="A5" s="3" t="s">
        <v>9</v>
      </c>
      <c r="B5" s="10">
        <v>-2.3938332390937001E-2</v>
      </c>
      <c r="C5" s="10">
        <v>-2.7818583063743199E-2</v>
      </c>
      <c r="D5" s="10">
        <v>-2.75428438863945E-2</v>
      </c>
      <c r="E5" s="10">
        <v>-3.1742059092053597E-2</v>
      </c>
      <c r="F5" s="10">
        <v>-3.9689332641600503E-2</v>
      </c>
      <c r="G5" s="10">
        <v>-3.5482569264202297E-2</v>
      </c>
      <c r="H5" s="10">
        <v>-3.7399040230604703E-2</v>
      </c>
      <c r="I5" s="10">
        <v>-3.6795028779817697E-2</v>
      </c>
      <c r="J5" s="10">
        <v>-4.2542088330078998E-2</v>
      </c>
      <c r="K5" s="10">
        <v>-3.8911234049223302E-2</v>
      </c>
      <c r="L5" s="10">
        <v>-3.67045798819245E-2</v>
      </c>
      <c r="M5" s="10">
        <v>-4.1059667392702399E-2</v>
      </c>
      <c r="N5" s="10">
        <v>-4.2818561251818897E-2</v>
      </c>
      <c r="O5" s="10">
        <v>-4.3346499217446099E-2</v>
      </c>
      <c r="P5" s="10">
        <v>-4.2806768987011003E-2</v>
      </c>
      <c r="Q5" s="10">
        <v>-4.2075866016511997E-2</v>
      </c>
      <c r="R5" s="10">
        <v>-4.0405634906347E-2</v>
      </c>
    </row>
    <row r="6" spans="1:18" x14ac:dyDescent="0.25">
      <c r="A6" s="3" t="s">
        <v>10</v>
      </c>
      <c r="B6" s="10">
        <v>-2.0371995172138099E-2</v>
      </c>
      <c r="C6" s="10">
        <v>-2.3731167208873701E-2</v>
      </c>
      <c r="D6" s="10">
        <v>-2.3953777849089E-2</v>
      </c>
      <c r="E6" s="10">
        <v>-2.76219399861455E-2</v>
      </c>
      <c r="F6" s="10">
        <v>-3.4726183964056398E-2</v>
      </c>
      <c r="G6" s="10">
        <v>-3.1342333467244597E-2</v>
      </c>
      <c r="H6" s="10">
        <v>-3.3253913860675603E-2</v>
      </c>
      <c r="I6" s="10">
        <v>-3.2869393755142501E-2</v>
      </c>
      <c r="J6" s="10">
        <v>-3.7822377572509301E-2</v>
      </c>
      <c r="K6" s="10">
        <v>-3.2919411553385403E-2</v>
      </c>
      <c r="L6" s="10">
        <v>-3.0009398855937699E-2</v>
      </c>
      <c r="M6" s="10">
        <v>-3.3882545554882702E-2</v>
      </c>
      <c r="N6" s="10">
        <v>-3.5488994797933202E-2</v>
      </c>
      <c r="O6" s="10">
        <v>-3.6009960129050403E-2</v>
      </c>
      <c r="P6" s="10">
        <v>-3.5522696487665199E-2</v>
      </c>
      <c r="Q6" s="10">
        <v>-3.4833517523753403E-2</v>
      </c>
      <c r="R6" s="10">
        <v>-3.3312224012689802E-2</v>
      </c>
    </row>
    <row r="7" spans="1:18" x14ac:dyDescent="0.25">
      <c r="A7" s="3" t="s">
        <v>11</v>
      </c>
      <c r="B7" s="10">
        <v>-1.7663343736851099E-2</v>
      </c>
      <c r="C7" s="10">
        <v>-2.0662528268006599E-2</v>
      </c>
      <c r="D7" s="10">
        <v>-2.0313341462412701E-2</v>
      </c>
      <c r="E7" s="10">
        <v>-2.3475481340785798E-2</v>
      </c>
      <c r="F7" s="10">
        <v>-2.9331918922195999E-2</v>
      </c>
      <c r="G7" s="10">
        <v>-2.6686287331768001E-2</v>
      </c>
      <c r="H7" s="10">
        <v>-2.82795227626652E-2</v>
      </c>
      <c r="I7" s="10">
        <v>-2.7927137040956101E-2</v>
      </c>
      <c r="J7" s="10">
        <v>-3.18335708772816E-2</v>
      </c>
      <c r="K7" s="10">
        <v>-2.6841557451924701E-2</v>
      </c>
      <c r="L7" s="10">
        <v>-2.3224562004017301E-2</v>
      </c>
      <c r="M7" s="10">
        <v>-2.6239134825652901E-2</v>
      </c>
      <c r="N7" s="10">
        <v>-2.7551389506247002E-2</v>
      </c>
      <c r="O7" s="10">
        <v>-2.809625218217E-2</v>
      </c>
      <c r="P7" s="10">
        <v>-2.7654962391533901E-2</v>
      </c>
      <c r="Q7" s="10">
        <v>-2.7024252280527902E-2</v>
      </c>
      <c r="R7" s="10">
        <v>-2.5726574360878E-2</v>
      </c>
    </row>
    <row r="8" spans="1:18" x14ac:dyDescent="0.25">
      <c r="A8" s="3" t="s">
        <v>12</v>
      </c>
      <c r="B8" s="10">
        <v>-1.7712052909667101E-2</v>
      </c>
      <c r="C8" s="10">
        <v>-2.0742544676013101E-2</v>
      </c>
      <c r="D8" s="10">
        <v>-2.0679298525655702E-2</v>
      </c>
      <c r="E8" s="10">
        <v>-2.3951333769739701E-2</v>
      </c>
      <c r="F8" s="10">
        <v>-3.04147577645082E-2</v>
      </c>
      <c r="G8" s="10">
        <v>-2.7732214400400801E-2</v>
      </c>
      <c r="H8" s="10">
        <v>-2.9507169926572499E-2</v>
      </c>
      <c r="I8" s="10">
        <v>-2.9152474928612501E-2</v>
      </c>
      <c r="J8" s="10">
        <v>-3.3509487657486001E-2</v>
      </c>
      <c r="K8" s="10">
        <v>-2.97462408704465E-2</v>
      </c>
      <c r="L8" s="10">
        <v>-2.66470516861054E-2</v>
      </c>
      <c r="M8" s="10">
        <v>-2.9832571799175301E-2</v>
      </c>
      <c r="N8" s="10">
        <v>-3.1223885451566399E-2</v>
      </c>
      <c r="O8" s="10">
        <v>-3.1760666949872597E-2</v>
      </c>
      <c r="P8" s="10">
        <v>-3.1272700710760201E-2</v>
      </c>
      <c r="Q8" s="10">
        <v>-3.0631610434687401E-2</v>
      </c>
      <c r="R8" s="10">
        <v>-2.9254763138398199E-2</v>
      </c>
    </row>
    <row r="9" spans="1:18" x14ac:dyDescent="0.25">
      <c r="A9" s="3" t="s">
        <v>13</v>
      </c>
      <c r="B9" s="10">
        <v>-1.71078930287328E-2</v>
      </c>
      <c r="C9" s="10">
        <v>-2.0031513427431501E-2</v>
      </c>
      <c r="D9" s="10">
        <v>-1.9907962881918199E-2</v>
      </c>
      <c r="E9" s="10">
        <v>-2.3236262728070299E-2</v>
      </c>
      <c r="F9" s="10">
        <v>-2.9609922358331899E-2</v>
      </c>
      <c r="G9" s="10">
        <v>-2.7105716572081998E-2</v>
      </c>
      <c r="H9" s="10">
        <v>-2.8845655006074E-2</v>
      </c>
      <c r="I9" s="10">
        <v>-2.8474276244517802E-2</v>
      </c>
      <c r="J9" s="10">
        <v>-3.2761768670217899E-2</v>
      </c>
      <c r="K9" s="10">
        <v>-2.99011957969408E-2</v>
      </c>
      <c r="L9" s="10">
        <v>-2.702430195605E-2</v>
      </c>
      <c r="M9" s="10">
        <v>-3.0050000142442999E-2</v>
      </c>
      <c r="N9" s="10">
        <v>-3.1361141219507699E-2</v>
      </c>
      <c r="O9" s="10">
        <v>-3.1899282809347597E-2</v>
      </c>
      <c r="P9" s="10">
        <v>-3.1437729531832798E-2</v>
      </c>
      <c r="Q9" s="10">
        <v>-3.0808298130206899E-2</v>
      </c>
      <c r="R9" s="10">
        <v>-2.9459624595790299E-2</v>
      </c>
    </row>
    <row r="10" spans="1:18" x14ac:dyDescent="0.25">
      <c r="A10" s="3" t="s">
        <v>14</v>
      </c>
      <c r="B10" s="10">
        <v>-1.1626658327602299E-2</v>
      </c>
      <c r="C10" s="10">
        <v>-1.3659992983109E-2</v>
      </c>
      <c r="D10" s="10">
        <v>-1.4302278144274899E-2</v>
      </c>
      <c r="E10" s="10">
        <v>-1.7111883455064401E-2</v>
      </c>
      <c r="F10" s="10">
        <v>-2.2564180451131201E-2</v>
      </c>
      <c r="G10" s="10">
        <v>-2.1209662292448E-2</v>
      </c>
      <c r="H10" s="10">
        <v>-2.2687994169088E-2</v>
      </c>
      <c r="I10" s="10">
        <v>-2.2433963015833999E-2</v>
      </c>
      <c r="J10" s="10">
        <v>-2.5522640672121101E-2</v>
      </c>
      <c r="K10" s="10">
        <v>-2.39426056377933E-2</v>
      </c>
      <c r="L10" s="10">
        <v>-2.1094563283563302E-2</v>
      </c>
      <c r="M10" s="10">
        <v>-2.33709648531631E-2</v>
      </c>
      <c r="N10" s="10">
        <v>-2.43828440111893E-2</v>
      </c>
      <c r="O10" s="10">
        <v>-2.4917703820137499E-2</v>
      </c>
      <c r="P10" s="10">
        <v>-2.4550247362911101E-2</v>
      </c>
      <c r="Q10" s="10">
        <v>-2.40203295582678E-2</v>
      </c>
      <c r="R10" s="10">
        <v>-2.2892215281326699E-2</v>
      </c>
    </row>
    <row r="11" spans="1:18" x14ac:dyDescent="0.25">
      <c r="A11" s="3" t="s">
        <v>15</v>
      </c>
      <c r="B11" s="10">
        <v>-8.14183165382029E-3</v>
      </c>
      <c r="C11" s="10">
        <v>-9.7370072854558003E-3</v>
      </c>
      <c r="D11" s="10">
        <v>-9.7771572414518705E-3</v>
      </c>
      <c r="E11" s="10">
        <v>-1.1934346633032E-2</v>
      </c>
      <c r="F11" s="10">
        <v>-1.6111718670253398E-2</v>
      </c>
      <c r="G11" s="10">
        <v>-1.57470458655832E-2</v>
      </c>
      <c r="H11" s="10">
        <v>-1.7136275557345398E-2</v>
      </c>
      <c r="I11" s="10">
        <v>-1.7151668956159102E-2</v>
      </c>
      <c r="J11" s="10">
        <v>-1.9279410905502201E-2</v>
      </c>
      <c r="K11" s="10">
        <v>-1.6699074487030199E-2</v>
      </c>
      <c r="L11" s="10">
        <v>-1.3344568129462799E-2</v>
      </c>
      <c r="M11" s="10">
        <v>-1.5098098627199999E-2</v>
      </c>
      <c r="N11" s="10">
        <v>-1.59321233274239E-2</v>
      </c>
      <c r="O11" s="10">
        <v>-1.6442641968386601E-2</v>
      </c>
      <c r="P11" s="10">
        <v>-1.6162965855811999E-2</v>
      </c>
      <c r="Q11" s="10">
        <v>-1.56967434021981E-2</v>
      </c>
      <c r="R11" s="10">
        <v>-1.47363775284543E-2</v>
      </c>
    </row>
    <row r="12" spans="1:18" x14ac:dyDescent="0.25">
      <c r="A12" s="3" t="s">
        <v>16</v>
      </c>
      <c r="B12" s="10">
        <v>-6.2366213750769E-4</v>
      </c>
      <c r="C12" s="10">
        <v>-1.10664541941799E-3</v>
      </c>
      <c r="D12" s="10">
        <v>-1.69197310625469E-3</v>
      </c>
      <c r="E12" s="10">
        <v>-2.96890708968931E-3</v>
      </c>
      <c r="F12" s="10">
        <v>-6.4023899467123297E-3</v>
      </c>
      <c r="G12" s="10">
        <v>-8.0896955957695301E-3</v>
      </c>
      <c r="H12" s="10">
        <v>-9.83123619397493E-3</v>
      </c>
      <c r="I12" s="10">
        <v>-1.0323669523345E-2</v>
      </c>
      <c r="J12" s="10">
        <v>-1.1275603845167801E-2</v>
      </c>
      <c r="K12" s="10">
        <v>-8.3644399698390402E-3</v>
      </c>
      <c r="L12" s="10">
        <v>-4.3182099482282398E-3</v>
      </c>
      <c r="M12" s="10">
        <v>-5.1437661319745902E-3</v>
      </c>
      <c r="N12" s="10">
        <v>-5.6598244433227803E-3</v>
      </c>
      <c r="O12" s="10">
        <v>-6.15697009651393E-3</v>
      </c>
      <c r="P12" s="10">
        <v>-5.9866762555198204E-3</v>
      </c>
      <c r="Q12" s="10">
        <v>-5.6047633425095403E-3</v>
      </c>
      <c r="R12" s="10">
        <v>-4.8996776187895203E-3</v>
      </c>
    </row>
    <row r="13" spans="1:18" x14ac:dyDescent="0.25">
      <c r="A13" s="3" t="s">
        <v>17</v>
      </c>
      <c r="B13" s="10">
        <v>-2.9730350791568501E-3</v>
      </c>
      <c r="C13" s="10">
        <v>-3.7246351308346001E-3</v>
      </c>
      <c r="D13" s="10">
        <v>-4.1169233321515404E-3</v>
      </c>
      <c r="E13" s="10">
        <v>-5.6743107916305303E-3</v>
      </c>
      <c r="F13" s="10">
        <v>-9.1611657168224597E-3</v>
      </c>
      <c r="G13" s="10">
        <v>-1.02966645018411E-2</v>
      </c>
      <c r="H13" s="10">
        <v>-1.19003517303628E-2</v>
      </c>
      <c r="I13" s="10">
        <v>-1.22386108092764E-2</v>
      </c>
      <c r="J13" s="10">
        <v>-1.33099007368227E-2</v>
      </c>
      <c r="K13" s="10">
        <v>-1.0048324827731299E-2</v>
      </c>
      <c r="L13" s="10">
        <v>-5.9819365666281699E-3</v>
      </c>
      <c r="M13" s="10">
        <v>-7.0233791687330698E-3</v>
      </c>
      <c r="N13" s="10">
        <v>-7.5895441266214799E-3</v>
      </c>
      <c r="O13" s="10">
        <v>-8.1008135070231597E-3</v>
      </c>
      <c r="P13" s="10">
        <v>-7.9176926528572895E-3</v>
      </c>
      <c r="Q13" s="10">
        <v>-7.5152721383480699E-3</v>
      </c>
      <c r="R13" s="10">
        <v>-6.7734776621451902E-3</v>
      </c>
    </row>
    <row r="14" spans="1:18" x14ac:dyDescent="0.25">
      <c r="A14" s="3" t="s">
        <v>18</v>
      </c>
      <c r="B14" s="10">
        <v>1.4512696954465799E-3</v>
      </c>
      <c r="C14" s="10">
        <v>1.3416715712219101E-3</v>
      </c>
      <c r="D14" s="10">
        <v>3.5688604921109402E-4</v>
      </c>
      <c r="E14" s="10">
        <v>-6.0414469969907899E-4</v>
      </c>
      <c r="F14" s="10">
        <v>-3.7806929826874401E-3</v>
      </c>
      <c r="G14" s="10">
        <v>-6.0956681836938902E-3</v>
      </c>
      <c r="H14" s="10">
        <v>-8.0997351923539108E-3</v>
      </c>
      <c r="I14" s="10">
        <v>-8.8403752867558406E-3</v>
      </c>
      <c r="J14" s="10">
        <v>-9.4356390736741007E-3</v>
      </c>
      <c r="K14" s="10">
        <v>-5.5704071588805297E-3</v>
      </c>
      <c r="L14" s="10">
        <v>-1.33751059681561E-3</v>
      </c>
      <c r="M14" s="10">
        <v>-2.13015346997294E-3</v>
      </c>
      <c r="N14" s="10">
        <v>-2.6485044443189799E-3</v>
      </c>
      <c r="O14" s="10">
        <v>-3.1188158376733799E-3</v>
      </c>
      <c r="P14" s="10">
        <v>-2.94872645987331E-3</v>
      </c>
      <c r="Q14" s="10">
        <v>-2.5873187917985498E-3</v>
      </c>
      <c r="R14" s="10">
        <v>-1.91246398304172E-3</v>
      </c>
    </row>
    <row r="15" spans="1:18" x14ac:dyDescent="0.25">
      <c r="A15" s="3" t="s">
        <v>19</v>
      </c>
      <c r="B15" s="10">
        <v>9.7554809595895402E-3</v>
      </c>
      <c r="C15" s="10">
        <v>1.08860954010581E-2</v>
      </c>
      <c r="D15" s="10">
        <v>1.00552951284636E-2</v>
      </c>
      <c r="E15" s="10">
        <v>1.0163843771244499E-2</v>
      </c>
      <c r="F15" s="10">
        <v>8.3076606966292505E-3</v>
      </c>
      <c r="G15" s="10">
        <v>3.6647798812532999E-3</v>
      </c>
      <c r="H15" s="10">
        <v>1.41813361910874E-3</v>
      </c>
      <c r="I15" s="10">
        <v>9.02070244628064E-5</v>
      </c>
      <c r="J15" s="10">
        <v>1.01997669518141E-3</v>
      </c>
      <c r="K15" s="10">
        <v>5.0618166634932901E-3</v>
      </c>
      <c r="L15" s="10">
        <v>9.6204801421219694E-3</v>
      </c>
      <c r="M15" s="10">
        <v>9.6822402659400703E-3</v>
      </c>
      <c r="N15" s="10">
        <v>9.4805041102849798E-3</v>
      </c>
      <c r="O15" s="10">
        <v>9.0605447494771594E-3</v>
      </c>
      <c r="P15" s="10">
        <v>9.0628322350133107E-3</v>
      </c>
      <c r="Q15" s="10">
        <v>9.2969834206487103E-3</v>
      </c>
      <c r="R15" s="10">
        <v>9.6979444923598994E-3</v>
      </c>
    </row>
    <row r="16" spans="1:18" x14ac:dyDescent="0.25">
      <c r="A16" s="3" t="s">
        <v>20</v>
      </c>
      <c r="B16" s="10">
        <v>5.25662179496414E-3</v>
      </c>
      <c r="C16" s="10">
        <v>5.7832610388746097E-3</v>
      </c>
      <c r="D16" s="10">
        <v>5.1032912411211198E-3</v>
      </c>
      <c r="E16" s="10">
        <v>4.7655283047836703E-3</v>
      </c>
      <c r="F16" s="10">
        <v>2.93119741217957E-3</v>
      </c>
      <c r="G16" s="10">
        <v>-4.0919393993874503E-4</v>
      </c>
      <c r="H16" s="10">
        <v>-2.21389190599136E-3</v>
      </c>
      <c r="I16" s="10">
        <v>-3.2261726319890299E-3</v>
      </c>
      <c r="J16" s="10">
        <v>-2.4983738876363198E-3</v>
      </c>
      <c r="K16" s="10">
        <v>2.7551670421142802E-3</v>
      </c>
      <c r="L16" s="10">
        <v>7.3968638186394297E-3</v>
      </c>
      <c r="M16" s="10">
        <v>6.9946582250529398E-3</v>
      </c>
      <c r="N16" s="10">
        <v>6.6662083225311596E-3</v>
      </c>
      <c r="O16" s="10">
        <v>6.23237721558372E-3</v>
      </c>
      <c r="P16" s="10">
        <v>6.2671971149755104E-3</v>
      </c>
      <c r="Q16" s="10">
        <v>6.5428524823150204E-3</v>
      </c>
      <c r="R16" s="10">
        <v>7.0281335371522704E-3</v>
      </c>
    </row>
    <row r="17" spans="1:18" x14ac:dyDescent="0.25">
      <c r="A17" s="3" t="s">
        <v>21</v>
      </c>
      <c r="B17" s="10">
        <v>1.08304312695144E-2</v>
      </c>
      <c r="C17" s="10">
        <v>1.2044783963246E-2</v>
      </c>
      <c r="D17" s="10">
        <v>1.12553894307454E-2</v>
      </c>
      <c r="E17" s="10">
        <v>1.1932501816011199E-2</v>
      </c>
      <c r="F17" s="10">
        <v>1.26303546341501E-2</v>
      </c>
      <c r="G17" s="10">
        <v>8.3022956423545093E-3</v>
      </c>
      <c r="H17" s="10">
        <v>7.2289965835033304E-3</v>
      </c>
      <c r="I17" s="10">
        <v>6.0201906575605103E-3</v>
      </c>
      <c r="J17" s="10">
        <v>8.49870287561264E-3</v>
      </c>
      <c r="K17" s="10">
        <v>1.5095909119236601E-2</v>
      </c>
      <c r="L17" s="10">
        <v>2.0547439423551701E-2</v>
      </c>
      <c r="M17" s="10">
        <v>2.11852081581301E-2</v>
      </c>
      <c r="N17" s="10">
        <v>2.1207566532845501E-2</v>
      </c>
      <c r="O17" s="10">
        <v>2.0806296876081501E-2</v>
      </c>
      <c r="P17" s="10">
        <v>2.07374587365118E-2</v>
      </c>
      <c r="Q17" s="10">
        <v>2.0908486940247599E-2</v>
      </c>
      <c r="R17" s="10">
        <v>2.1101191075048799E-2</v>
      </c>
    </row>
    <row r="18" spans="1:18" x14ac:dyDescent="0.25">
      <c r="A18" s="3" t="s">
        <v>22</v>
      </c>
      <c r="B18" s="10">
        <v>6.6216647666675899E-3</v>
      </c>
      <c r="C18" s="10">
        <v>7.0867976936213996E-3</v>
      </c>
      <c r="D18" s="10">
        <v>6.2093146102607296E-3</v>
      </c>
      <c r="E18" s="10">
        <v>6.2984416471573001E-3</v>
      </c>
      <c r="F18" s="10">
        <v>5.8569049625193104E-3</v>
      </c>
      <c r="G18" s="10">
        <v>2.6699254124233698E-3</v>
      </c>
      <c r="H18" s="10">
        <v>1.4338921043484899E-3</v>
      </c>
      <c r="I18" s="10">
        <v>4.5950589085322802E-4</v>
      </c>
      <c r="J18" s="10">
        <v>1.5650003045040201E-3</v>
      </c>
      <c r="K18" s="10">
        <v>6.9159055781406499E-3</v>
      </c>
      <c r="L18" s="10">
        <v>1.1715915540261799E-2</v>
      </c>
      <c r="M18" s="10">
        <v>1.18275607321679E-2</v>
      </c>
      <c r="N18" s="10">
        <v>1.16042585844672E-2</v>
      </c>
      <c r="O18" s="10">
        <v>1.1193047930621701E-2</v>
      </c>
      <c r="P18" s="10">
        <v>1.12805652301714E-2</v>
      </c>
      <c r="Q18" s="10">
        <v>1.1538755017562101E-2</v>
      </c>
      <c r="R18" s="10">
        <v>1.19645126805243E-2</v>
      </c>
    </row>
    <row r="19" spans="1:18" x14ac:dyDescent="0.25">
      <c r="A19" s="3" t="s">
        <v>23</v>
      </c>
      <c r="B19" s="10">
        <v>8.4372845023233597E-3</v>
      </c>
      <c r="C19" s="10">
        <v>9.2778009744872107E-3</v>
      </c>
      <c r="D19" s="10">
        <v>8.4041369943071396E-3</v>
      </c>
      <c r="E19" s="10">
        <v>8.6221025047444905E-3</v>
      </c>
      <c r="F19" s="10">
        <v>8.5422951044001692E-3</v>
      </c>
      <c r="G19" s="10">
        <v>4.9489705527749504E-3</v>
      </c>
      <c r="H19" s="10">
        <v>3.9466443804109597E-3</v>
      </c>
      <c r="I19" s="10">
        <v>2.94125418772053E-3</v>
      </c>
      <c r="J19" s="10">
        <v>4.6545722204013101E-3</v>
      </c>
      <c r="K19" s="10">
        <v>9.5941544738230092E-3</v>
      </c>
      <c r="L19" s="10">
        <v>1.4103901324902199E-2</v>
      </c>
      <c r="M19" s="10">
        <v>1.43028992105717E-2</v>
      </c>
      <c r="N19" s="10">
        <v>1.41821175948819E-2</v>
      </c>
      <c r="O19" s="10">
        <v>1.37922175247074E-2</v>
      </c>
      <c r="P19" s="10">
        <v>1.37785158647273E-2</v>
      </c>
      <c r="Q19" s="10">
        <v>1.3982108540983499E-2</v>
      </c>
      <c r="R19" s="10">
        <v>1.43306492341536E-2</v>
      </c>
    </row>
    <row r="20" spans="1:18" x14ac:dyDescent="0.25">
      <c r="A20" s="3" t="s">
        <v>24</v>
      </c>
      <c r="B20" s="10">
        <v>1.1771425284730999E-2</v>
      </c>
      <c r="C20" s="10">
        <v>1.3215743860688E-2</v>
      </c>
      <c r="D20" s="10">
        <v>1.2353411402318E-2</v>
      </c>
      <c r="E20" s="10">
        <v>1.28083103682204E-2</v>
      </c>
      <c r="F20" s="10">
        <v>1.33880027003973E-2</v>
      </c>
      <c r="G20" s="10">
        <v>9.0031782013501507E-3</v>
      </c>
      <c r="H20" s="10">
        <v>8.0976654819183702E-3</v>
      </c>
      <c r="I20" s="10">
        <v>7.0183882894380104E-3</v>
      </c>
      <c r="J20" s="10">
        <v>9.4644556547796403E-3</v>
      </c>
      <c r="K20" s="10">
        <v>1.2519713390174899E-2</v>
      </c>
      <c r="L20" s="10">
        <v>1.66574935946915E-2</v>
      </c>
      <c r="M20" s="10">
        <v>1.7446427993624E-2</v>
      </c>
      <c r="N20" s="10">
        <v>1.7568104357522599E-2</v>
      </c>
      <c r="O20" s="10">
        <v>1.7189501836371E-2</v>
      </c>
      <c r="P20" s="10">
        <v>1.71361689343861E-2</v>
      </c>
      <c r="Q20" s="10">
        <v>1.72717129868111E-2</v>
      </c>
      <c r="R20" s="10">
        <v>1.74847148174677E-2</v>
      </c>
    </row>
    <row r="21" spans="1:18" x14ac:dyDescent="0.25">
      <c r="A21" s="3" t="s">
        <v>25</v>
      </c>
      <c r="B21" s="10">
        <v>1.3095631184097499E-2</v>
      </c>
      <c r="C21" s="10">
        <v>1.4857300864481201E-2</v>
      </c>
      <c r="D21" s="10">
        <v>1.3746040362242799E-2</v>
      </c>
      <c r="E21" s="10">
        <v>1.42004332938221E-2</v>
      </c>
      <c r="F21" s="10">
        <v>1.43228350121844E-2</v>
      </c>
      <c r="G21" s="10">
        <v>9.4981274178766104E-3</v>
      </c>
      <c r="H21" s="10">
        <v>8.5716980513273408E-3</v>
      </c>
      <c r="I21" s="10">
        <v>7.5029987986070402E-3</v>
      </c>
      <c r="J21" s="10">
        <v>1.01250663426443E-2</v>
      </c>
      <c r="K21" s="10">
        <v>1.12333335305065E-2</v>
      </c>
      <c r="L21" s="10">
        <v>1.47562725246617E-2</v>
      </c>
      <c r="M21" s="10">
        <v>1.5580353620585401E-2</v>
      </c>
      <c r="N21" s="10">
        <v>1.5748155255726499E-2</v>
      </c>
      <c r="O21" s="10">
        <v>1.53664377325463E-2</v>
      </c>
      <c r="P21" s="10">
        <v>1.5310657731069601E-2</v>
      </c>
      <c r="Q21" s="10">
        <v>1.5408818236558999E-2</v>
      </c>
      <c r="R21" s="10">
        <v>1.5603475409497801E-2</v>
      </c>
    </row>
    <row r="22" spans="1:18" x14ac:dyDescent="0.25">
      <c r="A22" s="3" t="s">
        <v>26</v>
      </c>
      <c r="B22" s="10">
        <v>9.7467778265595897E-3</v>
      </c>
      <c r="C22" s="10">
        <v>1.09634447169279E-2</v>
      </c>
      <c r="D22" s="10">
        <v>9.8537841469342607E-3</v>
      </c>
      <c r="E22" s="10">
        <v>9.7336340370947991E-3</v>
      </c>
      <c r="F22" s="10">
        <v>9.6495769510824992E-3</v>
      </c>
      <c r="G22" s="10">
        <v>5.9319445288956701E-3</v>
      </c>
      <c r="H22" s="10">
        <v>5.3697742937657599E-3</v>
      </c>
      <c r="I22" s="10">
        <v>4.58254192239403E-3</v>
      </c>
      <c r="J22" s="10">
        <v>6.7934282994063996E-3</v>
      </c>
      <c r="K22" s="10">
        <v>7.7765189655159203E-3</v>
      </c>
      <c r="L22" s="10">
        <v>1.0781820325039399E-2</v>
      </c>
      <c r="M22" s="10">
        <v>1.1103793195101901E-2</v>
      </c>
      <c r="N22" s="10">
        <v>1.11659497325161E-2</v>
      </c>
      <c r="O22" s="10">
        <v>1.07779586554463E-2</v>
      </c>
      <c r="P22" s="10">
        <v>1.06713881353846E-2</v>
      </c>
      <c r="Q22" s="10">
        <v>1.0799256455514101E-2</v>
      </c>
      <c r="R22" s="10">
        <v>1.1087685995491399E-2</v>
      </c>
    </row>
    <row r="23" spans="1:18" x14ac:dyDescent="0.25">
      <c r="A23" s="3" t="s">
        <v>27</v>
      </c>
      <c r="B23" s="10">
        <v>-8.4710440591141602E-3</v>
      </c>
      <c r="C23" s="10">
        <v>-9.6949980211975505E-3</v>
      </c>
      <c r="D23" s="10">
        <v>-1.041736892967E-2</v>
      </c>
      <c r="E23" s="10">
        <v>-1.32143979376169E-2</v>
      </c>
      <c r="F23" s="10">
        <v>-1.8693617436669401E-2</v>
      </c>
      <c r="G23" s="10">
        <v>-1.82018783462339E-2</v>
      </c>
      <c r="H23" s="10">
        <v>-1.9513039700410701E-2</v>
      </c>
      <c r="I23" s="10">
        <v>-1.9373797583909599E-2</v>
      </c>
      <c r="J23" s="10">
        <v>-2.1647764433657301E-2</v>
      </c>
      <c r="K23" s="10">
        <v>-2.29733961163632E-2</v>
      </c>
      <c r="L23" s="10">
        <v>-2.1971266063094099E-2</v>
      </c>
      <c r="M23" s="10">
        <v>-2.42707567966889E-2</v>
      </c>
      <c r="N23" s="10">
        <v>-2.5140013690611501E-2</v>
      </c>
      <c r="O23" s="10">
        <v>-2.5577732597519401E-2</v>
      </c>
      <c r="P23" s="10">
        <v>-2.52625255572877E-2</v>
      </c>
      <c r="Q23" s="10">
        <v>-2.48221920530017E-2</v>
      </c>
      <c r="R23" s="10">
        <v>-2.37001828710398E-2</v>
      </c>
    </row>
    <row r="24" spans="1:18" x14ac:dyDescent="0.25">
      <c r="A24" s="3" t="s">
        <v>28</v>
      </c>
      <c r="B24" s="10">
        <v>-8.0514801304358702E-3</v>
      </c>
      <c r="C24" s="10">
        <v>-9.2889723930930906E-3</v>
      </c>
      <c r="D24" s="10">
        <v>-9.7089056243916307E-3</v>
      </c>
      <c r="E24" s="10">
        <v>-1.21987016912196E-2</v>
      </c>
      <c r="F24" s="10">
        <v>-1.6505249307798502E-2</v>
      </c>
      <c r="G24" s="10">
        <v>-1.5804236994811701E-2</v>
      </c>
      <c r="H24" s="10">
        <v>-1.6929052283357501E-2</v>
      </c>
      <c r="I24" s="10">
        <v>-1.6926557371748099E-2</v>
      </c>
      <c r="J24" s="10">
        <v>-1.8855815124355801E-2</v>
      </c>
      <c r="K24" s="10">
        <v>-1.8318059901333499E-2</v>
      </c>
      <c r="L24" s="10">
        <v>-1.6946898788890798E-2</v>
      </c>
      <c r="M24" s="10">
        <v>-1.9220574700964499E-2</v>
      </c>
      <c r="N24" s="10">
        <v>-2.0099740443441198E-2</v>
      </c>
      <c r="O24" s="10">
        <v>-2.0498294953984499E-2</v>
      </c>
      <c r="P24" s="10">
        <v>-2.0228712303315601E-2</v>
      </c>
      <c r="Q24" s="10">
        <v>-1.9802037106459801E-2</v>
      </c>
      <c r="R24" s="10">
        <v>-1.8710519730202099E-2</v>
      </c>
    </row>
    <row r="25" spans="1:18" x14ac:dyDescent="0.25">
      <c r="A25" s="3" t="s">
        <v>29</v>
      </c>
      <c r="B25" s="10">
        <v>-7.3988893168520399E-3</v>
      </c>
      <c r="C25" s="10">
        <v>-8.6740812735066307E-3</v>
      </c>
      <c r="D25" s="10">
        <v>-9.2379036183393697E-3</v>
      </c>
      <c r="E25" s="10">
        <v>-1.1317374639321301E-2</v>
      </c>
      <c r="F25" s="10">
        <v>-1.4740419665456301E-2</v>
      </c>
      <c r="G25" s="10">
        <v>-1.4114921085111301E-2</v>
      </c>
      <c r="H25" s="10">
        <v>-1.49193533204647E-2</v>
      </c>
      <c r="I25" s="10">
        <v>-1.50234852513769E-2</v>
      </c>
      <c r="J25" s="10">
        <v>-1.6536737978259899E-2</v>
      </c>
      <c r="K25" s="10">
        <v>-1.40488347022213E-2</v>
      </c>
      <c r="L25" s="10">
        <v>-1.2193203933958299E-2</v>
      </c>
      <c r="M25" s="10">
        <v>-1.44216643619944E-2</v>
      </c>
      <c r="N25" s="10">
        <v>-1.53109728386481E-2</v>
      </c>
      <c r="O25" s="10">
        <v>-1.5682280136970601E-2</v>
      </c>
      <c r="P25" s="10">
        <v>-1.54236480465235E-2</v>
      </c>
      <c r="Q25" s="10">
        <v>-1.50054299313955E-2</v>
      </c>
      <c r="R25" s="10">
        <v>-1.3946093447006499E-2</v>
      </c>
    </row>
    <row r="26" spans="1:18" x14ac:dyDescent="0.25">
      <c r="A26" s="3" t="s">
        <v>30</v>
      </c>
      <c r="B26" s="10">
        <v>-4.0149722874287903E-3</v>
      </c>
      <c r="C26" s="10">
        <v>-4.8616522087084803E-3</v>
      </c>
      <c r="D26" s="10">
        <v>-5.11141929554545E-3</v>
      </c>
      <c r="E26" s="10">
        <v>-6.5278761385681198E-3</v>
      </c>
      <c r="F26" s="10">
        <v>-8.3967274445979206E-3</v>
      </c>
      <c r="G26" s="10">
        <v>-8.4380418627109394E-3</v>
      </c>
      <c r="H26" s="10">
        <v>-8.9131525583766007E-3</v>
      </c>
      <c r="I26" s="10">
        <v>-9.2359036830352206E-3</v>
      </c>
      <c r="J26" s="10">
        <v>-9.5019785368583298E-3</v>
      </c>
      <c r="K26" s="10">
        <v>-4.4390594675197802E-3</v>
      </c>
      <c r="L26" s="10">
        <v>-1.5806906879036399E-3</v>
      </c>
      <c r="M26" s="10">
        <v>-3.0794740210793102E-3</v>
      </c>
      <c r="N26" s="10">
        <v>-3.7206659421824499E-3</v>
      </c>
      <c r="O26" s="10">
        <v>-4.0692506111690797E-3</v>
      </c>
      <c r="P26" s="10">
        <v>-3.8939209973376698E-3</v>
      </c>
      <c r="Q26" s="10">
        <v>-3.5187862304277501E-3</v>
      </c>
      <c r="R26" s="10">
        <v>-2.6689437303347198E-3</v>
      </c>
    </row>
    <row r="27" spans="1:18" x14ac:dyDescent="0.25">
      <c r="A27" s="3" t="s">
        <v>31</v>
      </c>
      <c r="B27" s="10">
        <v>1.0452472708261801E-3</v>
      </c>
      <c r="C27" s="10">
        <v>7.5089170561246598E-4</v>
      </c>
      <c r="D27" s="10">
        <v>7.0453085811789896E-5</v>
      </c>
      <c r="E27" s="10">
        <v>-2.93442686759921E-4</v>
      </c>
      <c r="F27" s="10">
        <v>-2.10550891987227E-4</v>
      </c>
      <c r="G27" s="10">
        <v>-1.4645013835093001E-3</v>
      </c>
      <c r="H27" s="10">
        <v>-1.5706712604678301E-3</v>
      </c>
      <c r="I27" s="10">
        <v>-2.21161022536408E-3</v>
      </c>
      <c r="J27" s="10">
        <v>-1.02434488441841E-3</v>
      </c>
      <c r="K27" s="10">
        <v>6.3669959593334602E-3</v>
      </c>
      <c r="L27" s="10">
        <v>1.00499149739318E-2</v>
      </c>
      <c r="M27" s="10">
        <v>9.1315962182320007E-3</v>
      </c>
      <c r="N27" s="10">
        <v>8.6697904195753295E-3</v>
      </c>
      <c r="O27" s="10">
        <v>8.3778746402617295E-3</v>
      </c>
      <c r="P27" s="10">
        <v>8.5148893306012594E-3</v>
      </c>
      <c r="Q27" s="10">
        <v>8.8040143773977699E-3</v>
      </c>
      <c r="R27" s="10">
        <v>9.4609453871627603E-3</v>
      </c>
    </row>
    <row r="28" spans="1:18" x14ac:dyDescent="0.25">
      <c r="A28" s="3" t="s">
        <v>32</v>
      </c>
      <c r="B28" s="10">
        <v>1.2737173550281401E-3</v>
      </c>
      <c r="C28" s="10">
        <v>1.33996936698559E-3</v>
      </c>
      <c r="D28" s="10">
        <v>7.2202190532668297E-4</v>
      </c>
      <c r="E28" s="10">
        <v>3.1512655851996199E-4</v>
      </c>
      <c r="F28" s="10">
        <v>7.2369724396268895E-4</v>
      </c>
      <c r="G28" s="10">
        <v>-3.3251028584533498E-4</v>
      </c>
      <c r="H28" s="10">
        <v>-5.7492387069791196E-4</v>
      </c>
      <c r="I28" s="10">
        <v>-1.2747906835063401E-3</v>
      </c>
      <c r="J28" s="10">
        <v>2.12340277029324E-4</v>
      </c>
      <c r="K28" s="10">
        <v>7.9910475670889394E-3</v>
      </c>
      <c r="L28" s="10">
        <v>1.1758701158752501E-2</v>
      </c>
      <c r="M28" s="10">
        <v>1.08900143561356E-2</v>
      </c>
      <c r="N28" s="10">
        <v>1.0467790991589499E-2</v>
      </c>
      <c r="O28" s="10">
        <v>1.01848999494763E-2</v>
      </c>
      <c r="P28" s="10">
        <v>1.0284673990164301E-2</v>
      </c>
      <c r="Q28" s="10">
        <v>1.05601517359796E-2</v>
      </c>
      <c r="R28" s="10">
        <v>1.11788908933554E-2</v>
      </c>
    </row>
    <row r="29" spans="1:18" x14ac:dyDescent="0.25">
      <c r="A29" s="3" t="s">
        <v>33</v>
      </c>
      <c r="B29" s="10">
        <v>4.0312811194703297E-3</v>
      </c>
      <c r="C29" s="10">
        <v>4.3595252019949298E-3</v>
      </c>
      <c r="D29" s="10">
        <v>3.60202897791535E-3</v>
      </c>
      <c r="E29" s="10">
        <v>3.7767729804643701E-3</v>
      </c>
      <c r="F29" s="10">
        <v>5.3126443524516903E-3</v>
      </c>
      <c r="G29" s="10">
        <v>3.47124253833674E-3</v>
      </c>
      <c r="H29" s="10">
        <v>3.6143416488976401E-3</v>
      </c>
      <c r="I29" s="10">
        <v>2.8034675481193498E-3</v>
      </c>
      <c r="J29" s="10">
        <v>5.0747007648695996E-3</v>
      </c>
      <c r="K29" s="10">
        <v>1.31165641379634E-2</v>
      </c>
      <c r="L29" s="10">
        <v>1.7160228671808199E-2</v>
      </c>
      <c r="M29" s="10">
        <v>1.6741541281465499E-2</v>
      </c>
      <c r="N29" s="10">
        <v>1.6468059666221301E-2</v>
      </c>
      <c r="O29" s="10">
        <v>1.6198808093034901E-2</v>
      </c>
      <c r="P29" s="10">
        <v>1.62612664720642E-2</v>
      </c>
      <c r="Q29" s="10">
        <v>1.64845718869541E-2</v>
      </c>
      <c r="R29" s="10">
        <v>1.6975708686406701E-2</v>
      </c>
    </row>
    <row r="30" spans="1:18" x14ac:dyDescent="0.25">
      <c r="A30" s="3" t="s">
        <v>34</v>
      </c>
      <c r="B30" s="10">
        <v>4.5218229517321601E-3</v>
      </c>
      <c r="C30" s="10">
        <v>5.0507963560323197E-3</v>
      </c>
      <c r="D30" s="10">
        <v>4.8142660258842004E-3</v>
      </c>
      <c r="E30" s="10">
        <v>4.8751527793927697E-3</v>
      </c>
      <c r="F30" s="10">
        <v>5.8695420027107597E-3</v>
      </c>
      <c r="G30" s="10">
        <v>3.81680080386815E-3</v>
      </c>
      <c r="H30" s="10">
        <v>3.8086937412223302E-3</v>
      </c>
      <c r="I30" s="10">
        <v>2.9853237739927299E-3</v>
      </c>
      <c r="J30" s="10">
        <v>5.2263745511862301E-3</v>
      </c>
      <c r="K30" s="10">
        <v>1.20587382985701E-2</v>
      </c>
      <c r="L30" s="10">
        <v>1.57207335907734E-2</v>
      </c>
      <c r="M30" s="10">
        <v>1.5361165107864E-2</v>
      </c>
      <c r="N30" s="10">
        <v>1.5104398297875399E-2</v>
      </c>
      <c r="O30" s="10">
        <v>1.48222455944399E-2</v>
      </c>
      <c r="P30" s="10">
        <v>1.4885504411795E-2</v>
      </c>
      <c r="Q30" s="10">
        <v>1.5096047399311099E-2</v>
      </c>
      <c r="R30" s="10">
        <v>1.5577831414557999E-2</v>
      </c>
    </row>
    <row r="31" spans="1:18" x14ac:dyDescent="0.25">
      <c r="A31" s="3" t="s">
        <v>35</v>
      </c>
      <c r="B31" s="10">
        <v>9.2240213876913293E-3</v>
      </c>
      <c r="C31" s="10">
        <v>9.9384484888736507E-3</v>
      </c>
      <c r="D31" s="10">
        <v>8.8651717190782603E-3</v>
      </c>
      <c r="E31" s="10">
        <v>9.2598611179201297E-3</v>
      </c>
      <c r="F31" s="10">
        <v>1.07402356428466E-2</v>
      </c>
      <c r="G31" s="10">
        <v>7.4773187102091104E-3</v>
      </c>
      <c r="H31" s="10">
        <v>7.7416443399924602E-3</v>
      </c>
      <c r="I31" s="10">
        <v>6.9641727671702998E-3</v>
      </c>
      <c r="J31" s="10">
        <v>9.7758021735402899E-3</v>
      </c>
      <c r="K31" s="10">
        <v>1.37856604878113E-2</v>
      </c>
      <c r="L31" s="10">
        <v>1.7258408876195001E-2</v>
      </c>
      <c r="M31" s="10">
        <v>1.75642141916066E-2</v>
      </c>
      <c r="N31" s="10">
        <v>1.75875568708352E-2</v>
      </c>
      <c r="O31" s="10">
        <v>1.72693589825893E-2</v>
      </c>
      <c r="P31" s="10">
        <v>1.72326876457644E-2</v>
      </c>
      <c r="Q31" s="10">
        <v>1.7356026279393599E-2</v>
      </c>
      <c r="R31" s="10">
        <v>1.7656255286211901E-2</v>
      </c>
    </row>
    <row r="32" spans="1:18" x14ac:dyDescent="0.25">
      <c r="A32" s="3" t="s">
        <v>36</v>
      </c>
      <c r="B32" s="10">
        <v>1.42819604573958E-2</v>
      </c>
      <c r="C32" s="10">
        <v>1.6275783246382101E-2</v>
      </c>
      <c r="D32" s="10">
        <v>1.50046293358289E-2</v>
      </c>
      <c r="E32" s="10">
        <v>1.5666458736398901E-2</v>
      </c>
      <c r="F32" s="10">
        <v>1.8361171799830701E-2</v>
      </c>
      <c r="G32" s="10">
        <v>1.4400897973923099E-2</v>
      </c>
      <c r="H32" s="10">
        <v>1.47125205911299E-2</v>
      </c>
      <c r="I32" s="10">
        <v>1.38464098967645E-2</v>
      </c>
      <c r="J32" s="10">
        <v>1.76360220665993E-2</v>
      </c>
      <c r="K32" s="10">
        <v>1.8798208202929101E-2</v>
      </c>
      <c r="L32" s="10">
        <v>2.18694839168776E-2</v>
      </c>
      <c r="M32" s="10">
        <v>2.3108551682758102E-2</v>
      </c>
      <c r="N32" s="10">
        <v>2.34827246955998E-2</v>
      </c>
      <c r="O32" s="10">
        <v>2.3169539105621199E-2</v>
      </c>
      <c r="P32" s="10">
        <v>2.30084114060576E-2</v>
      </c>
      <c r="Q32" s="10">
        <v>2.3032175208985699E-2</v>
      </c>
      <c r="R32" s="10">
        <v>2.3109952335055702E-2</v>
      </c>
    </row>
    <row r="33" spans="1:18" x14ac:dyDescent="0.25">
      <c r="A33" s="3" t="s">
        <v>37</v>
      </c>
      <c r="B33" s="10">
        <v>1.0341959729483E-2</v>
      </c>
      <c r="C33" s="10">
        <v>1.15158202796463E-2</v>
      </c>
      <c r="D33" s="10">
        <v>1.0289458869295699E-2</v>
      </c>
      <c r="E33" s="10">
        <v>1.0114132553054401E-2</v>
      </c>
      <c r="F33" s="10">
        <v>1.07999586440622E-2</v>
      </c>
      <c r="G33" s="10">
        <v>7.4565540177740797E-3</v>
      </c>
      <c r="H33" s="10">
        <v>7.7073059765489097E-3</v>
      </c>
      <c r="I33" s="10">
        <v>7.2333031637421804E-3</v>
      </c>
      <c r="J33" s="10">
        <v>9.5838211990065293E-3</v>
      </c>
      <c r="K33" s="10">
        <v>7.8587806220299407E-3</v>
      </c>
      <c r="L33" s="10">
        <v>1.0208502816139E-2</v>
      </c>
      <c r="M33" s="10">
        <v>1.1127787080883E-2</v>
      </c>
      <c r="N33" s="10">
        <v>1.14309266558954E-2</v>
      </c>
      <c r="O33" s="10">
        <v>1.10554676144098E-2</v>
      </c>
      <c r="P33" s="10">
        <v>1.09412242557938E-2</v>
      </c>
      <c r="Q33" s="10">
        <v>1.10494975372749E-2</v>
      </c>
      <c r="R33" s="10">
        <v>1.1284160724194E-2</v>
      </c>
    </row>
    <row r="34" spans="1:18" x14ac:dyDescent="0.25">
      <c r="A34" s="3" t="s">
        <v>38</v>
      </c>
      <c r="B34" s="10">
        <v>1.05285730652128E-2</v>
      </c>
      <c r="C34" s="10">
        <v>1.2211878931358E-2</v>
      </c>
      <c r="D34" s="10">
        <v>1.1014849193144299E-2</v>
      </c>
      <c r="E34" s="10">
        <v>1.04645715664056E-2</v>
      </c>
      <c r="F34" s="10">
        <v>1.0416975355907901E-2</v>
      </c>
      <c r="G34" s="10">
        <v>7.04023724101311E-3</v>
      </c>
      <c r="H34" s="10">
        <v>7.2081059784064403E-3</v>
      </c>
      <c r="I34" s="10">
        <v>6.8075481751654196E-3</v>
      </c>
      <c r="J34" s="10">
        <v>9.0730221194002293E-3</v>
      </c>
      <c r="K34" s="10">
        <v>5.7849790421795003E-3</v>
      </c>
      <c r="L34" s="10">
        <v>7.6407350825141197E-3</v>
      </c>
      <c r="M34" s="10">
        <v>8.6453246234283205E-3</v>
      </c>
      <c r="N34" s="10">
        <v>9.0030710539178993E-3</v>
      </c>
      <c r="O34" s="10">
        <v>8.6058986667231809E-3</v>
      </c>
      <c r="P34" s="10">
        <v>8.46789355298278E-3</v>
      </c>
      <c r="Q34" s="10">
        <v>8.5715036741835296E-3</v>
      </c>
      <c r="R34" s="10">
        <v>8.7965363275125802E-3</v>
      </c>
    </row>
    <row r="35" spans="1:18" x14ac:dyDescent="0.25">
      <c r="A35" s="3" t="s">
        <v>39</v>
      </c>
      <c r="B35" s="10">
        <v>8.8736661757114598E-3</v>
      </c>
      <c r="C35" s="10">
        <v>9.0495162325506997E-3</v>
      </c>
      <c r="D35" s="10">
        <v>7.92076545682939E-3</v>
      </c>
      <c r="E35" s="10">
        <v>7.4784147614668497E-3</v>
      </c>
      <c r="F35" s="10">
        <v>6.3649684964625503E-3</v>
      </c>
      <c r="G35" s="10">
        <v>2.9092907985364801E-3</v>
      </c>
      <c r="H35" s="10">
        <v>2.51849798460061E-3</v>
      </c>
      <c r="I35" s="10">
        <v>1.9699861255952698E-3</v>
      </c>
      <c r="J35" s="10">
        <v>2.8884209494199802E-3</v>
      </c>
      <c r="K35" s="10">
        <v>1.1708047234594799E-3</v>
      </c>
      <c r="L35" s="10">
        <v>3.8011000091590602E-3</v>
      </c>
      <c r="M35" s="10">
        <v>4.5202120084303398E-3</v>
      </c>
      <c r="N35" s="10">
        <v>4.6739572623783502E-3</v>
      </c>
      <c r="O35" s="10">
        <v>4.2526422924692702E-3</v>
      </c>
      <c r="P35" s="10">
        <v>4.2656781753963799E-3</v>
      </c>
      <c r="Q35" s="10">
        <v>4.4731795827484501E-3</v>
      </c>
      <c r="R35" s="10">
        <v>4.8683609777589202E-3</v>
      </c>
    </row>
    <row r="36" spans="1:18" x14ac:dyDescent="0.25">
      <c r="A36" s="3" t="s">
        <v>40</v>
      </c>
      <c r="B36" s="10">
        <v>7.7803646700718397E-3</v>
      </c>
      <c r="C36" s="10">
        <v>8.9711410244951491E-3</v>
      </c>
      <c r="D36" s="10">
        <v>7.9416808932520604E-3</v>
      </c>
      <c r="E36" s="10">
        <v>7.5867697077502102E-3</v>
      </c>
      <c r="F36" s="10">
        <v>6.9316945952779402E-3</v>
      </c>
      <c r="G36" s="10">
        <v>3.9423576782560803E-3</v>
      </c>
      <c r="H36" s="10">
        <v>2.83562328340849E-3</v>
      </c>
      <c r="I36" s="10">
        <v>2.10338101076776E-3</v>
      </c>
      <c r="J36" s="10">
        <v>3.3855020493014998E-3</v>
      </c>
      <c r="K36" s="10">
        <v>4.8305312384383497E-3</v>
      </c>
      <c r="L36" s="10">
        <v>8.4289857980643507E-3</v>
      </c>
      <c r="M36" s="10">
        <v>8.9883026478785998E-3</v>
      </c>
      <c r="N36" s="10">
        <v>9.0309453907099005E-3</v>
      </c>
      <c r="O36" s="10">
        <v>8.6262197052881101E-3</v>
      </c>
      <c r="P36" s="10">
        <v>8.6374788059919994E-3</v>
      </c>
      <c r="Q36" s="10">
        <v>8.8602490315571499E-3</v>
      </c>
      <c r="R36" s="10">
        <v>9.23266055213714E-3</v>
      </c>
    </row>
    <row r="37" spans="1:18" x14ac:dyDescent="0.25">
      <c r="A37" s="3" t="s">
        <v>41</v>
      </c>
      <c r="B37" s="10">
        <v>7.2217640979786203E-3</v>
      </c>
      <c r="C37" s="10">
        <v>7.6855136405404702E-3</v>
      </c>
      <c r="D37" s="10">
        <v>6.9713223594921802E-3</v>
      </c>
      <c r="E37" s="10">
        <v>6.8750537220840799E-3</v>
      </c>
      <c r="F37" s="10">
        <v>6.3821438628502598E-3</v>
      </c>
      <c r="G37" s="10">
        <v>3.1388817315845499E-3</v>
      </c>
      <c r="H37" s="10">
        <v>2.20405477433628E-3</v>
      </c>
      <c r="I37" s="10">
        <v>1.3611794217080399E-3</v>
      </c>
      <c r="J37" s="10">
        <v>2.5825719302766401E-3</v>
      </c>
      <c r="K37" s="10">
        <v>6.3562228052572696E-3</v>
      </c>
      <c r="L37" s="10">
        <v>1.0746390813188201E-2</v>
      </c>
      <c r="M37" s="10">
        <v>1.1063739810409499E-2</v>
      </c>
      <c r="N37" s="10">
        <v>1.09851981771928E-2</v>
      </c>
      <c r="O37" s="10">
        <v>1.05798924139288E-2</v>
      </c>
      <c r="P37" s="10">
        <v>1.05921668215384E-2</v>
      </c>
      <c r="Q37" s="10">
        <v>1.08336187015581E-2</v>
      </c>
      <c r="R37" s="10">
        <v>1.12104343057805E-2</v>
      </c>
    </row>
    <row r="38" spans="1:18" x14ac:dyDescent="0.25">
      <c r="A38" s="3" t="s">
        <v>42</v>
      </c>
      <c r="B38" s="10">
        <v>2.82052965706708E-3</v>
      </c>
      <c r="C38" s="10">
        <v>3.3023075544431802E-3</v>
      </c>
      <c r="D38" s="10">
        <v>2.3739735333379399E-3</v>
      </c>
      <c r="E38" s="10">
        <v>1.65189348556556E-3</v>
      </c>
      <c r="F38" s="10">
        <v>8.0579159144020501E-5</v>
      </c>
      <c r="G38" s="10">
        <v>-2.02649712065563E-3</v>
      </c>
      <c r="H38" s="10">
        <v>-3.0963227165306398E-3</v>
      </c>
      <c r="I38" s="10">
        <v>-3.6970350303319102E-3</v>
      </c>
      <c r="J38" s="10">
        <v>-3.4937221977988501E-3</v>
      </c>
      <c r="K38" s="10">
        <v>7.1304358646391E-4</v>
      </c>
      <c r="L38" s="10">
        <v>4.9494948401845196E-3</v>
      </c>
      <c r="M38" s="10">
        <v>4.7656188721385204E-3</v>
      </c>
      <c r="N38" s="10">
        <v>4.4649356654224504E-3</v>
      </c>
      <c r="O38" s="10">
        <v>4.0401137226942002E-3</v>
      </c>
      <c r="P38" s="10">
        <v>4.1450193114117E-3</v>
      </c>
      <c r="Q38" s="10">
        <v>4.4690930863921204E-3</v>
      </c>
      <c r="R38" s="10">
        <v>5.0202080140881204E-3</v>
      </c>
    </row>
    <row r="39" spans="1:18" x14ac:dyDescent="0.25">
      <c r="A39" s="3" t="s">
        <v>43</v>
      </c>
      <c r="B39" s="10">
        <v>-1.14658140900961E-4</v>
      </c>
      <c r="C39" s="10">
        <v>-1.39530694455532E-3</v>
      </c>
      <c r="D39" s="10">
        <v>-1.99933548738485E-3</v>
      </c>
      <c r="E39" s="10">
        <v>-3.0965965614765099E-3</v>
      </c>
      <c r="F39" s="10">
        <v>-5.1880313558256702E-3</v>
      </c>
      <c r="G39" s="10">
        <v>-6.65510149719399E-3</v>
      </c>
      <c r="H39" s="10">
        <v>-7.2011935622797703E-3</v>
      </c>
      <c r="I39" s="10">
        <v>-7.6019922786154104E-3</v>
      </c>
      <c r="J39" s="10">
        <v>-7.5908524852609403E-3</v>
      </c>
      <c r="K39" s="10">
        <v>-4.7737173225492003E-3</v>
      </c>
      <c r="L39" s="10">
        <v>-1.3221697290986701E-3</v>
      </c>
      <c r="M39" s="10">
        <v>-2.2887752433416201E-3</v>
      </c>
      <c r="N39" s="10">
        <v>-2.71285664381434E-3</v>
      </c>
      <c r="O39" s="10">
        <v>-3.19461828905848E-3</v>
      </c>
      <c r="P39" s="10">
        <v>-3.1412914488106601E-3</v>
      </c>
      <c r="Q39" s="10">
        <v>-2.83976310712644E-3</v>
      </c>
      <c r="R39" s="10">
        <v>-2.1936227921008798E-3</v>
      </c>
    </row>
    <row r="40" spans="1:18" x14ac:dyDescent="0.25">
      <c r="A40" s="3" t="s">
        <v>44</v>
      </c>
      <c r="B40" s="10">
        <v>2.0579953717541699E-3</v>
      </c>
      <c r="C40" s="10">
        <v>2.5836008185258301E-3</v>
      </c>
      <c r="D40" s="10">
        <v>2.00672376732318E-3</v>
      </c>
      <c r="E40" s="10">
        <v>1.1053549636577901E-3</v>
      </c>
      <c r="F40" s="10">
        <v>-3.6206713750222899E-4</v>
      </c>
      <c r="G40" s="10">
        <v>-2.1891681829935001E-3</v>
      </c>
      <c r="H40" s="10">
        <v>-3.54017422952442E-3</v>
      </c>
      <c r="I40" s="10">
        <v>-4.0103696216419798E-3</v>
      </c>
      <c r="J40" s="10">
        <v>-3.8066257163302101E-3</v>
      </c>
      <c r="K40" s="10">
        <v>-2.3204766314218299E-3</v>
      </c>
      <c r="L40" s="10">
        <v>9.8112602708861295E-4</v>
      </c>
      <c r="M40" s="10">
        <v>5.5170038991104401E-4</v>
      </c>
      <c r="N40" s="10">
        <v>2.1694302306752501E-4</v>
      </c>
      <c r="O40" s="10">
        <v>-2.3844676866032499E-4</v>
      </c>
      <c r="P40" s="10">
        <v>-1.7711955923960701E-4</v>
      </c>
      <c r="Q40" s="10">
        <v>1.012652082194E-4</v>
      </c>
      <c r="R40" s="10">
        <v>6.7527482664501005E-4</v>
      </c>
    </row>
    <row r="41" spans="1:18" x14ac:dyDescent="0.25">
      <c r="A41" s="3" t="s">
        <v>45</v>
      </c>
      <c r="B41" s="10">
        <v>2.3010647865664602E-3</v>
      </c>
      <c r="C41" s="10">
        <v>2.0598875337376702E-3</v>
      </c>
      <c r="D41" s="10">
        <v>1.5347000372235801E-3</v>
      </c>
      <c r="E41" s="10">
        <v>4.5408358832397399E-4</v>
      </c>
      <c r="F41" s="10">
        <v>-1.58230633851671E-3</v>
      </c>
      <c r="G41" s="10">
        <v>-3.45105267228854E-3</v>
      </c>
      <c r="H41" s="10">
        <v>-4.24845278086863E-3</v>
      </c>
      <c r="I41" s="10">
        <v>-4.6154741808113603E-3</v>
      </c>
      <c r="J41" s="10">
        <v>-4.45972979129687E-3</v>
      </c>
      <c r="K41" s="10">
        <v>-3.2509304737665598E-3</v>
      </c>
      <c r="L41" s="10">
        <v>-2.2217558667452701E-4</v>
      </c>
      <c r="M41" s="10">
        <v>-7.8593740935553396E-4</v>
      </c>
      <c r="N41" s="10">
        <v>-1.1050486727429299E-3</v>
      </c>
      <c r="O41" s="10">
        <v>-1.50288270646545E-3</v>
      </c>
      <c r="P41" s="10">
        <v>-1.3908880033818201E-3</v>
      </c>
      <c r="Q41" s="10">
        <v>-1.1134612103812099E-3</v>
      </c>
      <c r="R41" s="10">
        <v>-5.2204907325945397E-4</v>
      </c>
    </row>
    <row r="42" spans="1:18" x14ac:dyDescent="0.25">
      <c r="A42" s="3" t="s">
        <v>46</v>
      </c>
      <c r="B42" s="10">
        <v>5.1072513755200501E-3</v>
      </c>
      <c r="C42" s="10">
        <v>6.3684373087833498E-3</v>
      </c>
      <c r="D42" s="10">
        <v>4.8414405536845902E-3</v>
      </c>
      <c r="E42" s="10">
        <v>4.3735021855753897E-3</v>
      </c>
      <c r="F42" s="10">
        <v>4.0608370209046403E-3</v>
      </c>
      <c r="G42" s="10">
        <v>1.51292609013495E-3</v>
      </c>
      <c r="H42" s="10">
        <v>1.1155691793310999E-3</v>
      </c>
      <c r="I42" s="10">
        <v>4.9195823725395305E-4</v>
      </c>
      <c r="J42" s="10">
        <v>2.2674067894278499E-3</v>
      </c>
      <c r="K42" s="10">
        <v>5.5400047708294596E-3</v>
      </c>
      <c r="L42" s="10">
        <v>8.9866794534026097E-3</v>
      </c>
      <c r="M42" s="10">
        <v>8.7191996444065702E-3</v>
      </c>
      <c r="N42" s="10">
        <v>8.4581035985244208E-3</v>
      </c>
      <c r="O42" s="10">
        <v>8.0782482526533406E-3</v>
      </c>
      <c r="P42" s="10">
        <v>8.0801736061129007E-3</v>
      </c>
      <c r="Q42" s="10">
        <v>8.2860407702512306E-3</v>
      </c>
      <c r="R42" s="10">
        <v>8.7184946209020297E-3</v>
      </c>
    </row>
    <row r="43" spans="1:18" x14ac:dyDescent="0.25">
      <c r="A43" s="3" t="s">
        <v>47</v>
      </c>
      <c r="B43" s="10">
        <v>3.61444573374791E-4</v>
      </c>
      <c r="C43" s="10">
        <v>-1.2142465373258401E-3</v>
      </c>
      <c r="D43" s="10">
        <v>-1.4588497741483701E-3</v>
      </c>
      <c r="E43" s="10">
        <v>-2.00724042880146E-3</v>
      </c>
      <c r="F43" s="10">
        <v>-2.9826846344897999E-3</v>
      </c>
      <c r="G43" s="10">
        <v>-4.3143145081658701E-3</v>
      </c>
      <c r="H43" s="10">
        <v>-4.5836233911218096E-3</v>
      </c>
      <c r="I43" s="10">
        <v>-5.1441378031196099E-3</v>
      </c>
      <c r="J43" s="10">
        <v>-4.9060489783027596E-3</v>
      </c>
      <c r="K43" s="10">
        <v>-7.5118833113483002E-4</v>
      </c>
      <c r="L43" s="10">
        <v>2.7953771537619601E-3</v>
      </c>
      <c r="M43" s="10">
        <v>1.85021259092715E-3</v>
      </c>
      <c r="N43" s="10">
        <v>1.40847447536587E-3</v>
      </c>
      <c r="O43" s="10">
        <v>9.5832802280247501E-4</v>
      </c>
      <c r="P43" s="10">
        <v>1.07158973910322E-3</v>
      </c>
      <c r="Q43" s="10">
        <v>1.33441438165716E-3</v>
      </c>
      <c r="R43" s="10">
        <v>2.0009651732255402E-3</v>
      </c>
    </row>
    <row r="44" spans="1:18" x14ac:dyDescent="0.25">
      <c r="A44" s="3" t="s">
        <v>48</v>
      </c>
      <c r="B44" s="10">
        <v>-7.7560107052522601E-3</v>
      </c>
      <c r="C44" s="10">
        <v>-8.3379845612926804E-3</v>
      </c>
      <c r="D44" s="10">
        <v>-8.3800991749839408E-3</v>
      </c>
      <c r="E44" s="10">
        <v>-1.01235462345221E-2</v>
      </c>
      <c r="F44" s="10">
        <v>-1.26929397693344E-2</v>
      </c>
      <c r="G44" s="10">
        <v>-1.2323980285565601E-2</v>
      </c>
      <c r="H44" s="10">
        <v>-1.3905321152191299E-2</v>
      </c>
      <c r="I44" s="10">
        <v>-1.4064443804721501E-2</v>
      </c>
      <c r="J44" s="10">
        <v>-1.50797537807397E-2</v>
      </c>
      <c r="K44" s="10">
        <v>-9.8128554693948898E-3</v>
      </c>
      <c r="L44" s="10">
        <v>-6.1547371131180396E-3</v>
      </c>
      <c r="M44" s="10">
        <v>-7.99861420916545E-3</v>
      </c>
      <c r="N44" s="10">
        <v>-8.8454662846376708E-3</v>
      </c>
      <c r="O44" s="10">
        <v>-9.3079265242984599E-3</v>
      </c>
      <c r="P44" s="10">
        <v>-9.1376152500283192E-3</v>
      </c>
      <c r="Q44" s="10">
        <v>-8.6962870352359205E-3</v>
      </c>
      <c r="R44" s="10">
        <v>-7.8035728598465299E-3</v>
      </c>
    </row>
    <row r="45" spans="1:18" x14ac:dyDescent="0.25">
      <c r="A45" s="3" t="s">
        <v>49</v>
      </c>
      <c r="B45" s="10">
        <v>1.18899942588819E-4</v>
      </c>
      <c r="C45" s="10">
        <v>-6.1666844981752601E-4</v>
      </c>
      <c r="D45" s="10">
        <v>-7.98416318278189E-4</v>
      </c>
      <c r="E45" s="10">
        <v>-1.6930613985146801E-3</v>
      </c>
      <c r="F45" s="10">
        <v>-2.8014585387321198E-3</v>
      </c>
      <c r="G45" s="10">
        <v>-3.79251283723007E-3</v>
      </c>
      <c r="H45" s="10">
        <v>-4.1180534288014102E-3</v>
      </c>
      <c r="I45" s="10">
        <v>-4.4375040180846597E-3</v>
      </c>
      <c r="J45" s="10">
        <v>-4.1135633312558897E-3</v>
      </c>
      <c r="K45" s="10">
        <v>1.3898723980428501E-3</v>
      </c>
      <c r="L45" s="10">
        <v>5.5728609010891302E-3</v>
      </c>
      <c r="M45" s="10">
        <v>4.7912729012621301E-3</v>
      </c>
      <c r="N45" s="10">
        <v>4.3665604432480999E-3</v>
      </c>
      <c r="O45" s="10">
        <v>3.9848736990814402E-3</v>
      </c>
      <c r="P45" s="10">
        <v>4.20521612933981E-3</v>
      </c>
      <c r="Q45" s="10">
        <v>4.5130174238662002E-3</v>
      </c>
      <c r="R45" s="10">
        <v>5.11609183383528E-3</v>
      </c>
    </row>
    <row r="46" spans="1:18" x14ac:dyDescent="0.25">
      <c r="A46" s="3" t="s">
        <v>50</v>
      </c>
      <c r="B46" s="10">
        <v>5.85317430651408E-4</v>
      </c>
      <c r="C46" s="10">
        <v>1.1292453576866701E-3</v>
      </c>
      <c r="D46" s="10">
        <v>-3.2330311407735199E-4</v>
      </c>
      <c r="E46" s="10">
        <v>-1.1175645850626599E-3</v>
      </c>
      <c r="F46" s="10">
        <v>-2.14973284119863E-3</v>
      </c>
      <c r="G46" s="10">
        <v>-3.6225789608513299E-3</v>
      </c>
      <c r="H46" s="10">
        <v>-4.0597014718207498E-3</v>
      </c>
      <c r="I46" s="10">
        <v>-4.5420790962755701E-3</v>
      </c>
      <c r="J46" s="10">
        <v>-3.6972946352092201E-3</v>
      </c>
      <c r="K46" s="10">
        <v>2.6018583748099799E-5</v>
      </c>
      <c r="L46" s="10">
        <v>3.3905423513643099E-3</v>
      </c>
      <c r="M46" s="10">
        <v>2.7311925182385201E-3</v>
      </c>
      <c r="N46" s="10">
        <v>2.1675496229726999E-3</v>
      </c>
      <c r="O46" s="10">
        <v>1.84656934090917E-3</v>
      </c>
      <c r="P46" s="10">
        <v>2.0549953681120599E-3</v>
      </c>
      <c r="Q46" s="10">
        <v>2.3741551262610699E-3</v>
      </c>
      <c r="R46" s="10">
        <v>3.0275788964030702E-3</v>
      </c>
    </row>
    <row r="47" spans="1:18" x14ac:dyDescent="0.25">
      <c r="A47" s="3" t="s">
        <v>51</v>
      </c>
      <c r="B47" s="10"/>
      <c r="C47" s="10">
        <v>2.5049938930210799E-3</v>
      </c>
      <c r="D47" s="10">
        <v>2.2634209317052099E-3</v>
      </c>
      <c r="E47" s="10">
        <v>2.16760404680106E-3</v>
      </c>
      <c r="F47" s="10">
        <v>1.7421112314338801E-3</v>
      </c>
      <c r="G47" s="10">
        <v>-3.0369820499402298E-4</v>
      </c>
      <c r="H47" s="10">
        <v>-6.3187116570209397E-4</v>
      </c>
      <c r="I47" s="10">
        <v>-1.3225912847268601E-3</v>
      </c>
      <c r="J47" s="10">
        <v>-7.6374324567662498E-4</v>
      </c>
      <c r="K47" s="10">
        <v>3.3064966136622902E-3</v>
      </c>
      <c r="L47" s="10">
        <v>7.5314589626599201E-3</v>
      </c>
      <c r="M47" s="10">
        <v>7.4856311303373897E-3</v>
      </c>
      <c r="N47" s="10">
        <v>7.3344373540663796E-3</v>
      </c>
      <c r="O47" s="10">
        <v>6.8125891088404696E-3</v>
      </c>
      <c r="P47" s="10">
        <v>6.8887445279214301E-3</v>
      </c>
      <c r="Q47" s="10">
        <v>7.1056303869629503E-3</v>
      </c>
      <c r="R47" s="10">
        <v>7.6187854682271397E-3</v>
      </c>
    </row>
    <row r="48" spans="1:18" x14ac:dyDescent="0.25">
      <c r="A48" s="3" t="s">
        <v>52</v>
      </c>
      <c r="B48" s="10"/>
      <c r="C48" s="10">
        <v>6.8304012249921203E-3</v>
      </c>
      <c r="D48" s="10">
        <v>6.4586946378933502E-3</v>
      </c>
      <c r="E48" s="10">
        <v>6.6437410450882603E-3</v>
      </c>
      <c r="F48" s="10">
        <v>7.9242989153359093E-3</v>
      </c>
      <c r="G48" s="10">
        <v>5.0689516139382704E-3</v>
      </c>
      <c r="H48" s="10">
        <v>3.8855099331259598E-3</v>
      </c>
      <c r="I48" s="10">
        <v>3.13844998583663E-3</v>
      </c>
      <c r="J48" s="10">
        <v>4.9746555359204301E-3</v>
      </c>
      <c r="K48" s="10">
        <v>8.6608726622328294E-3</v>
      </c>
      <c r="L48" s="10">
        <v>1.2894354280563E-2</v>
      </c>
      <c r="M48" s="10">
        <v>1.30984374238984E-2</v>
      </c>
      <c r="N48" s="10">
        <v>1.29624888704955E-2</v>
      </c>
      <c r="O48" s="10">
        <v>1.2550110598117401E-2</v>
      </c>
      <c r="P48" s="10">
        <v>1.2463477281460401E-2</v>
      </c>
      <c r="Q48" s="10">
        <v>1.26799200297081E-2</v>
      </c>
      <c r="R48" s="10">
        <v>1.3019684964621E-2</v>
      </c>
    </row>
    <row r="49" spans="1:18" x14ac:dyDescent="0.25">
      <c r="A49" s="3" t="s">
        <v>53</v>
      </c>
      <c r="B49" s="10"/>
      <c r="C49" s="10"/>
      <c r="D49" s="10">
        <v>1.05870017325226E-2</v>
      </c>
      <c r="E49" s="10">
        <v>1.07035279259314E-2</v>
      </c>
      <c r="F49" s="10">
        <v>1.00808007454891E-2</v>
      </c>
      <c r="G49" s="10">
        <v>6.3890020816138402E-3</v>
      </c>
      <c r="H49" s="10">
        <v>5.6702598541771097E-3</v>
      </c>
      <c r="I49" s="10">
        <v>4.8373974317294302E-3</v>
      </c>
      <c r="J49" s="10">
        <v>6.2767127457210303E-3</v>
      </c>
      <c r="K49" s="10">
        <v>1.0452164595581201E-2</v>
      </c>
      <c r="L49" s="10">
        <v>1.46938317342893E-2</v>
      </c>
      <c r="M49" s="10">
        <v>1.5074490603101001E-2</v>
      </c>
      <c r="N49" s="10">
        <v>1.51081158888962E-2</v>
      </c>
      <c r="O49" s="10">
        <v>1.4788285848734E-2</v>
      </c>
      <c r="P49" s="10">
        <v>1.49877941570438E-2</v>
      </c>
      <c r="Q49" s="10">
        <v>1.51800135153285E-2</v>
      </c>
      <c r="R49" s="10">
        <v>1.55008954967603E-2</v>
      </c>
    </row>
    <row r="50" spans="1:18" x14ac:dyDescent="0.25">
      <c r="A50" s="3" t="s">
        <v>54</v>
      </c>
      <c r="B50" s="10"/>
      <c r="C50" s="10"/>
      <c r="D50" s="10">
        <v>1.36534383538652E-2</v>
      </c>
      <c r="E50" s="10">
        <v>1.42343380044554E-2</v>
      </c>
      <c r="F50" s="10">
        <v>1.47823622720996E-2</v>
      </c>
      <c r="G50" s="10">
        <v>9.7261375840835794E-3</v>
      </c>
      <c r="H50" s="10">
        <v>8.9415356762512308E-3</v>
      </c>
      <c r="I50" s="10">
        <v>7.5272762757474703E-3</v>
      </c>
      <c r="J50" s="10">
        <v>1.11213251154184E-2</v>
      </c>
      <c r="K50" s="10">
        <v>1.5008620568588701E-2</v>
      </c>
      <c r="L50" s="10">
        <v>1.8997547123420899E-2</v>
      </c>
      <c r="M50" s="10">
        <v>1.99304129569607E-2</v>
      </c>
      <c r="N50" s="10">
        <v>1.9894426032081899E-2</v>
      </c>
      <c r="O50" s="10">
        <v>1.9660789307274301E-2</v>
      </c>
      <c r="P50" s="10">
        <v>1.9674953161152899E-2</v>
      </c>
      <c r="Q50" s="10">
        <v>1.98853145336381E-2</v>
      </c>
      <c r="R50" s="10">
        <v>2.01133165397905E-2</v>
      </c>
    </row>
    <row r="51" spans="1:18" x14ac:dyDescent="0.25">
      <c r="A51" s="3" t="s">
        <v>55</v>
      </c>
      <c r="B51" s="10"/>
      <c r="C51" s="10"/>
      <c r="D51" s="10"/>
      <c r="E51" s="10">
        <v>1.0316332827439101E-2</v>
      </c>
      <c r="F51" s="10">
        <v>1.16666227638573E-2</v>
      </c>
      <c r="G51" s="10">
        <v>8.2018482118450097E-3</v>
      </c>
      <c r="H51" s="10">
        <v>8.0323609868080403E-3</v>
      </c>
      <c r="I51" s="10">
        <v>6.9995649976816602E-3</v>
      </c>
      <c r="J51" s="10">
        <v>9.4583209235464295E-3</v>
      </c>
      <c r="K51" s="10">
        <v>1.6719832941205801E-2</v>
      </c>
      <c r="L51" s="10">
        <v>2.1750987877033699E-2</v>
      </c>
      <c r="M51" s="10">
        <v>2.2301278458484598E-2</v>
      </c>
      <c r="N51" s="10">
        <v>2.24382586434922E-2</v>
      </c>
      <c r="O51" s="10">
        <v>2.18574149293372E-2</v>
      </c>
      <c r="P51" s="10">
        <v>2.16060089545741E-2</v>
      </c>
      <c r="Q51" s="10">
        <v>2.1608010406045101E-2</v>
      </c>
      <c r="R51" s="10">
        <v>2.1813341583421499E-2</v>
      </c>
    </row>
    <row r="52" spans="1:18" x14ac:dyDescent="0.25">
      <c r="A52" s="3" t="s">
        <v>56</v>
      </c>
      <c r="B52" s="10"/>
      <c r="C52" s="10"/>
      <c r="D52" s="10"/>
      <c r="E52" s="10">
        <v>2.18760350469011E-2</v>
      </c>
      <c r="F52" s="10">
        <v>2.50176483475632E-2</v>
      </c>
      <c r="G52" s="10">
        <v>1.8576068436806498E-2</v>
      </c>
      <c r="H52" s="10">
        <v>1.6409861964984899E-2</v>
      </c>
      <c r="I52" s="10">
        <v>1.45168955378824E-2</v>
      </c>
      <c r="J52" s="10">
        <v>1.7963897884292701E-2</v>
      </c>
      <c r="K52" s="10">
        <v>2.3740967078338501E-2</v>
      </c>
      <c r="L52" s="10">
        <v>2.95500331122052E-2</v>
      </c>
      <c r="M52" s="10">
        <v>3.1076231778737001E-2</v>
      </c>
      <c r="N52" s="10">
        <v>3.1363311129596103E-2</v>
      </c>
      <c r="O52" s="10">
        <v>3.1119861930028601E-2</v>
      </c>
      <c r="P52" s="10">
        <v>3.0895280760499001E-2</v>
      </c>
      <c r="Q52" s="10">
        <v>3.10358470250904E-2</v>
      </c>
      <c r="R52" s="10">
        <v>3.1036984042484801E-2</v>
      </c>
    </row>
    <row r="53" spans="1:18" x14ac:dyDescent="0.25">
      <c r="A53" s="3" t="s">
        <v>57</v>
      </c>
      <c r="B53" s="10"/>
      <c r="C53" s="10"/>
      <c r="D53" s="10"/>
      <c r="E53" s="10"/>
      <c r="F53" s="10">
        <v>3.6258346750223297E-2</v>
      </c>
      <c r="G53" s="10">
        <v>2.7023581333605599E-2</v>
      </c>
      <c r="H53" s="10">
        <v>2.5067053354904899E-2</v>
      </c>
      <c r="I53" s="10">
        <v>2.2668636297181001E-2</v>
      </c>
      <c r="J53" s="10">
        <v>2.6478177054817701E-2</v>
      </c>
      <c r="K53" s="10">
        <v>3.3022543541036398E-2</v>
      </c>
      <c r="L53" s="10">
        <v>3.8915884368891998E-2</v>
      </c>
      <c r="M53" s="10">
        <v>4.1183365713630203E-2</v>
      </c>
      <c r="N53" s="10">
        <v>4.1875825851661302E-2</v>
      </c>
      <c r="O53" s="10">
        <v>4.1703818179781998E-2</v>
      </c>
      <c r="P53" s="10">
        <v>4.1828890948198402E-2</v>
      </c>
      <c r="Q53" s="10">
        <v>4.1836438826202298E-2</v>
      </c>
      <c r="R53" s="10">
        <v>4.1629388768606702E-2</v>
      </c>
    </row>
    <row r="54" spans="1:18" x14ac:dyDescent="0.25">
      <c r="A54" s="3" t="s">
        <v>58</v>
      </c>
      <c r="B54" s="10"/>
      <c r="C54" s="10"/>
      <c r="D54" s="10"/>
      <c r="E54" s="10"/>
      <c r="F54" s="10">
        <v>3.6927432694386898E-2</v>
      </c>
      <c r="G54" s="10">
        <v>2.7281557547098899E-2</v>
      </c>
      <c r="H54" s="10">
        <v>2.5462458740128799E-2</v>
      </c>
      <c r="I54" s="10">
        <v>2.2727443493747199E-2</v>
      </c>
      <c r="J54" s="10">
        <v>2.88464627792283E-2</v>
      </c>
      <c r="K54" s="10">
        <v>3.3916579895724698E-2</v>
      </c>
      <c r="L54" s="10">
        <v>3.8797495411216402E-2</v>
      </c>
      <c r="M54" s="10">
        <v>4.1693877688923402E-2</v>
      </c>
      <c r="N54" s="10">
        <v>4.2059785958257899E-2</v>
      </c>
      <c r="O54" s="10">
        <v>4.1931921462611398E-2</v>
      </c>
      <c r="P54" s="10">
        <v>4.1876762816012901E-2</v>
      </c>
      <c r="Q54" s="10">
        <v>4.1989755011164302E-2</v>
      </c>
      <c r="R54" s="10">
        <v>4.1843184249775497E-2</v>
      </c>
    </row>
    <row r="55" spans="1:18" x14ac:dyDescent="0.25">
      <c r="A55" s="3" t="s">
        <v>59</v>
      </c>
      <c r="B55" s="10"/>
      <c r="C55" s="10"/>
      <c r="D55" s="10"/>
      <c r="E55" s="10"/>
      <c r="F55" s="10"/>
      <c r="G55" s="10">
        <v>3.3880829752723302E-2</v>
      </c>
      <c r="H55" s="10">
        <v>3.1970191527727503E-2</v>
      </c>
      <c r="I55" s="10">
        <v>2.9066558424128901E-2</v>
      </c>
      <c r="J55" s="10">
        <v>3.4497403410264901E-2</v>
      </c>
      <c r="K55" s="10">
        <v>4.2092527307179099E-2</v>
      </c>
      <c r="L55" s="10">
        <v>4.8003223551178399E-2</v>
      </c>
      <c r="M55" s="10">
        <v>5.0644927648035E-2</v>
      </c>
      <c r="N55" s="10">
        <v>5.14234384250494E-2</v>
      </c>
      <c r="O55" s="10">
        <v>5.0798607612694002E-2</v>
      </c>
      <c r="P55" s="10">
        <v>4.9999316720580299E-2</v>
      </c>
      <c r="Q55" s="10">
        <v>4.9590261310950498E-2</v>
      </c>
      <c r="R55" s="10">
        <v>4.9137810002098201E-2</v>
      </c>
    </row>
    <row r="56" spans="1:18" x14ac:dyDescent="0.25">
      <c r="A56" s="3" t="s">
        <v>60</v>
      </c>
      <c r="B56" s="10"/>
      <c r="C56" s="10"/>
      <c r="D56" s="10"/>
      <c r="E56" s="10"/>
      <c r="F56" s="10"/>
      <c r="G56" s="10">
        <v>3.81500784875149E-2</v>
      </c>
      <c r="H56" s="10">
        <v>3.4531890381196299E-2</v>
      </c>
      <c r="I56" s="10">
        <v>3.0982991619193798E-2</v>
      </c>
      <c r="J56" s="10">
        <v>3.6474294329719499E-2</v>
      </c>
      <c r="K56" s="10">
        <v>4.2076253349018898E-2</v>
      </c>
      <c r="L56" s="10">
        <v>4.8811387095280503E-2</v>
      </c>
      <c r="M56" s="10">
        <v>5.2166086277283398E-2</v>
      </c>
      <c r="N56" s="10">
        <v>5.3017580524906599E-2</v>
      </c>
      <c r="O56" s="10">
        <v>5.3034357550453701E-2</v>
      </c>
      <c r="P56" s="10">
        <v>5.2612388250471799E-2</v>
      </c>
      <c r="Q56" s="10">
        <v>5.2573058690850202E-2</v>
      </c>
      <c r="R56" s="10">
        <v>5.2144564969760498E-2</v>
      </c>
    </row>
    <row r="57" spans="1:18" x14ac:dyDescent="0.25">
      <c r="A57" s="3" t="s">
        <v>61</v>
      </c>
      <c r="B57" s="10"/>
      <c r="C57" s="10"/>
      <c r="D57" s="10"/>
      <c r="E57" s="10"/>
      <c r="F57" s="10"/>
      <c r="G57" s="10"/>
      <c r="H57" s="10">
        <v>3.06955194597778E-2</v>
      </c>
      <c r="I57" s="10">
        <v>2.7360202822753699E-2</v>
      </c>
      <c r="J57" s="10">
        <v>3.0776147969571999E-2</v>
      </c>
      <c r="K57" s="10">
        <v>3.7088207979089502E-2</v>
      </c>
      <c r="L57" s="10">
        <v>4.3393607583430999E-2</v>
      </c>
      <c r="M57" s="10">
        <v>4.6349693544794297E-2</v>
      </c>
      <c r="N57" s="10">
        <v>4.7448885079321303E-2</v>
      </c>
      <c r="O57" s="10">
        <v>4.7511977788513203E-2</v>
      </c>
      <c r="P57" s="10">
        <v>4.7846282768000098E-2</v>
      </c>
      <c r="Q57" s="10">
        <v>4.7909097017302303E-2</v>
      </c>
      <c r="R57" s="10">
        <v>4.7607550151145699E-2</v>
      </c>
    </row>
    <row r="58" spans="1:18" x14ac:dyDescent="0.25">
      <c r="A58" s="3" t="s">
        <v>62</v>
      </c>
      <c r="B58" s="10"/>
      <c r="C58" s="10"/>
      <c r="D58" s="10"/>
      <c r="E58" s="10"/>
      <c r="F58" s="10"/>
      <c r="G58" s="10"/>
      <c r="H58" s="10">
        <v>3.2342037025170703E-2</v>
      </c>
      <c r="I58" s="10">
        <v>2.8408158895124401E-2</v>
      </c>
      <c r="J58" s="10">
        <v>3.5330054485648001E-2</v>
      </c>
      <c r="K58" s="10">
        <v>3.8273731773271098E-2</v>
      </c>
      <c r="L58" s="10">
        <v>4.2369541804071098E-2</v>
      </c>
      <c r="M58" s="10">
        <v>4.6182009027909803E-2</v>
      </c>
      <c r="N58" s="10">
        <v>4.6427867149683798E-2</v>
      </c>
      <c r="O58" s="10">
        <v>4.63056895263948E-2</v>
      </c>
      <c r="P58" s="10">
        <v>4.6318255450572103E-2</v>
      </c>
      <c r="Q58" s="10">
        <v>4.6414121133211299E-2</v>
      </c>
      <c r="R58" s="10">
        <v>4.6245329227089002E-2</v>
      </c>
    </row>
    <row r="59" spans="1:18" x14ac:dyDescent="0.25">
      <c r="A59" s="3" t="s">
        <v>63</v>
      </c>
      <c r="B59" s="10"/>
      <c r="C59" s="10"/>
      <c r="D59" s="10"/>
      <c r="E59" s="10"/>
      <c r="F59" s="10"/>
      <c r="G59" s="10"/>
      <c r="H59" s="10"/>
      <c r="I59" s="10">
        <v>2.7221825454071199E-2</v>
      </c>
      <c r="J59" s="10">
        <v>3.1720775654875598E-2</v>
      </c>
      <c r="K59" s="10">
        <v>3.9221669492078101E-2</v>
      </c>
      <c r="L59" s="10">
        <v>4.5123018506556402E-2</v>
      </c>
      <c r="M59" s="10">
        <v>4.73751902786715E-2</v>
      </c>
      <c r="N59" s="10">
        <v>4.8107131595822597E-2</v>
      </c>
      <c r="O59" s="10">
        <v>4.7010460263838198E-2</v>
      </c>
      <c r="P59" s="10">
        <v>4.5949596769607901E-2</v>
      </c>
      <c r="Q59" s="10">
        <v>4.5392938452573202E-2</v>
      </c>
      <c r="R59" s="10">
        <v>4.4944676679152598E-2</v>
      </c>
    </row>
    <row r="60" spans="1:18" x14ac:dyDescent="0.25">
      <c r="A60" s="3" t="s">
        <v>64</v>
      </c>
      <c r="B60" s="10"/>
      <c r="C60" s="10"/>
      <c r="D60" s="10"/>
      <c r="E60" s="10"/>
      <c r="F60" s="10"/>
      <c r="G60" s="10"/>
      <c r="H60" s="10"/>
      <c r="I60" s="10">
        <v>2.79447043584128E-2</v>
      </c>
      <c r="J60" s="10">
        <v>3.2225580396516899E-2</v>
      </c>
      <c r="K60" s="10">
        <v>3.60562721884429E-2</v>
      </c>
      <c r="L60" s="10">
        <v>4.3087136514694001E-2</v>
      </c>
      <c r="M60" s="10">
        <v>4.65368152094136E-2</v>
      </c>
      <c r="N60" s="10">
        <v>4.7216758636553002E-2</v>
      </c>
      <c r="O60" s="10">
        <v>4.7663643101856799E-2</v>
      </c>
      <c r="P60" s="10">
        <v>4.7117434104553498E-2</v>
      </c>
      <c r="Q60" s="10">
        <v>4.7155079239526297E-2</v>
      </c>
      <c r="R60" s="10">
        <v>4.67971204869813E-2</v>
      </c>
    </row>
    <row r="61" spans="1:18" x14ac:dyDescent="0.25">
      <c r="A61" s="3" t="s">
        <v>65</v>
      </c>
      <c r="B61" s="10"/>
      <c r="C61" s="10"/>
      <c r="D61" s="10"/>
      <c r="E61" s="10"/>
      <c r="F61" s="10"/>
      <c r="G61" s="10"/>
      <c r="H61" s="10"/>
      <c r="I61" s="10"/>
      <c r="J61" s="10">
        <v>2.5843487626646001E-2</v>
      </c>
      <c r="K61" s="10">
        <v>2.9271773518497898E-2</v>
      </c>
      <c r="L61" s="10">
        <v>3.5006543507219899E-2</v>
      </c>
      <c r="M61" s="10">
        <v>3.7570866885944701E-2</v>
      </c>
      <c r="N61" s="10">
        <v>3.8948210716868097E-2</v>
      </c>
      <c r="O61" s="10">
        <v>3.9067436581892601E-2</v>
      </c>
      <c r="P61" s="10">
        <v>3.9879409173470402E-2</v>
      </c>
      <c r="Q61" s="10">
        <v>4.0036926411120798E-2</v>
      </c>
      <c r="R61" s="10">
        <v>3.9813742768697397E-2</v>
      </c>
    </row>
    <row r="62" spans="1:18" x14ac:dyDescent="0.25">
      <c r="A62" s="3" t="s">
        <v>66</v>
      </c>
      <c r="B62" s="10"/>
      <c r="C62" s="10"/>
      <c r="D62" s="10"/>
      <c r="E62" s="10"/>
      <c r="F62" s="10"/>
      <c r="G62" s="10"/>
      <c r="H62" s="10"/>
      <c r="I62" s="10"/>
      <c r="J62" s="10">
        <v>4.9114689152272503E-3</v>
      </c>
      <c r="K62" s="10">
        <v>-2.3310190398174399E-3</v>
      </c>
      <c r="L62" s="10">
        <v>-1.9281493132457699E-3</v>
      </c>
      <c r="M62" s="10">
        <v>1.7245213120696301E-5</v>
      </c>
      <c r="N62" s="10">
        <v>-6.7077160517774398E-4</v>
      </c>
      <c r="O62" s="10">
        <v>-9.0343917468413697E-4</v>
      </c>
      <c r="P62" s="10">
        <v>-7.1716322925815298E-4</v>
      </c>
      <c r="Q62" s="10">
        <v>-2.4000715465239E-4</v>
      </c>
      <c r="R62" s="10">
        <v>4.0375905262613198E-4</v>
      </c>
    </row>
    <row r="63" spans="1:18" x14ac:dyDescent="0.25">
      <c r="A63" s="3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10">
        <v>-3.3834548719325397E-2</v>
      </c>
      <c r="L63" s="10">
        <v>-3.4555828779508101E-2</v>
      </c>
      <c r="M63" s="10">
        <v>-3.59916769051596E-2</v>
      </c>
      <c r="N63" s="10">
        <v>-3.6109205428150201E-2</v>
      </c>
      <c r="O63" s="10">
        <v>-3.82548653494727E-2</v>
      </c>
      <c r="P63" s="10">
        <v>-3.8761362911085201E-2</v>
      </c>
      <c r="Q63" s="10">
        <v>-3.90734081664156E-2</v>
      </c>
      <c r="R63" s="10">
        <v>-3.8309716344103698E-2</v>
      </c>
    </row>
    <row r="64" spans="1:18" x14ac:dyDescent="0.25">
      <c r="A64" s="3" t="s">
        <v>68</v>
      </c>
      <c r="B64" s="10"/>
      <c r="C64" s="10"/>
      <c r="D64" s="10"/>
      <c r="E64" s="10"/>
      <c r="F64" s="10"/>
      <c r="G64" s="10"/>
      <c r="H64" s="10"/>
      <c r="I64" s="10"/>
      <c r="J64" s="10"/>
      <c r="K64" s="10">
        <v>-5.6888969244615097E-2</v>
      </c>
      <c r="L64" s="10">
        <v>-5.7671575994706098E-2</v>
      </c>
      <c r="M64" s="10">
        <v>-5.9174544264171798E-2</v>
      </c>
      <c r="N64" s="10">
        <v>-6.0109693196488602E-2</v>
      </c>
      <c r="O64" s="10">
        <v>-5.9661345556699101E-2</v>
      </c>
      <c r="P64" s="10">
        <v>-5.9711469830968499E-2</v>
      </c>
      <c r="Q64" s="10">
        <v>-5.8934788809185901E-2</v>
      </c>
      <c r="R64" s="10">
        <v>-5.7535362537837698E-2</v>
      </c>
    </row>
    <row r="65" spans="1:18" x14ac:dyDescent="0.25">
      <c r="A65" s="3" t="s">
        <v>69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>
        <v>-5.7681143880928598E-2</v>
      </c>
      <c r="M65" s="10">
        <v>-6.0743006642309402E-2</v>
      </c>
      <c r="N65" s="10">
        <v>-6.0686034608637598E-2</v>
      </c>
      <c r="O65" s="10">
        <v>-6.0915255061233901E-2</v>
      </c>
      <c r="P65" s="10">
        <v>-5.8761005084027901E-2</v>
      </c>
      <c r="Q65" s="10">
        <v>-5.7782415613914999E-2</v>
      </c>
      <c r="R65" s="10">
        <v>-5.6266454726472299E-2</v>
      </c>
    </row>
    <row r="66" spans="1:18" x14ac:dyDescent="0.25">
      <c r="A66" s="3" t="s">
        <v>70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>
        <v>-4.5536587770530199E-2</v>
      </c>
      <c r="M66" s="10">
        <v>-4.7604599284062903E-2</v>
      </c>
      <c r="N66" s="10">
        <v>-4.98133987598793E-2</v>
      </c>
      <c r="O66" s="10">
        <v>-4.9997482336393E-2</v>
      </c>
      <c r="P66" s="10">
        <v>-4.9469427500026301E-2</v>
      </c>
      <c r="Q66" s="10">
        <v>-4.8298941327230303E-2</v>
      </c>
      <c r="R66" s="10">
        <v>-4.6292696413317402E-2</v>
      </c>
    </row>
    <row r="67" spans="1:18" x14ac:dyDescent="0.25">
      <c r="A67" s="3" t="s">
        <v>71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>
        <v>-2.8968775669599E-2</v>
      </c>
      <c r="N67" s="10">
        <v>-3.0391292708727102E-2</v>
      </c>
      <c r="O67" s="10">
        <v>-3.3344480890472698E-2</v>
      </c>
      <c r="P67" s="10">
        <v>-3.3627002334941397E-2</v>
      </c>
      <c r="Q67" s="10">
        <v>-3.3950494925362298E-2</v>
      </c>
      <c r="R67" s="10">
        <v>-3.2710094960546103E-2</v>
      </c>
    </row>
    <row r="68" spans="1:18" x14ac:dyDescent="0.25">
      <c r="A68" s="3" t="s">
        <v>72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>
        <v>-2.6792692713865401E-2</v>
      </c>
      <c r="N68" s="10">
        <v>-2.85852515132482E-2</v>
      </c>
      <c r="O68" s="10">
        <v>-2.7241068296173E-2</v>
      </c>
      <c r="P68" s="10">
        <v>-2.77862761470303E-2</v>
      </c>
      <c r="Q68" s="10">
        <v>-2.6840862278914999E-2</v>
      </c>
      <c r="R68" s="10">
        <v>-2.5569068059171099E-2</v>
      </c>
    </row>
    <row r="69" spans="1:18" x14ac:dyDescent="0.25">
      <c r="A69" s="3" t="s">
        <v>73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>
        <v>-2.23082449670709E-2</v>
      </c>
      <c r="O69" s="10">
        <v>-2.2386917296238401E-2</v>
      </c>
      <c r="P69" s="10">
        <v>-1.9618070725626699E-2</v>
      </c>
      <c r="Q69" s="10">
        <v>-1.8638133066167399E-2</v>
      </c>
      <c r="R69" s="10">
        <v>-1.7461810758095699E-2</v>
      </c>
    </row>
    <row r="70" spans="1:18" x14ac:dyDescent="0.25">
      <c r="A70" s="3" t="s">
        <v>74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>
        <v>-6.5454605969252197E-3</v>
      </c>
      <c r="O70" s="10">
        <v>-6.4258713216653104E-3</v>
      </c>
      <c r="P70" s="10">
        <v>-6.6966456146685099E-3</v>
      </c>
      <c r="Q70" s="10">
        <v>-5.5857025540884397E-3</v>
      </c>
      <c r="R70" s="10">
        <v>-4.0671062527026201E-3</v>
      </c>
    </row>
    <row r="71" spans="1:18" x14ac:dyDescent="0.25">
      <c r="A71" s="3" t="s">
        <v>75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>
        <v>3.2204425143540299E-3</v>
      </c>
      <c r="P71" s="10">
        <v>2.33701257763722E-3</v>
      </c>
      <c r="Q71" s="10">
        <v>1.17134359313891E-3</v>
      </c>
      <c r="R71" s="10">
        <v>1.38215359687263E-3</v>
      </c>
    </row>
    <row r="72" spans="1:18" x14ac:dyDescent="0.25">
      <c r="A72" s="3" t="s">
        <v>76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>
        <v>-7.4046477221305501E-3</v>
      </c>
      <c r="P72" s="10">
        <v>-8.6877339838021903E-3</v>
      </c>
      <c r="Q72" s="10">
        <v>-7.9715753835813107E-3</v>
      </c>
      <c r="R72" s="10">
        <v>-7.5341019687540697E-3</v>
      </c>
    </row>
    <row r="73" spans="1:18" x14ac:dyDescent="0.25">
      <c r="A73" s="3" t="s">
        <v>77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>
        <v>-2.0231445371370099E-2</v>
      </c>
      <c r="Q73" s="10">
        <v>-1.9224543241197E-2</v>
      </c>
      <c r="R73" s="10">
        <v>-1.81056381525143E-2</v>
      </c>
    </row>
    <row r="74" spans="1:18" x14ac:dyDescent="0.25">
      <c r="A74" s="3" t="s">
        <v>78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>
        <v>-2.2650477956589001E-2</v>
      </c>
      <c r="Q74" s="10">
        <v>-2.1231295540952801E-2</v>
      </c>
      <c r="R74" s="10">
        <v>-1.9409708277985001E-2</v>
      </c>
    </row>
    <row r="75" spans="1:18" x14ac:dyDescent="0.25">
      <c r="A75" s="3" t="s">
        <v>79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>
        <v>-2.11872975284788E-2</v>
      </c>
      <c r="R75" s="10">
        <v>-2.0798863469248901E-2</v>
      </c>
    </row>
    <row r="76" spans="1:18" x14ac:dyDescent="0.25">
      <c r="A76" s="3" t="s">
        <v>80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>
        <v>-1.53307097135622E-2</v>
      </c>
      <c r="R76" s="10">
        <v>-1.5002996695387599E-2</v>
      </c>
    </row>
    <row r="77" spans="1:18" x14ac:dyDescent="0.25">
      <c r="A77" s="3" t="s">
        <v>81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>
        <v>-1.5643853471607801E-2</v>
      </c>
    </row>
    <row r="78" spans="1:18" x14ac:dyDescent="0.25">
      <c r="A78" s="3" t="s">
        <v>82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>
        <v>-2.94357712658159E-2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"/>
  <sheetViews>
    <sheetView showGridLines="0" workbookViewId="0">
      <selection activeCell="P16" sqref="P16"/>
    </sheetView>
  </sheetViews>
  <sheetFormatPr defaultRowHeight="15" x14ac:dyDescent="0.25"/>
  <cols>
    <col min="1" max="1" width="10" customWidth="1"/>
    <col min="2" max="73" width="7.28515625" customWidth="1"/>
  </cols>
  <sheetData>
    <row r="1" spans="1:73" x14ac:dyDescent="0.25">
      <c r="A1" s="56" t="s">
        <v>215</v>
      </c>
    </row>
    <row r="2" spans="1:73" x14ac:dyDescent="0.25">
      <c r="A2" s="6"/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27</v>
      </c>
      <c r="S2" s="6" t="s">
        <v>28</v>
      </c>
      <c r="T2" s="6" t="s">
        <v>29</v>
      </c>
      <c r="U2" s="6" t="s">
        <v>30</v>
      </c>
      <c r="V2" s="6" t="s">
        <v>31</v>
      </c>
      <c r="W2" s="6" t="s">
        <v>32</v>
      </c>
      <c r="X2" s="6" t="s">
        <v>33</v>
      </c>
      <c r="Y2" s="6" t="s">
        <v>34</v>
      </c>
      <c r="Z2" s="6" t="s">
        <v>35</v>
      </c>
      <c r="AA2" s="6" t="s">
        <v>36</v>
      </c>
      <c r="AB2" s="6" t="s">
        <v>37</v>
      </c>
      <c r="AC2" s="6" t="s">
        <v>38</v>
      </c>
      <c r="AD2" s="6" t="s">
        <v>39</v>
      </c>
      <c r="AE2" s="6" t="s">
        <v>40</v>
      </c>
      <c r="AF2" s="6" t="s">
        <v>41</v>
      </c>
      <c r="AG2" s="6" t="s">
        <v>42</v>
      </c>
      <c r="AH2" s="6" t="s">
        <v>43</v>
      </c>
      <c r="AI2" s="6" t="s">
        <v>44</v>
      </c>
      <c r="AJ2" s="6" t="s">
        <v>45</v>
      </c>
      <c r="AK2" s="6" t="s">
        <v>46</v>
      </c>
      <c r="AL2" s="6" t="s">
        <v>47</v>
      </c>
      <c r="AM2" s="6" t="s">
        <v>48</v>
      </c>
      <c r="AN2" s="6" t="s">
        <v>49</v>
      </c>
      <c r="AO2" s="6" t="s">
        <v>50</v>
      </c>
      <c r="AP2" s="6" t="s">
        <v>51</v>
      </c>
      <c r="AQ2" s="6" t="s">
        <v>52</v>
      </c>
      <c r="AR2" s="6" t="s">
        <v>53</v>
      </c>
      <c r="AS2" s="6" t="s">
        <v>54</v>
      </c>
      <c r="AT2" s="6" t="s">
        <v>55</v>
      </c>
      <c r="AU2" s="6" t="s">
        <v>56</v>
      </c>
      <c r="AV2" s="6" t="s">
        <v>57</v>
      </c>
      <c r="AW2" s="6" t="s">
        <v>58</v>
      </c>
      <c r="AX2" s="6" t="s">
        <v>59</v>
      </c>
      <c r="AY2" s="6" t="s">
        <v>60</v>
      </c>
      <c r="AZ2" s="6" t="s">
        <v>61</v>
      </c>
      <c r="BA2" s="6" t="s">
        <v>62</v>
      </c>
      <c r="BB2" s="6" t="s">
        <v>63</v>
      </c>
      <c r="BC2" s="6" t="s">
        <v>64</v>
      </c>
      <c r="BD2" s="6" t="s">
        <v>65</v>
      </c>
      <c r="BE2" s="6" t="s">
        <v>66</v>
      </c>
      <c r="BF2" s="6" t="s">
        <v>67</v>
      </c>
      <c r="BG2" s="6" t="s">
        <v>68</v>
      </c>
      <c r="BH2" s="6" t="s">
        <v>69</v>
      </c>
      <c r="BI2" s="6" t="s">
        <v>70</v>
      </c>
      <c r="BJ2" s="6" t="s">
        <v>71</v>
      </c>
      <c r="BK2" s="6" t="s">
        <v>72</v>
      </c>
      <c r="BL2" s="6" t="s">
        <v>73</v>
      </c>
      <c r="BM2" s="6" t="s">
        <v>74</v>
      </c>
      <c r="BN2" s="6" t="s">
        <v>75</v>
      </c>
      <c r="BO2" s="6" t="s">
        <v>76</v>
      </c>
      <c r="BP2" s="6" t="s">
        <v>77</v>
      </c>
      <c r="BQ2" s="6" t="s">
        <v>78</v>
      </c>
      <c r="BR2" s="6" t="s">
        <v>79</v>
      </c>
      <c r="BS2" s="6" t="s">
        <v>80</v>
      </c>
      <c r="BT2" s="6" t="s">
        <v>81</v>
      </c>
      <c r="BU2" s="6" t="s">
        <v>82</v>
      </c>
    </row>
    <row r="3" spans="1:73" x14ac:dyDescent="0.25">
      <c r="A3" s="3" t="s">
        <v>202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>
        <v>2.3053293731942698E-3</v>
      </c>
      <c r="AM3" s="10">
        <v>8.3470631581696403E-2</v>
      </c>
      <c r="AN3" s="10">
        <v>0.130945208959341</v>
      </c>
      <c r="AO3" s="10">
        <v>5.8346354530532898E-2</v>
      </c>
      <c r="AP3" s="10">
        <v>-0.12648238443592399</v>
      </c>
      <c r="AQ3" s="10">
        <v>-0.14559792414280801</v>
      </c>
      <c r="AR3" s="10">
        <v>-0.115672960302624</v>
      </c>
      <c r="AS3" s="10">
        <v>-0.116678611925285</v>
      </c>
      <c r="AT3" s="10">
        <v>-0.104134612420517</v>
      </c>
      <c r="AU3" s="10">
        <v>-9.0870496065591194E-2</v>
      </c>
      <c r="AV3" s="10">
        <v>-6.5075048005016095E-2</v>
      </c>
      <c r="AW3" s="10">
        <v>-6.2354904323260699E-2</v>
      </c>
      <c r="AX3" s="10">
        <v>-4.7736462199792599E-2</v>
      </c>
      <c r="AY3" s="10">
        <v>5.9711850011234802E-3</v>
      </c>
      <c r="AZ3" s="10">
        <v>7.4602795204097697E-2</v>
      </c>
      <c r="BA3" s="10">
        <v>0.12873339134311401</v>
      </c>
      <c r="BB3" s="10">
        <v>0.15774398660515501</v>
      </c>
      <c r="BC3" s="10">
        <v>0.18884423080761301</v>
      </c>
      <c r="BD3" s="10">
        <v>0.170319434776253</v>
      </c>
      <c r="BE3" s="10">
        <v>0.11553670769258199</v>
      </c>
      <c r="BF3" s="10">
        <v>6.6195600091377899E-2</v>
      </c>
      <c r="BG3" s="10">
        <v>1.6944399065105399E-2</v>
      </c>
      <c r="BH3" s="10">
        <v>3.54889945617875E-3</v>
      </c>
      <c r="BI3" s="10">
        <v>-1.31078371424062E-2</v>
      </c>
      <c r="BJ3" s="10">
        <v>-1.09941671998115E-2</v>
      </c>
      <c r="BK3" s="10">
        <v>-1.06786857869867E-2</v>
      </c>
      <c r="BL3" s="10">
        <v>6.13747537961906E-3</v>
      </c>
      <c r="BM3" s="10">
        <v>-1.32138202378269E-2</v>
      </c>
      <c r="BN3" s="10">
        <v>-3.2383425099269801E-2</v>
      </c>
      <c r="BO3" s="10">
        <v>-3.7967588027008503E-2</v>
      </c>
      <c r="BP3" s="10">
        <v>-3.4409871202652799E-2</v>
      </c>
      <c r="BQ3" s="10">
        <v>-3.9927003065296E-2</v>
      </c>
      <c r="BR3" s="10">
        <v>-4.7286478884530803E-2</v>
      </c>
      <c r="BS3" s="10">
        <v>-4.8751809553033702E-2</v>
      </c>
      <c r="BT3" s="10">
        <v>-2.9188187914177901E-2</v>
      </c>
      <c r="BU3" s="10">
        <v>-1.71333519303669E-2</v>
      </c>
    </row>
    <row r="4" spans="1:73" x14ac:dyDescent="0.25">
      <c r="A4" s="3" t="s">
        <v>203</v>
      </c>
      <c r="B4" s="10">
        <v>0.175829556182792</v>
      </c>
      <c r="C4" s="10">
        <v>9.5090024786442101E-2</v>
      </c>
      <c r="D4" s="10">
        <v>3.8188829917489203E-2</v>
      </c>
      <c r="E4" s="10">
        <v>-1.7205593162161699E-2</v>
      </c>
      <c r="F4" s="10">
        <v>-3.7398687209304102E-2</v>
      </c>
      <c r="G4" s="10">
        <v>-8.3931031484997407E-2</v>
      </c>
      <c r="H4" s="10">
        <v>-8.82335110707934E-2</v>
      </c>
      <c r="I4" s="10">
        <v>-3.8486344153572098E-2</v>
      </c>
      <c r="J4" s="10">
        <v>-7.1104829757828699E-3</v>
      </c>
      <c r="K4" s="10">
        <v>-1.5209525814782399E-2</v>
      </c>
      <c r="L4" s="10">
        <v>-2.33463268960694E-2</v>
      </c>
      <c r="M4" s="10">
        <v>-3.2791034491511398E-2</v>
      </c>
      <c r="N4" s="10">
        <v>-6.7799045418674098E-2</v>
      </c>
      <c r="O4" s="10">
        <v>-5.6367402098564001E-2</v>
      </c>
      <c r="P4" s="10">
        <v>-4.9378325488067497E-3</v>
      </c>
      <c r="Q4" s="10">
        <v>4.0310944839285698E-2</v>
      </c>
      <c r="R4" s="10">
        <v>1.4498547819727E-2</v>
      </c>
      <c r="S4" s="10">
        <v>3.8790589806009003E-2</v>
      </c>
      <c r="T4" s="10">
        <v>4.0068302619234303E-2</v>
      </c>
      <c r="U4" s="10">
        <v>7.6942293961895503E-2</v>
      </c>
      <c r="V4" s="10">
        <v>4.8218488847350402E-2</v>
      </c>
      <c r="W4" s="10">
        <v>4.9744013355232E-2</v>
      </c>
      <c r="X4" s="10">
        <v>6.9353867009647602E-2</v>
      </c>
      <c r="Y4" s="10">
        <v>5.9205759326369199E-2</v>
      </c>
      <c r="Z4" s="10">
        <v>5.7107136542864298E-3</v>
      </c>
      <c r="AA4" s="10">
        <v>-2.4777350257290099E-2</v>
      </c>
      <c r="AB4" s="10">
        <v>-1.39223918550985E-2</v>
      </c>
      <c r="AC4" s="10">
        <v>1.00608525804446E-3</v>
      </c>
      <c r="AD4" s="10">
        <v>-3.3288651025770798E-2</v>
      </c>
      <c r="AE4" s="10">
        <v>-4.9971281617752397E-2</v>
      </c>
      <c r="AF4" s="10">
        <v>-4.9802372022208198E-2</v>
      </c>
      <c r="AG4" s="10">
        <v>-5.5873485692440897E-2</v>
      </c>
      <c r="AH4" s="10">
        <v>-0.111242219599235</v>
      </c>
      <c r="AI4" s="10">
        <v>-0.113728819784814</v>
      </c>
      <c r="AJ4" s="10">
        <v>-8.5528245904153893E-2</v>
      </c>
      <c r="AK4" s="10">
        <v>-4.42201170998597E-2</v>
      </c>
      <c r="AL4" s="10">
        <v>-8.0767387360845405E-2</v>
      </c>
      <c r="AM4" s="10">
        <v>-6.4078563102832206E-2</v>
      </c>
      <c r="AN4" s="10">
        <v>-4.0751341124442599E-2</v>
      </c>
      <c r="AO4" s="10">
        <v>-2.0814569122366601E-2</v>
      </c>
      <c r="AP4" s="10">
        <v>-3.2178255205080199E-2</v>
      </c>
      <c r="AQ4" s="10">
        <v>-4.8521483753613997E-3</v>
      </c>
      <c r="AR4" s="10">
        <v>3.54147837735201E-2</v>
      </c>
      <c r="AS4" s="10">
        <v>4.8859156241029197E-2</v>
      </c>
      <c r="AT4" s="10">
        <v>2.5325879786766502E-2</v>
      </c>
      <c r="AU4" s="10">
        <v>3.76145581976867E-2</v>
      </c>
      <c r="AV4" s="10">
        <v>5.5345876585865997E-2</v>
      </c>
      <c r="AW4" s="10">
        <v>5.8361830964512799E-2</v>
      </c>
      <c r="AX4" s="10">
        <v>3.5820486173985699E-2</v>
      </c>
      <c r="AY4" s="10">
        <v>3.9132520910278801E-2</v>
      </c>
      <c r="AZ4" s="10">
        <v>5.2840956065534003E-2</v>
      </c>
      <c r="BA4" s="10">
        <v>5.6977844706325997E-2</v>
      </c>
      <c r="BB4" s="10">
        <v>3.9107094301693103E-2</v>
      </c>
      <c r="BC4" s="10">
        <v>4.9955401167736099E-2</v>
      </c>
      <c r="BD4" s="10">
        <v>6.58239296866103E-2</v>
      </c>
      <c r="BE4" s="10">
        <v>6.6600352114738401E-2</v>
      </c>
      <c r="BF4" s="10">
        <v>4.5694400752486403E-2</v>
      </c>
      <c r="BG4" s="10">
        <v>4.2570082680148502E-2</v>
      </c>
      <c r="BH4" s="10">
        <v>3.90479659775326E-2</v>
      </c>
      <c r="BI4" s="10">
        <v>2.70526924227798E-2</v>
      </c>
      <c r="BJ4" s="10">
        <v>1.0114468815293799E-2</v>
      </c>
      <c r="BK4" s="10">
        <v>6.6388240217154504E-3</v>
      </c>
      <c r="BL4" s="10">
        <v>1.2585675365684701E-2</v>
      </c>
      <c r="BM4" s="10">
        <v>1.33841309058251E-2</v>
      </c>
      <c r="BN4" s="10">
        <v>-1.73847573463294E-2</v>
      </c>
      <c r="BO4" s="10">
        <v>-2.07231624610511E-2</v>
      </c>
      <c r="BP4" s="10">
        <v>-1.56212220352856E-2</v>
      </c>
      <c r="BQ4" s="10">
        <v>-2.3535071689426701E-2</v>
      </c>
      <c r="BR4" s="10">
        <v>-5.2874703780105302E-2</v>
      </c>
      <c r="BS4" s="10">
        <v>-6.3205941244138503E-2</v>
      </c>
      <c r="BT4" s="10">
        <v>-6.2682700328508603E-2</v>
      </c>
      <c r="BU4" s="10">
        <v>-6.2585353566904006E-2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1"/>
  <sheetViews>
    <sheetView showGridLines="0" workbookViewId="0">
      <selection activeCell="P29" sqref="P29"/>
    </sheetView>
  </sheetViews>
  <sheetFormatPr defaultRowHeight="15" x14ac:dyDescent="0.25"/>
  <cols>
    <col min="2" max="71" width="9.28515625" bestFit="1" customWidth="1"/>
    <col min="72" max="72" width="9.42578125" bestFit="1" customWidth="1"/>
    <col min="73" max="73" width="9.28515625" bestFit="1" customWidth="1"/>
  </cols>
  <sheetData>
    <row r="1" spans="1:73" x14ac:dyDescent="0.25">
      <c r="A1" s="56" t="s">
        <v>217</v>
      </c>
    </row>
    <row r="2" spans="1:73" x14ac:dyDescent="0.25">
      <c r="A2" s="6"/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27</v>
      </c>
      <c r="S2" s="6" t="s">
        <v>28</v>
      </c>
      <c r="T2" s="6" t="s">
        <v>29</v>
      </c>
      <c r="U2" s="6" t="s">
        <v>30</v>
      </c>
      <c r="V2" s="6" t="s">
        <v>31</v>
      </c>
      <c r="W2" s="6" t="s">
        <v>32</v>
      </c>
      <c r="X2" s="6" t="s">
        <v>33</v>
      </c>
      <c r="Y2" s="6" t="s">
        <v>34</v>
      </c>
      <c r="Z2" s="6" t="s">
        <v>35</v>
      </c>
      <c r="AA2" s="6" t="s">
        <v>36</v>
      </c>
      <c r="AB2" s="6" t="s">
        <v>37</v>
      </c>
      <c r="AC2" s="6" t="s">
        <v>38</v>
      </c>
      <c r="AD2" s="6" t="s">
        <v>39</v>
      </c>
      <c r="AE2" s="6" t="s">
        <v>40</v>
      </c>
      <c r="AF2" s="6" t="s">
        <v>41</v>
      </c>
      <c r="AG2" s="6" t="s">
        <v>42</v>
      </c>
      <c r="AH2" s="6" t="s">
        <v>43</v>
      </c>
      <c r="AI2" s="6" t="s">
        <v>44</v>
      </c>
      <c r="AJ2" s="6" t="s">
        <v>45</v>
      </c>
      <c r="AK2" s="6" t="s">
        <v>46</v>
      </c>
      <c r="AL2" s="6" t="s">
        <v>47</v>
      </c>
      <c r="AM2" s="6" t="s">
        <v>48</v>
      </c>
      <c r="AN2" s="6" t="s">
        <v>49</v>
      </c>
      <c r="AO2" s="6" t="s">
        <v>50</v>
      </c>
      <c r="AP2" s="6" t="s">
        <v>51</v>
      </c>
      <c r="AQ2" s="6" t="s">
        <v>52</v>
      </c>
      <c r="AR2" s="6" t="s">
        <v>53</v>
      </c>
      <c r="AS2" s="6" t="s">
        <v>54</v>
      </c>
      <c r="AT2" s="6" t="s">
        <v>55</v>
      </c>
      <c r="AU2" s="6" t="s">
        <v>56</v>
      </c>
      <c r="AV2" s="6" t="s">
        <v>57</v>
      </c>
      <c r="AW2" s="6" t="s">
        <v>58</v>
      </c>
      <c r="AX2" s="6" t="s">
        <v>59</v>
      </c>
      <c r="AY2" s="6" t="s">
        <v>60</v>
      </c>
      <c r="AZ2" s="6" t="s">
        <v>61</v>
      </c>
      <c r="BA2" s="6" t="s">
        <v>62</v>
      </c>
      <c r="BB2" s="6" t="s">
        <v>63</v>
      </c>
      <c r="BC2" s="6" t="s">
        <v>64</v>
      </c>
      <c r="BD2" s="6" t="s">
        <v>65</v>
      </c>
      <c r="BE2" s="6" t="s">
        <v>66</v>
      </c>
      <c r="BF2" s="6" t="s">
        <v>67</v>
      </c>
      <c r="BG2" s="6" t="s">
        <v>68</v>
      </c>
      <c r="BH2" s="6" t="s">
        <v>69</v>
      </c>
      <c r="BI2" s="6" t="s">
        <v>70</v>
      </c>
      <c r="BJ2" s="6" t="s">
        <v>71</v>
      </c>
      <c r="BK2" s="6" t="s">
        <v>72</v>
      </c>
      <c r="BL2" s="6" t="s">
        <v>73</v>
      </c>
      <c r="BM2" s="6" t="s">
        <v>74</v>
      </c>
      <c r="BN2" s="6" t="s">
        <v>75</v>
      </c>
      <c r="BO2" s="6" t="s">
        <v>76</v>
      </c>
      <c r="BP2" s="6" t="s">
        <v>77</v>
      </c>
      <c r="BQ2" s="6" t="s">
        <v>78</v>
      </c>
      <c r="BR2" s="6" t="s">
        <v>79</v>
      </c>
      <c r="BS2" s="6" t="s">
        <v>80</v>
      </c>
      <c r="BT2" s="6" t="s">
        <v>81</v>
      </c>
      <c r="BU2" s="6" t="s">
        <v>82</v>
      </c>
    </row>
    <row r="3" spans="1:73" x14ac:dyDescent="0.25">
      <c r="A3" s="3" t="s">
        <v>155</v>
      </c>
      <c r="B3" s="9">
        <v>-7.4565999999999999E-3</v>
      </c>
      <c r="C3" s="9">
        <v>-1.9266999999999999E-2</v>
      </c>
      <c r="D3" s="9">
        <v>-2.0612999999999999E-2</v>
      </c>
      <c r="E3" s="9">
        <v>2.5486999999999999E-2</v>
      </c>
      <c r="F3" s="9">
        <v>1.2444999999999999E-2</v>
      </c>
      <c r="G3" s="9">
        <v>-3.6148999999999999E-3</v>
      </c>
      <c r="H3" s="9">
        <v>-5.8713999999999997E-3</v>
      </c>
      <c r="I3" s="9">
        <v>3.6878000000000001E-2</v>
      </c>
      <c r="J3" s="9">
        <v>5.9020999999999997E-2</v>
      </c>
      <c r="K3" s="9">
        <v>5.3011999999999997E-2</v>
      </c>
      <c r="L3" s="9">
        <v>5.3059000000000002E-2</v>
      </c>
      <c r="M3" s="9">
        <v>4.3614E-2</v>
      </c>
      <c r="N3" s="9">
        <v>4.7611000000000001E-2</v>
      </c>
      <c r="O3" s="9">
        <v>3.8152999999999999E-2</v>
      </c>
      <c r="P3" s="9">
        <v>2.163E-2</v>
      </c>
      <c r="Q3" s="9">
        <v>8.2197999999999993E-2</v>
      </c>
      <c r="R3" s="9">
        <v>4.1182000000000003E-2</v>
      </c>
      <c r="S3" s="9">
        <v>1.5782999999999998E-2</v>
      </c>
      <c r="T3" s="9">
        <v>5.0445000000000004E-4</v>
      </c>
      <c r="U3" s="9">
        <v>-1.3125E-2</v>
      </c>
      <c r="V3" s="9">
        <v>-1.2246E-2</v>
      </c>
      <c r="W3" s="9">
        <v>-1.3094E-2</v>
      </c>
      <c r="X3" s="9">
        <v>-1.7742000000000001E-2</v>
      </c>
      <c r="Y3" s="9">
        <v>-2.2758E-2</v>
      </c>
      <c r="Z3" s="9">
        <v>-2.7587E-2</v>
      </c>
      <c r="AA3" s="9">
        <v>-2.8187E-2</v>
      </c>
      <c r="AB3" s="9">
        <v>-3.4597000000000003E-2</v>
      </c>
      <c r="AC3" s="9">
        <v>-2.5249000000000001E-2</v>
      </c>
      <c r="AD3" s="9">
        <v>-3.1267999999999997E-2</v>
      </c>
      <c r="AE3" s="9">
        <v>-3.1709000000000001E-2</v>
      </c>
      <c r="AF3" s="9">
        <v>-2.0986000000000001E-2</v>
      </c>
      <c r="AG3" s="9">
        <v>-2.4743999999999999E-2</v>
      </c>
      <c r="AH3" s="9">
        <v>-1.9882E-2</v>
      </c>
      <c r="AI3" s="9">
        <v>-1.6560999999999999E-2</v>
      </c>
      <c r="AJ3" s="9">
        <v>-2.2970999999999998E-2</v>
      </c>
      <c r="AK3" s="9">
        <v>-1.8027999999999999E-2</v>
      </c>
      <c r="AL3" s="9">
        <v>-1.7136999999999999E-2</v>
      </c>
      <c r="AM3" s="9">
        <v>-2.2308000000000001E-2</v>
      </c>
      <c r="AN3" s="9">
        <v>-1.3556E-2</v>
      </c>
      <c r="AO3" s="9">
        <v>-1.2304000000000001E-2</v>
      </c>
      <c r="AP3" s="9">
        <v>-1.4042000000000001E-2</v>
      </c>
      <c r="AQ3" s="9">
        <v>-8.5304999999999999E-3</v>
      </c>
      <c r="AR3" s="9">
        <v>-7.0080999999999997E-3</v>
      </c>
      <c r="AS3" s="9">
        <v>-7.3980000000000001E-3</v>
      </c>
      <c r="AT3" s="9">
        <v>6.4464000000000004E-4</v>
      </c>
      <c r="AU3" s="9">
        <v>7.8349000000000005E-3</v>
      </c>
      <c r="AV3" s="9">
        <v>1.1253000000000001E-2</v>
      </c>
      <c r="AW3" s="9">
        <v>2.2712E-2</v>
      </c>
      <c r="AX3" s="9">
        <v>2.7703999999999999E-2</v>
      </c>
      <c r="AY3" s="9">
        <v>3.7817999999999997E-2</v>
      </c>
      <c r="AZ3" s="9">
        <v>4.8134999999999997E-2</v>
      </c>
      <c r="BA3" s="9">
        <v>9.6081E-2</v>
      </c>
      <c r="BB3" s="9">
        <v>6.3019000000000006E-2</v>
      </c>
      <c r="BC3" s="9">
        <v>6.8155999999999994E-2</v>
      </c>
      <c r="BD3" s="9">
        <v>7.5145000000000003E-2</v>
      </c>
      <c r="BE3" s="9">
        <v>8.0954999999999999E-2</v>
      </c>
      <c r="BF3" s="9">
        <v>-1.1619000000000001E-2</v>
      </c>
      <c r="BG3" s="9">
        <v>-4.3972000000000004E-3</v>
      </c>
      <c r="BH3" s="9">
        <v>1.3609E-3</v>
      </c>
      <c r="BI3" s="9">
        <v>6.1218000000000002E-3</v>
      </c>
      <c r="BJ3" s="9">
        <v>5.5326000000000004E-3</v>
      </c>
      <c r="BK3" s="9">
        <v>4.2789999999999998E-3</v>
      </c>
      <c r="BL3" s="9">
        <v>3.8777999999999998E-3</v>
      </c>
      <c r="BM3" s="9">
        <v>1.3148999999999999E-3</v>
      </c>
      <c r="BN3" s="9">
        <v>8.3175999999999996E-4</v>
      </c>
      <c r="BO3" s="9">
        <v>8.7416000000000002E-4</v>
      </c>
      <c r="BP3" s="9">
        <v>-1.5566000000000001E-4</v>
      </c>
      <c r="BQ3" s="9">
        <v>2.0831999999999999E-3</v>
      </c>
      <c r="BR3" s="9">
        <v>-1.8276E-3</v>
      </c>
      <c r="BS3" s="9">
        <v>-4.1869999999999997E-3</v>
      </c>
      <c r="BT3" s="9">
        <v>-6.6692000000000001E-3</v>
      </c>
      <c r="BU3" s="9">
        <v>-1.0277E-2</v>
      </c>
    </row>
    <row r="9" spans="1:73" x14ac:dyDescent="0.25">
      <c r="C9" s="1"/>
      <c r="D9" s="1"/>
    </row>
    <row r="10" spans="1:73" x14ac:dyDescent="0.25">
      <c r="C10" s="1"/>
      <c r="D10" s="1"/>
    </row>
    <row r="11" spans="1:73" x14ac:dyDescent="0.25">
      <c r="C11" s="1"/>
      <c r="D11" s="1"/>
    </row>
    <row r="12" spans="1:73" x14ac:dyDescent="0.25">
      <c r="C12" s="1"/>
      <c r="D12" s="1"/>
    </row>
    <row r="13" spans="1:73" x14ac:dyDescent="0.25">
      <c r="C13" s="1"/>
      <c r="D13" s="1"/>
    </row>
    <row r="14" spans="1:73" x14ac:dyDescent="0.25">
      <c r="C14" s="1"/>
      <c r="D14" s="1"/>
    </row>
    <row r="15" spans="1:73" x14ac:dyDescent="0.25">
      <c r="C15" s="1"/>
      <c r="D15" s="1"/>
    </row>
    <row r="16" spans="1:73" x14ac:dyDescent="0.25">
      <c r="C16" s="1"/>
      <c r="D16" s="1"/>
    </row>
    <row r="17" spans="3:4" x14ac:dyDescent="0.25">
      <c r="C17" s="1"/>
      <c r="D17" s="1"/>
    </row>
    <row r="18" spans="3:4" x14ac:dyDescent="0.25">
      <c r="C18" s="1"/>
      <c r="D18" s="1"/>
    </row>
    <row r="19" spans="3:4" x14ac:dyDescent="0.25">
      <c r="C19" s="1"/>
      <c r="D19" s="1"/>
    </row>
    <row r="20" spans="3:4" x14ac:dyDescent="0.25">
      <c r="C20" s="1"/>
      <c r="D20" s="1"/>
    </row>
    <row r="21" spans="3:4" x14ac:dyDescent="0.25">
      <c r="C21" s="1"/>
      <c r="D21" s="1"/>
    </row>
    <row r="22" spans="3:4" x14ac:dyDescent="0.25">
      <c r="C22" s="1"/>
      <c r="D22" s="1"/>
    </row>
    <row r="23" spans="3:4" x14ac:dyDescent="0.25">
      <c r="C23" s="1"/>
      <c r="D23" s="1"/>
    </row>
    <row r="24" spans="3:4" x14ac:dyDescent="0.25">
      <c r="C24" s="1"/>
      <c r="D24" s="1"/>
    </row>
    <row r="25" spans="3:4" x14ac:dyDescent="0.25">
      <c r="C25" s="1"/>
      <c r="D25" s="1"/>
    </row>
    <row r="26" spans="3:4" x14ac:dyDescent="0.25">
      <c r="C26" s="1"/>
      <c r="D26" s="1"/>
    </row>
    <row r="27" spans="3:4" x14ac:dyDescent="0.25">
      <c r="C27" s="1"/>
      <c r="D27" s="1"/>
    </row>
    <row r="28" spans="3:4" x14ac:dyDescent="0.25">
      <c r="C28" s="1"/>
      <c r="D28" s="1"/>
    </row>
    <row r="29" spans="3:4" x14ac:dyDescent="0.25">
      <c r="C29" s="1"/>
      <c r="D29" s="1"/>
    </row>
    <row r="30" spans="3:4" x14ac:dyDescent="0.25">
      <c r="C30" s="1"/>
      <c r="D30" s="1"/>
    </row>
    <row r="31" spans="3:4" x14ac:dyDescent="0.25">
      <c r="C31" s="1"/>
      <c r="D31" s="1"/>
    </row>
    <row r="32" spans="3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  <row r="74" spans="3:4" x14ac:dyDescent="0.25">
      <c r="C74" s="1"/>
      <c r="D74" s="1"/>
    </row>
    <row r="75" spans="3:4" x14ac:dyDescent="0.25">
      <c r="C75" s="1"/>
      <c r="D75" s="1"/>
    </row>
    <row r="76" spans="3:4" x14ac:dyDescent="0.25">
      <c r="C76" s="1"/>
      <c r="D76" s="1"/>
    </row>
    <row r="77" spans="3:4" x14ac:dyDescent="0.25">
      <c r="C77" s="1"/>
      <c r="D77" s="1"/>
    </row>
    <row r="78" spans="3:4" x14ac:dyDescent="0.25">
      <c r="C78" s="1"/>
      <c r="D78" s="1"/>
    </row>
    <row r="79" spans="3:4" x14ac:dyDescent="0.25">
      <c r="C79" s="1"/>
      <c r="D79" s="1"/>
    </row>
    <row r="80" spans="3:4" x14ac:dyDescent="0.25">
      <c r="C80" s="1"/>
      <c r="D80" s="1"/>
    </row>
    <row r="81" spans="3:4" x14ac:dyDescent="0.25">
      <c r="C81" s="1"/>
      <c r="D8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showGridLines="0" workbookViewId="0">
      <selection activeCell="N29" sqref="N29"/>
    </sheetView>
  </sheetViews>
  <sheetFormatPr defaultRowHeight="15" x14ac:dyDescent="0.25"/>
  <cols>
    <col min="1" max="1" width="24.85546875" customWidth="1"/>
    <col min="2" max="21" width="7.42578125" customWidth="1"/>
  </cols>
  <sheetData>
    <row r="1" spans="1:21" s="1" customFormat="1" x14ac:dyDescent="0.25">
      <c r="A1" s="11" t="s">
        <v>206</v>
      </c>
    </row>
    <row r="2" spans="1:21" x14ac:dyDescent="0.25">
      <c r="A2" s="6"/>
      <c r="B2" s="6">
        <v>1996</v>
      </c>
      <c r="C2" s="6">
        <v>1997</v>
      </c>
      <c r="D2" s="6">
        <v>1998</v>
      </c>
      <c r="E2" s="6">
        <v>1999</v>
      </c>
      <c r="F2" s="6">
        <v>2000</v>
      </c>
      <c r="G2" s="6">
        <v>2001</v>
      </c>
      <c r="H2" s="6">
        <v>2002</v>
      </c>
      <c r="I2" s="6">
        <v>2003</v>
      </c>
      <c r="J2" s="6">
        <v>2004</v>
      </c>
      <c r="K2" s="6">
        <v>2005</v>
      </c>
      <c r="L2" s="6">
        <v>2006</v>
      </c>
      <c r="M2" s="6">
        <v>2007</v>
      </c>
      <c r="N2" s="6">
        <v>2008</v>
      </c>
      <c r="O2" s="6">
        <v>2009</v>
      </c>
      <c r="P2" s="6">
        <v>2010</v>
      </c>
      <c r="Q2" s="6">
        <v>2011</v>
      </c>
      <c r="R2" s="6">
        <v>2012</v>
      </c>
      <c r="S2" s="6">
        <v>2013</v>
      </c>
      <c r="T2" s="6">
        <v>2014</v>
      </c>
      <c r="U2" s="6">
        <v>2015</v>
      </c>
    </row>
    <row r="3" spans="1:21" x14ac:dyDescent="0.25">
      <c r="A3" s="4" t="s">
        <v>0</v>
      </c>
      <c r="B3" s="4">
        <v>10.064033965982217</v>
      </c>
      <c r="C3" s="4">
        <v>12.294460296875274</v>
      </c>
      <c r="D3" s="4">
        <v>14.372198279999997</v>
      </c>
      <c r="E3" s="4">
        <v>16.44885846</v>
      </c>
      <c r="F3" s="4">
        <v>17.899848859999999</v>
      </c>
      <c r="G3" s="4">
        <v>18.93931469</v>
      </c>
      <c r="H3" s="4">
        <v>19.351392870000002</v>
      </c>
      <c r="I3" s="4">
        <v>18.631434349999999</v>
      </c>
      <c r="J3" s="4">
        <v>17.523490850000002</v>
      </c>
      <c r="K3" s="4">
        <v>15.361801750000001</v>
      </c>
      <c r="L3" s="4">
        <v>13.383189109999998</v>
      </c>
      <c r="M3" s="4">
        <v>12.120321280000001</v>
      </c>
      <c r="N3" s="4">
        <v>11.3101547</v>
      </c>
      <c r="O3" s="4">
        <v>11.86832897</v>
      </c>
      <c r="P3" s="4">
        <v>12.926942349999997</v>
      </c>
      <c r="Q3" s="4">
        <v>13.467276159999999</v>
      </c>
      <c r="R3" s="4">
        <v>14.180579609999999</v>
      </c>
      <c r="S3" s="4">
        <v>14.196370450000002</v>
      </c>
      <c r="T3" s="4">
        <v>13.87590219</v>
      </c>
      <c r="U3" s="4">
        <v>13.71566806</v>
      </c>
    </row>
    <row r="4" spans="1:21" x14ac:dyDescent="0.25">
      <c r="A4" s="4" t="s">
        <v>1</v>
      </c>
      <c r="B4" s="4">
        <v>9.9450822559822178</v>
      </c>
      <c r="C4" s="4">
        <v>12.175508586875274</v>
      </c>
      <c r="D4" s="4">
        <v>14.25324657</v>
      </c>
      <c r="E4" s="4">
        <v>16.376307090000001</v>
      </c>
      <c r="F4" s="4">
        <v>17.855957010000001</v>
      </c>
      <c r="G4" s="4">
        <v>18.975954309999999</v>
      </c>
      <c r="H4" s="4">
        <v>19.397927230000001</v>
      </c>
      <c r="I4" s="4">
        <v>18.66239843</v>
      </c>
      <c r="J4" s="4">
        <v>17.540109959999999</v>
      </c>
      <c r="K4" s="4">
        <v>15.395435579999999</v>
      </c>
      <c r="L4" s="4">
        <v>13.38940801</v>
      </c>
      <c r="M4" s="4">
        <v>12.08073978</v>
      </c>
      <c r="N4" s="4">
        <v>11.25521839</v>
      </c>
      <c r="O4" s="4">
        <v>11.834522310000001</v>
      </c>
      <c r="P4" s="4">
        <v>12.95359689</v>
      </c>
      <c r="Q4" s="4">
        <v>13.604759259999998</v>
      </c>
      <c r="R4" s="4">
        <v>14.337704069999999</v>
      </c>
      <c r="S4" s="4">
        <v>14.48551164</v>
      </c>
      <c r="T4" s="4">
        <v>14.216024300000003</v>
      </c>
      <c r="U4" s="4">
        <v>14.081280630000004</v>
      </c>
    </row>
    <row r="5" spans="1:21" x14ac:dyDescent="0.25">
      <c r="A5" s="4" t="s">
        <v>2</v>
      </c>
      <c r="B5" s="4">
        <v>10.804530855982218</v>
      </c>
      <c r="C5" s="4">
        <v>13.034957186875275</v>
      </c>
      <c r="D5" s="4">
        <v>15.11269517</v>
      </c>
      <c r="E5" s="4">
        <v>16.2295208</v>
      </c>
      <c r="F5" s="4">
        <v>16.766387340000001</v>
      </c>
      <c r="G5" s="4">
        <v>16.959020200000001</v>
      </c>
      <c r="H5" s="4">
        <v>16.86208461</v>
      </c>
      <c r="I5" s="4">
        <v>16.405370749999999</v>
      </c>
      <c r="J5" s="4">
        <v>16.415910109999999</v>
      </c>
      <c r="K5" s="4">
        <v>15.62047596</v>
      </c>
      <c r="L5" s="4">
        <v>14.78853724</v>
      </c>
      <c r="M5" s="4">
        <v>14.11990726</v>
      </c>
      <c r="N5" s="4">
        <v>13.21804019</v>
      </c>
      <c r="O5" s="4">
        <v>13.255540229999999</v>
      </c>
      <c r="P5" s="4">
        <v>13.33737258</v>
      </c>
      <c r="Q5" s="4">
        <v>12.788121759999999</v>
      </c>
      <c r="R5" s="4">
        <v>12.96373558</v>
      </c>
      <c r="S5" s="4">
        <v>13.06164998</v>
      </c>
      <c r="T5" s="4">
        <v>13.206049760000001</v>
      </c>
      <c r="U5" s="4">
        <v>13.297004340000001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showGridLines="0" zoomScaleNormal="100" workbookViewId="0">
      <selection activeCell="L23" sqref="L23"/>
    </sheetView>
  </sheetViews>
  <sheetFormatPr defaultRowHeight="15" x14ac:dyDescent="0.25"/>
  <cols>
    <col min="1" max="1" width="20.7109375" customWidth="1"/>
    <col min="2" max="81" width="9.140625" customWidth="1"/>
  </cols>
  <sheetData>
    <row r="1" spans="1:81" x14ac:dyDescent="0.25">
      <c r="A1" s="11" t="s">
        <v>207</v>
      </c>
    </row>
    <row r="2" spans="1:81" x14ac:dyDescent="0.25">
      <c r="A2" s="12"/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3" t="s">
        <v>16</v>
      </c>
      <c r="P2" s="13" t="s">
        <v>17</v>
      </c>
      <c r="Q2" s="13" t="s">
        <v>18</v>
      </c>
      <c r="R2" s="13" t="s">
        <v>19</v>
      </c>
      <c r="S2" s="13" t="s">
        <v>20</v>
      </c>
      <c r="T2" s="13" t="s">
        <v>21</v>
      </c>
      <c r="U2" s="13" t="s">
        <v>22</v>
      </c>
      <c r="V2" s="13" t="s">
        <v>23</v>
      </c>
      <c r="W2" s="13" t="s">
        <v>24</v>
      </c>
      <c r="X2" s="13" t="s">
        <v>25</v>
      </c>
      <c r="Y2" s="13" t="s">
        <v>26</v>
      </c>
      <c r="Z2" s="13" t="s">
        <v>27</v>
      </c>
      <c r="AA2" s="13" t="s">
        <v>28</v>
      </c>
      <c r="AB2" s="13" t="s">
        <v>29</v>
      </c>
      <c r="AC2" s="13" t="s">
        <v>30</v>
      </c>
      <c r="AD2" s="13" t="s">
        <v>31</v>
      </c>
      <c r="AE2" s="13" t="s">
        <v>32</v>
      </c>
      <c r="AF2" s="13" t="s">
        <v>33</v>
      </c>
      <c r="AG2" s="13" t="s">
        <v>34</v>
      </c>
      <c r="AH2" s="13" t="s">
        <v>35</v>
      </c>
      <c r="AI2" s="13" t="s">
        <v>36</v>
      </c>
      <c r="AJ2" s="13" t="s">
        <v>37</v>
      </c>
      <c r="AK2" s="13" t="s">
        <v>38</v>
      </c>
      <c r="AL2" s="13" t="s">
        <v>39</v>
      </c>
      <c r="AM2" s="13" t="s">
        <v>40</v>
      </c>
      <c r="AN2" s="13" t="s">
        <v>41</v>
      </c>
      <c r="AO2" s="13" t="s">
        <v>42</v>
      </c>
      <c r="AP2" s="13" t="s">
        <v>43</v>
      </c>
      <c r="AQ2" s="13" t="s">
        <v>44</v>
      </c>
      <c r="AR2" s="13" t="s">
        <v>45</v>
      </c>
      <c r="AS2" s="13" t="s">
        <v>46</v>
      </c>
      <c r="AT2" s="13" t="s">
        <v>47</v>
      </c>
      <c r="AU2" s="13" t="s">
        <v>48</v>
      </c>
      <c r="AV2" s="13" t="s">
        <v>49</v>
      </c>
      <c r="AW2" s="13" t="s">
        <v>50</v>
      </c>
      <c r="AX2" s="13" t="s">
        <v>51</v>
      </c>
      <c r="AY2" s="13" t="s">
        <v>52</v>
      </c>
      <c r="AZ2" s="13" t="s">
        <v>53</v>
      </c>
      <c r="BA2" s="13" t="s">
        <v>54</v>
      </c>
      <c r="BB2" s="13" t="s">
        <v>55</v>
      </c>
      <c r="BC2" s="13" t="s">
        <v>56</v>
      </c>
      <c r="BD2" s="13" t="s">
        <v>57</v>
      </c>
      <c r="BE2" s="13" t="s">
        <v>58</v>
      </c>
      <c r="BF2" s="13" t="s">
        <v>59</v>
      </c>
      <c r="BG2" s="13" t="s">
        <v>60</v>
      </c>
      <c r="BH2" s="13" t="s">
        <v>61</v>
      </c>
      <c r="BI2" s="13" t="s">
        <v>62</v>
      </c>
      <c r="BJ2" s="13" t="s">
        <v>63</v>
      </c>
      <c r="BK2" s="13" t="s">
        <v>64</v>
      </c>
      <c r="BL2" s="13" t="s">
        <v>65</v>
      </c>
      <c r="BM2" s="13" t="s">
        <v>66</v>
      </c>
      <c r="BN2" s="13" t="s">
        <v>67</v>
      </c>
      <c r="BO2" s="13" t="s">
        <v>68</v>
      </c>
      <c r="BP2" s="13" t="s">
        <v>69</v>
      </c>
      <c r="BQ2" s="13" t="s">
        <v>70</v>
      </c>
      <c r="BR2" s="13" t="s">
        <v>71</v>
      </c>
      <c r="BS2" s="13" t="s">
        <v>72</v>
      </c>
      <c r="BT2" s="13" t="s">
        <v>73</v>
      </c>
      <c r="BU2" s="13" t="s">
        <v>74</v>
      </c>
      <c r="BV2" s="13" t="s">
        <v>75</v>
      </c>
      <c r="BW2" s="13" t="s">
        <v>76</v>
      </c>
      <c r="BX2" s="13" t="s">
        <v>77</v>
      </c>
      <c r="BY2" s="13" t="s">
        <v>78</v>
      </c>
      <c r="BZ2" s="13" t="s">
        <v>79</v>
      </c>
      <c r="CA2" s="13" t="s">
        <v>80</v>
      </c>
      <c r="CB2" s="13" t="s">
        <v>81</v>
      </c>
      <c r="CC2" s="13" t="s">
        <v>82</v>
      </c>
    </row>
    <row r="3" spans="1:81" x14ac:dyDescent="0.25">
      <c r="A3" s="4" t="s">
        <v>84</v>
      </c>
      <c r="B3" s="4">
        <v>-1.7558570611223201</v>
      </c>
      <c r="C3" s="4">
        <v>-1.92544922595468</v>
      </c>
      <c r="D3" s="4">
        <v>-1.2008281580345901</v>
      </c>
      <c r="E3" s="4">
        <v>-1.47834260957845</v>
      </c>
      <c r="F3" s="4">
        <v>-1.98711910407554</v>
      </c>
      <c r="G3" s="4">
        <v>-1.47834260957845</v>
      </c>
      <c r="H3" s="4">
        <v>-1.66335224394103</v>
      </c>
      <c r="I3" s="4">
        <v>-1.0929058713230899</v>
      </c>
      <c r="J3" s="4">
        <v>0.263831447335798</v>
      </c>
      <c r="K3" s="4">
        <v>-9.0770351859138801E-2</v>
      </c>
      <c r="L3" s="4">
        <v>-0.21411010810085601</v>
      </c>
      <c r="M3" s="4">
        <v>0.356336264517086</v>
      </c>
      <c r="N3" s="4">
        <v>0.433423612168159</v>
      </c>
      <c r="O3" s="4">
        <v>1.15804468008824</v>
      </c>
      <c r="P3" s="4">
        <v>1.32763684492061</v>
      </c>
      <c r="Q3" s="4">
        <v>1.2968019058601801</v>
      </c>
      <c r="R3" s="4">
        <v>1.14262721055803</v>
      </c>
      <c r="S3" s="4">
        <v>1.20429708867889</v>
      </c>
      <c r="T3" s="4">
        <v>1.6822386441155399</v>
      </c>
      <c r="U3" s="4">
        <v>1.3122193753903899</v>
      </c>
      <c r="V3" s="4">
        <v>0.72635553324223801</v>
      </c>
      <c r="W3" s="4">
        <v>1.0655398629069599</v>
      </c>
      <c r="X3" s="4">
        <v>1.26596696679975</v>
      </c>
      <c r="Y3" s="4">
        <v>0.17132663015451</v>
      </c>
      <c r="Z3" s="4">
        <v>-1.04665346273244</v>
      </c>
      <c r="AA3" s="4">
        <v>-1.8175269392431801</v>
      </c>
      <c r="AB3" s="4">
        <v>-2.0025365736057501</v>
      </c>
      <c r="AC3" s="4">
        <v>-1.5091775486388801</v>
      </c>
      <c r="AD3" s="4">
        <v>-1.06207093226266</v>
      </c>
      <c r="AE3" s="4">
        <v>-1.1083233408533</v>
      </c>
      <c r="AF3" s="4">
        <v>-0.79997395024901297</v>
      </c>
      <c r="AG3" s="4">
        <v>-0.63038178541665202</v>
      </c>
      <c r="AH3" s="4">
        <v>-0.13702276044978201</v>
      </c>
      <c r="AI3" s="4">
        <v>-0.26036251669150001</v>
      </c>
      <c r="AJ3" s="4">
        <v>-0.41453721199364602</v>
      </c>
      <c r="AK3" s="4">
        <v>-0.36828480340300201</v>
      </c>
      <c r="AL3" s="4">
        <v>-1.3683004208065499E-2</v>
      </c>
      <c r="AM3" s="4">
        <v>0.52592842934944695</v>
      </c>
      <c r="AN3" s="4">
        <v>0.74177300277245295</v>
      </c>
      <c r="AO3" s="4">
        <v>0.510510959819233</v>
      </c>
      <c r="AP3" s="4">
        <v>0.263831447335798</v>
      </c>
      <c r="AQ3" s="4">
        <v>0.232996508275369</v>
      </c>
      <c r="AR3" s="4">
        <v>0.12507422156386599</v>
      </c>
      <c r="AS3" s="4">
        <v>0.340918794986871</v>
      </c>
      <c r="AT3" s="4">
        <v>1.73446532214921E-3</v>
      </c>
      <c r="AU3" s="4">
        <v>-2.91004737382803E-2</v>
      </c>
      <c r="AV3" s="4">
        <v>0.433423612168159</v>
      </c>
      <c r="AW3" s="4">
        <v>0.58759830747030595</v>
      </c>
      <c r="AX3" s="4">
        <v>0.80344288089331195</v>
      </c>
      <c r="AY3" s="4">
        <v>0.94220010666524401</v>
      </c>
      <c r="AZ3" s="4">
        <v>0.75719047230266701</v>
      </c>
      <c r="BA3" s="4">
        <v>1.0655398629069599</v>
      </c>
      <c r="BB3" s="4">
        <v>1.0501223933767401</v>
      </c>
      <c r="BC3" s="4">
        <v>1.2968019058601801</v>
      </c>
      <c r="BD3" s="4">
        <v>1.46639407069254</v>
      </c>
      <c r="BE3" s="4">
        <v>1.26596696679975</v>
      </c>
      <c r="BF3" s="4">
        <v>1.1888796191486699</v>
      </c>
      <c r="BG3" s="4">
        <v>0.97303504572567301</v>
      </c>
      <c r="BH3" s="4">
        <v>1.1117922714976001</v>
      </c>
      <c r="BI3" s="4">
        <v>0.95761757619545795</v>
      </c>
      <c r="BJ3" s="4">
        <v>0.94220010666524401</v>
      </c>
      <c r="BK3" s="4">
        <v>1.0501223933767401</v>
      </c>
      <c r="BL3" s="4">
        <v>1.01928745431631</v>
      </c>
      <c r="BM3" s="4">
        <v>0.63385071606095</v>
      </c>
      <c r="BN3" s="4">
        <v>0.479676020758803</v>
      </c>
      <c r="BO3" s="4">
        <v>-0.66121672447708102</v>
      </c>
      <c r="BP3" s="4">
        <v>-1.0312359932022299</v>
      </c>
      <c r="BQ3" s="4">
        <v>-1.0312359932022299</v>
      </c>
      <c r="BR3" s="4">
        <v>-0.79997395024901297</v>
      </c>
      <c r="BS3" s="4">
        <v>-0.55329443776557796</v>
      </c>
      <c r="BT3" s="4">
        <v>-0.49162455964472002</v>
      </c>
      <c r="BU3" s="4">
        <v>-0.39911974246343201</v>
      </c>
      <c r="BV3" s="4">
        <v>-0.32203239481235801</v>
      </c>
      <c r="BW3" s="4">
        <v>-0.46078962058429002</v>
      </c>
      <c r="BX3" s="4">
        <v>-0.72288660259794002</v>
      </c>
      <c r="BY3" s="4">
        <v>-0.42995468152386102</v>
      </c>
      <c r="BZ3" s="4">
        <v>-0.76913901118858397</v>
      </c>
      <c r="CA3" s="4">
        <v>-0.21411010810085601</v>
      </c>
      <c r="CB3" s="4">
        <v>-0.67663419400729596</v>
      </c>
      <c r="CC3" s="4">
        <v>-1.5245950181690999</v>
      </c>
    </row>
    <row r="4" spans="1:81" x14ac:dyDescent="0.25">
      <c r="A4" s="4" t="s">
        <v>85</v>
      </c>
      <c r="B4" s="4">
        <v>-0.58702408820930196</v>
      </c>
      <c r="C4" s="4">
        <v>-0.715084352878948</v>
      </c>
      <c r="D4" s="4">
        <v>-0.63625983872439096</v>
      </c>
      <c r="E4" s="4">
        <v>-0.657494460270724</v>
      </c>
      <c r="F4" s="4">
        <v>-0.57395896595977502</v>
      </c>
      <c r="G4" s="4">
        <v>-0.60972585623718301</v>
      </c>
      <c r="H4" s="4">
        <v>-0.62527063828007401</v>
      </c>
      <c r="I4" s="4">
        <v>-0.53749280913155995</v>
      </c>
      <c r="J4" s="4">
        <v>-0.62779855433373</v>
      </c>
      <c r="K4" s="4">
        <v>-0.50614653378473196</v>
      </c>
      <c r="L4" s="4">
        <v>-0.49094074486561801</v>
      </c>
      <c r="M4" s="4">
        <v>-0.47365906360131899</v>
      </c>
      <c r="N4" s="4">
        <v>-0.38710954929213898</v>
      </c>
      <c r="O4" s="4">
        <v>3.6231255167195199E-2</v>
      </c>
      <c r="P4" s="4">
        <v>-0.12701157137413099</v>
      </c>
      <c r="Q4" s="4">
        <v>0.26905943333982502</v>
      </c>
      <c r="R4" s="4">
        <v>0.69866582742095695</v>
      </c>
      <c r="S4" s="4">
        <v>0.287763624267173</v>
      </c>
      <c r="T4" s="4">
        <v>9.9200540999666395E-2</v>
      </c>
      <c r="U4" s="4">
        <v>9.9839731569402498E-2</v>
      </c>
      <c r="V4" s="4">
        <v>3.1195082409555201E-2</v>
      </c>
      <c r="W4" s="4">
        <v>0.110537535981285</v>
      </c>
      <c r="X4" s="4">
        <v>0.20030099005261101</v>
      </c>
      <c r="Y4" s="4">
        <v>-0.13664953148762299</v>
      </c>
      <c r="Z4" s="4">
        <v>-0.26111342184039499</v>
      </c>
      <c r="AA4" s="4">
        <v>-0.38156688012281698</v>
      </c>
      <c r="AB4" s="4">
        <v>-0.47273036475783098</v>
      </c>
      <c r="AC4" s="4">
        <v>-0.51336616588966399</v>
      </c>
      <c r="AD4" s="4">
        <v>-0.48176095721936901</v>
      </c>
      <c r="AE4" s="4">
        <v>-0.50814065797607999</v>
      </c>
      <c r="AF4" s="4">
        <v>-0.53590955326849099</v>
      </c>
      <c r="AG4" s="4">
        <v>-0.42365452682405003</v>
      </c>
      <c r="AH4" s="4">
        <v>-0.43375668484171398</v>
      </c>
      <c r="AI4" s="4">
        <v>-0.45191543164570103</v>
      </c>
      <c r="AJ4" s="4">
        <v>-0.493573803458556</v>
      </c>
      <c r="AK4" s="4">
        <v>-0.458822854158001</v>
      </c>
      <c r="AL4" s="4">
        <v>-6.5657152088998305E-2</v>
      </c>
      <c r="AM4" s="4">
        <v>-2.0779001271357699E-2</v>
      </c>
      <c r="AN4" s="4">
        <v>-4.5432434938678601E-2</v>
      </c>
      <c r="AO4" s="4">
        <v>-0.13927793818611001</v>
      </c>
      <c r="AP4" s="4">
        <v>-0.41050747251372</v>
      </c>
      <c r="AQ4" s="4">
        <v>-0.18347213319449099</v>
      </c>
      <c r="AR4" s="4">
        <v>-0.289762832501687</v>
      </c>
      <c r="AS4" s="4">
        <v>-0.429539677745996</v>
      </c>
      <c r="AT4" s="4">
        <v>-0.38341226067791701</v>
      </c>
      <c r="AU4" s="4">
        <v>-0.453914950484341</v>
      </c>
      <c r="AV4" s="4">
        <v>-0.61563644604212897</v>
      </c>
      <c r="AW4" s="4">
        <v>-0.47109547297881499</v>
      </c>
      <c r="AX4" s="4">
        <v>-0.17483463720206499</v>
      </c>
      <c r="AY4" s="4">
        <v>-0.22525158978123599</v>
      </c>
      <c r="AZ4" s="4">
        <v>-4.2590433501257699E-2</v>
      </c>
      <c r="BA4" s="4">
        <v>0.16163633370594699</v>
      </c>
      <c r="BB4" s="4">
        <v>4.2066073710734599E-2</v>
      </c>
      <c r="BC4" s="4">
        <v>0.713221217405269</v>
      </c>
      <c r="BD4" s="4">
        <v>1.3374241986070701</v>
      </c>
      <c r="BE4" s="4">
        <v>1.36640756834712</v>
      </c>
      <c r="BF4" s="4">
        <v>1.97166521432556</v>
      </c>
      <c r="BG4" s="4">
        <v>2.2540979762118001</v>
      </c>
      <c r="BH4" s="4">
        <v>2.5994975155605502</v>
      </c>
      <c r="BI4" s="4">
        <v>2.9339597389372201</v>
      </c>
      <c r="BJ4" s="4">
        <v>2.6977179396601101</v>
      </c>
      <c r="BK4" s="4">
        <v>3.3371734216681799</v>
      </c>
      <c r="BL4" s="4">
        <v>3.2565713623822199</v>
      </c>
      <c r="BM4" s="4">
        <v>2.3565069808375898</v>
      </c>
      <c r="BN4" s="4">
        <v>0.100218073567809</v>
      </c>
      <c r="BO4" s="4">
        <v>-0.45883858299400199</v>
      </c>
      <c r="BP4" s="4">
        <v>-0.83608684081151896</v>
      </c>
      <c r="BQ4" s="4">
        <v>-0.75254693422610597</v>
      </c>
      <c r="BR4" s="4">
        <v>-0.46485498602977599</v>
      </c>
      <c r="BS4" s="4">
        <v>-0.56223368648627103</v>
      </c>
      <c r="BT4" s="4">
        <v>-0.78743351805074302</v>
      </c>
      <c r="BU4" s="4">
        <v>-0.80364983341492502</v>
      </c>
      <c r="BV4" s="4">
        <v>-0.47023675019261402</v>
      </c>
      <c r="BW4" s="4">
        <v>-0.65564969293893105</v>
      </c>
      <c r="BX4" s="4">
        <v>-0.76603696562300805</v>
      </c>
      <c r="BY4" s="4">
        <v>-0.64490922932180805</v>
      </c>
      <c r="BZ4" s="4">
        <v>-0.65681413265854605</v>
      </c>
      <c r="CA4" s="4">
        <v>-0.61451549125403704</v>
      </c>
      <c r="CB4" s="4">
        <v>-0.66936384169879803</v>
      </c>
      <c r="CC4" s="4">
        <v>-0.758684856891092</v>
      </c>
    </row>
    <row r="5" spans="1:81" x14ac:dyDescent="0.25">
      <c r="A5" s="4" t="s">
        <v>86</v>
      </c>
      <c r="B5" s="4">
        <v>-2.68025640938599</v>
      </c>
      <c r="C5" s="4">
        <v>-2.3527032211179</v>
      </c>
      <c r="D5" s="4">
        <v>-1.37529796585387</v>
      </c>
      <c r="E5" s="4">
        <v>-1.3518374882127999</v>
      </c>
      <c r="F5" s="4">
        <v>-1.0069920778772301</v>
      </c>
      <c r="G5" s="4">
        <v>-0.66641575522139096</v>
      </c>
      <c r="H5" s="4">
        <v>-0.76010145262602402</v>
      </c>
      <c r="I5" s="4">
        <v>-0.71546477471001502</v>
      </c>
      <c r="J5" s="4">
        <v>-0.79384017749880398</v>
      </c>
      <c r="K5" s="4">
        <v>-0.636729237019378</v>
      </c>
      <c r="L5" s="4">
        <v>-0.80561908102329405</v>
      </c>
      <c r="M5" s="4">
        <v>-0.50487484690336104</v>
      </c>
      <c r="N5" s="4">
        <v>-0.35098342590824499</v>
      </c>
      <c r="O5" s="4">
        <v>-0.39131160946471299</v>
      </c>
      <c r="P5" s="4">
        <v>-0.45527495785404398</v>
      </c>
      <c r="Q5" s="4">
        <v>-6.9432924250163799E-2</v>
      </c>
      <c r="R5" s="4">
        <v>0.30758194551079598</v>
      </c>
      <c r="S5" s="4">
        <v>0.27210775311042801</v>
      </c>
      <c r="T5" s="4">
        <v>0.52128925598671905</v>
      </c>
      <c r="U5" s="4">
        <v>0.367495433666019</v>
      </c>
      <c r="V5" s="4">
        <v>0.55329510059090004</v>
      </c>
      <c r="W5" s="4">
        <v>0.70751856678082703</v>
      </c>
      <c r="X5" s="4">
        <v>1.09278223861071</v>
      </c>
      <c r="Y5" s="4">
        <v>0.79837604270473495</v>
      </c>
      <c r="Z5" s="4">
        <v>0.16976295937229699</v>
      </c>
      <c r="AA5" s="4">
        <v>0.27782426360041301</v>
      </c>
      <c r="AB5" s="4">
        <v>0.44481064458050801</v>
      </c>
      <c r="AC5" s="4">
        <v>0.15603146084370201</v>
      </c>
      <c r="AD5" s="4">
        <v>0.837298454711639</v>
      </c>
      <c r="AE5" s="4">
        <v>0.87953912189261796</v>
      </c>
      <c r="AF5" s="4">
        <v>1.1098919779385199</v>
      </c>
      <c r="AG5" s="4">
        <v>1.1722274467759499</v>
      </c>
      <c r="AH5" s="4">
        <v>1.25976643436794</v>
      </c>
      <c r="AI5" s="4">
        <v>1.31009760106343</v>
      </c>
      <c r="AJ5" s="4">
        <v>0.32060024351486099</v>
      </c>
      <c r="AK5" s="4">
        <v>4.8474917196855601E-2</v>
      </c>
      <c r="AL5" s="4">
        <v>-0.43501785049034403</v>
      </c>
      <c r="AM5" s="4">
        <v>-0.13019542804954801</v>
      </c>
      <c r="AN5" s="4">
        <v>-4.6369515314954098E-2</v>
      </c>
      <c r="AO5" s="4">
        <v>-0.460338435637412</v>
      </c>
      <c r="AP5" s="4">
        <v>0.20212311491125501</v>
      </c>
      <c r="AQ5" s="4">
        <v>0.34569285364804703</v>
      </c>
      <c r="AR5" s="4">
        <v>0.40126514527175999</v>
      </c>
      <c r="AS5" s="4">
        <v>0.91360621921905405</v>
      </c>
      <c r="AT5" s="4">
        <v>0.84886184270470499</v>
      </c>
      <c r="AU5" s="4">
        <v>0.176811241619344</v>
      </c>
      <c r="AV5" s="4">
        <v>0.64059070790681405</v>
      </c>
      <c r="AW5" s="4">
        <v>0.836789552475805</v>
      </c>
      <c r="AX5" s="4">
        <v>0.21992848094071199</v>
      </c>
      <c r="AY5" s="4">
        <v>0.85903912578236397</v>
      </c>
      <c r="AZ5" s="4">
        <v>0.86586530310238397</v>
      </c>
      <c r="BA5" s="4">
        <v>0.56548057415834496</v>
      </c>
      <c r="BB5" s="4">
        <v>0.661755518420726</v>
      </c>
      <c r="BC5" s="4">
        <v>0.87555312996471002</v>
      </c>
      <c r="BD5" s="4">
        <v>1.54387588574957</v>
      </c>
      <c r="BE5" s="4">
        <v>0.70870704348455704</v>
      </c>
      <c r="BF5" s="4">
        <v>1.7170726592849299</v>
      </c>
      <c r="BG5" s="4">
        <v>1.54090725209998</v>
      </c>
      <c r="BH5" s="4">
        <v>1.1729131754434701</v>
      </c>
      <c r="BI5" s="4">
        <v>1.05471674330198</v>
      </c>
      <c r="BJ5" s="4">
        <v>1.0432508738153401</v>
      </c>
      <c r="BK5" s="4">
        <v>1.3771558464711799</v>
      </c>
      <c r="BL5" s="4">
        <v>1.0341553582632299</v>
      </c>
      <c r="BM5" s="4">
        <v>-0.24720287450402001</v>
      </c>
      <c r="BN5" s="4">
        <v>-1.9601977797072601</v>
      </c>
      <c r="BO5" s="4">
        <v>-2.1843121736926498</v>
      </c>
      <c r="BP5" s="4">
        <v>-2.34973212867521</v>
      </c>
      <c r="BQ5" s="4">
        <v>-1.93761762271831</v>
      </c>
      <c r="BR5" s="4">
        <v>-1.3550250658290599</v>
      </c>
      <c r="BS5" s="4">
        <v>-1.2764170240936199</v>
      </c>
      <c r="BT5" s="4">
        <v>-0.819020112630504</v>
      </c>
      <c r="BU5" s="4">
        <v>4.6139139938143003E-2</v>
      </c>
      <c r="BV5" s="4">
        <v>9.3825231854427094E-2</v>
      </c>
      <c r="BW5" s="4">
        <v>-0.37930840155539303</v>
      </c>
      <c r="BX5" s="4">
        <v>-0.59082109320391596</v>
      </c>
      <c r="BY5" s="4">
        <v>-0.77986757224818504</v>
      </c>
      <c r="BZ5" s="4">
        <v>-0.98089402090476896</v>
      </c>
      <c r="CA5" s="4">
        <v>-0.35470405153304202</v>
      </c>
      <c r="CB5" s="4">
        <v>-0.15069019243633899</v>
      </c>
      <c r="CC5" s="4">
        <v>-0.99798713450108301</v>
      </c>
    </row>
    <row r="6" spans="1:81" x14ac:dyDescent="0.25">
      <c r="A6" s="4" t="s">
        <v>87</v>
      </c>
      <c r="B6" s="4">
        <v>-1.3913809471870699</v>
      </c>
      <c r="C6" s="4">
        <v>-1.0262717490637301</v>
      </c>
      <c r="D6" s="4">
        <v>-0.67840689483135497</v>
      </c>
      <c r="E6" s="4">
        <v>-0.50271518221623401</v>
      </c>
      <c r="F6" s="4">
        <v>-0.80024972865840505</v>
      </c>
      <c r="G6" s="4">
        <v>-0.88647281468170003</v>
      </c>
      <c r="H6" s="4">
        <v>-0.84836805664883497</v>
      </c>
      <c r="I6" s="4">
        <v>-0.63976682451376898</v>
      </c>
      <c r="J6" s="4">
        <v>-0.49692308492209902</v>
      </c>
      <c r="K6" s="4">
        <v>-0.407133557817287</v>
      </c>
      <c r="L6" s="4">
        <v>-0.47261117716801598</v>
      </c>
      <c r="M6" s="4">
        <v>-0.62219380423437198</v>
      </c>
      <c r="N6" s="4">
        <v>-6.8539365765527702E-2</v>
      </c>
      <c r="O6" s="4">
        <v>-0.15197203129208101</v>
      </c>
      <c r="P6" s="4">
        <v>-0.65608753068824299</v>
      </c>
      <c r="Q6" s="4">
        <v>-0.56776268565514898</v>
      </c>
      <c r="R6" s="4">
        <v>-0.33427216229322598</v>
      </c>
      <c r="S6" s="4">
        <v>-0.79080176957676096</v>
      </c>
      <c r="T6" s="4">
        <v>0.56020672311560205</v>
      </c>
      <c r="U6" s="4">
        <v>0.98787478535048501</v>
      </c>
      <c r="V6" s="4">
        <v>0.71788022831805098</v>
      </c>
      <c r="W6" s="4">
        <v>0.35417747700069802</v>
      </c>
      <c r="X6" s="4">
        <v>-0.53678241344519395</v>
      </c>
      <c r="Y6" s="4">
        <v>-0.44704059064353602</v>
      </c>
      <c r="Z6" s="4">
        <v>-2.62493636786028</v>
      </c>
      <c r="AA6" s="4">
        <v>-1.33065710461384</v>
      </c>
      <c r="AB6" s="4">
        <v>-0.63123725971364997</v>
      </c>
      <c r="AC6" s="4">
        <v>-4.8849727486622398E-2</v>
      </c>
      <c r="AD6" s="4">
        <v>0.34683051739211102</v>
      </c>
      <c r="AE6" s="4">
        <v>0.22357740339305501</v>
      </c>
      <c r="AF6" s="4">
        <v>0.60430172883581501</v>
      </c>
      <c r="AG6" s="4">
        <v>0.38728684452076001</v>
      </c>
      <c r="AH6" s="4">
        <v>0.38346819018118</v>
      </c>
      <c r="AI6" s="4">
        <v>1.46286238949761</v>
      </c>
      <c r="AJ6" s="4">
        <v>0.85641008683397102</v>
      </c>
      <c r="AK6" s="4">
        <v>0.437151957851452</v>
      </c>
      <c r="AL6" s="4">
        <v>0.81122758291012198</v>
      </c>
      <c r="AM6" s="4">
        <v>0.67276068936170197</v>
      </c>
      <c r="AN6" s="4">
        <v>1.0256232948764801</v>
      </c>
      <c r="AO6" s="4">
        <v>1.3378963714197201</v>
      </c>
      <c r="AP6" s="4">
        <v>-0.53499314199662495</v>
      </c>
      <c r="AQ6" s="4">
        <v>0.55080296920522398</v>
      </c>
      <c r="AR6" s="4">
        <v>8.6320116524416703E-3</v>
      </c>
      <c r="AS6" s="4">
        <v>0.23604245138174401</v>
      </c>
      <c r="AT6" s="4">
        <v>0.50695011321627204</v>
      </c>
      <c r="AU6" s="4">
        <v>-0.94910475325427401</v>
      </c>
      <c r="AV6" s="4">
        <v>0.89906319087712305</v>
      </c>
      <c r="AW6" s="4">
        <v>0.90740352300966898</v>
      </c>
      <c r="AX6" s="4">
        <v>1.3284431918469899</v>
      </c>
      <c r="AY6" s="4">
        <v>0.56090272423994803</v>
      </c>
      <c r="AZ6" s="4">
        <v>0.62506618707991601</v>
      </c>
      <c r="BA6" s="4">
        <v>0.471041764790257</v>
      </c>
      <c r="BB6" s="4">
        <v>0.62071517139100296</v>
      </c>
      <c r="BC6" s="4">
        <v>1.28527949977741</v>
      </c>
      <c r="BD6" s="4">
        <v>1.2429839485785801</v>
      </c>
      <c r="BE6" s="4">
        <v>2.1032263000459501</v>
      </c>
      <c r="BF6" s="4">
        <v>1.6223692842084301</v>
      </c>
      <c r="BG6" s="4">
        <v>2.0345470317099101</v>
      </c>
      <c r="BH6" s="4">
        <v>1.6928714567118399</v>
      </c>
      <c r="BI6" s="4">
        <v>1.33525140795276</v>
      </c>
      <c r="BJ6" s="4">
        <v>1.2501307618880999</v>
      </c>
      <c r="BK6" s="4">
        <v>0.86729527019154895</v>
      </c>
      <c r="BL6" s="4">
        <v>1.00296917247338</v>
      </c>
      <c r="BM6" s="4">
        <v>-1.1684461655322</v>
      </c>
      <c r="BN6" s="4">
        <v>-2.0844403098874702</v>
      </c>
      <c r="BO6" s="4">
        <v>-2.4319968497452802</v>
      </c>
      <c r="BP6" s="4">
        <v>-1.8147118983910999</v>
      </c>
      <c r="BQ6" s="4">
        <v>-1.5059248120009501</v>
      </c>
      <c r="BR6" s="4">
        <v>-1.12028916869814</v>
      </c>
      <c r="BS6" s="4">
        <v>-0.79972736549129797</v>
      </c>
      <c r="BT6" s="4">
        <v>-0.41130167159603298</v>
      </c>
      <c r="BU6" s="4">
        <v>0.37513981797106399</v>
      </c>
      <c r="BV6" s="4">
        <v>0.45483559755928599</v>
      </c>
      <c r="BW6" s="4">
        <v>9.3136599114229404E-2</v>
      </c>
      <c r="BX6" s="4">
        <v>-0.65387749592389799</v>
      </c>
      <c r="BY6" s="4">
        <v>-0.65466022963123605</v>
      </c>
      <c r="BZ6" s="4">
        <v>-0.20754587579096501</v>
      </c>
      <c r="CA6" s="4">
        <v>-0.40950155791098902</v>
      </c>
      <c r="CB6" s="4">
        <v>-0.49940556874126102</v>
      </c>
      <c r="CC6" s="4">
        <v>-1.0372760221631701</v>
      </c>
    </row>
    <row r="7" spans="1:81" x14ac:dyDescent="0.25">
      <c r="A7" s="4" t="s">
        <v>83</v>
      </c>
      <c r="B7" s="4"/>
      <c r="C7" s="4"/>
      <c r="D7" s="4"/>
      <c r="E7" s="4"/>
      <c r="F7" s="4">
        <v>-1.98623828184516</v>
      </c>
      <c r="G7" s="4">
        <v>-2.0353313686779302</v>
      </c>
      <c r="H7" s="4">
        <v>-1.89515686301471</v>
      </c>
      <c r="I7" s="4">
        <v>-1.5810723626071801</v>
      </c>
      <c r="J7" s="4">
        <v>-1.34685550054555</v>
      </c>
      <c r="K7" s="4">
        <v>-1.9738987930599401</v>
      </c>
      <c r="L7" s="4">
        <v>-1.66101381348928</v>
      </c>
      <c r="M7" s="4">
        <v>-1.2031089187136701</v>
      </c>
      <c r="N7" s="4">
        <v>-0.79982137304995704</v>
      </c>
      <c r="O7" s="4">
        <v>1.78202621464108E-2</v>
      </c>
      <c r="P7" s="4">
        <v>0.23950570748209199</v>
      </c>
      <c r="Q7" s="4">
        <v>-2.2468027875913E-2</v>
      </c>
      <c r="R7" s="4">
        <v>0.91792575572427604</v>
      </c>
      <c r="S7" s="4">
        <v>1.0675847637368501</v>
      </c>
      <c r="T7" s="4">
        <v>1.1860063530674201</v>
      </c>
      <c r="U7" s="4">
        <v>-0.25649608490852499</v>
      </c>
      <c r="V7" s="4">
        <v>0.63005591336308697</v>
      </c>
      <c r="W7" s="4">
        <v>0.79923981874319205</v>
      </c>
      <c r="X7" s="4">
        <v>0.75722668466939302</v>
      </c>
      <c r="Y7" s="4">
        <v>1.56419377781825</v>
      </c>
      <c r="Z7" s="4">
        <v>-0.46566206103372798</v>
      </c>
      <c r="AA7" s="4">
        <v>-0.51538919258998095</v>
      </c>
      <c r="AB7" s="4">
        <v>-0.69299169742479905</v>
      </c>
      <c r="AC7" s="4">
        <v>7.6423468220445295E-2</v>
      </c>
      <c r="AD7" s="4">
        <v>-0.173392462963397</v>
      </c>
      <c r="AE7" s="4">
        <v>0.17999843678956801</v>
      </c>
      <c r="AF7" s="4">
        <v>0.13010869535182901</v>
      </c>
      <c r="AG7" s="4">
        <v>6.2263335096954399E-2</v>
      </c>
      <c r="AH7" s="4">
        <v>0.559955654384798</v>
      </c>
      <c r="AI7" s="4">
        <v>0.83291316257947201</v>
      </c>
      <c r="AJ7" s="4">
        <v>1.28832518763486</v>
      </c>
      <c r="AK7" s="4">
        <v>1.77509907859309</v>
      </c>
      <c r="AL7" s="4">
        <v>0.63670320394470004</v>
      </c>
      <c r="AM7" s="4">
        <v>0.64946195411887697</v>
      </c>
      <c r="AN7" s="4">
        <v>0.66498553988421005</v>
      </c>
      <c r="AO7" s="4">
        <v>0.192518514470713</v>
      </c>
      <c r="AP7" s="4">
        <v>0.83937207731371599</v>
      </c>
      <c r="AQ7" s="4">
        <v>-8.0203932266694103E-2</v>
      </c>
      <c r="AR7" s="4">
        <v>0.14411058911974101</v>
      </c>
      <c r="AS7" s="4">
        <v>0.60677858895359005</v>
      </c>
      <c r="AT7" s="4">
        <v>-0.64962669090924496</v>
      </c>
      <c r="AU7" s="4">
        <v>-3.4520624848604402E-2</v>
      </c>
      <c r="AV7" s="4">
        <v>-0.49984755488964</v>
      </c>
      <c r="AW7" s="4">
        <v>-1.358478984297</v>
      </c>
      <c r="AX7" s="4">
        <v>-0.69822741033394797</v>
      </c>
      <c r="AY7" s="4">
        <v>9.6835507501318502E-2</v>
      </c>
      <c r="AZ7" s="4">
        <v>0.18985460447955399</v>
      </c>
      <c r="BA7" s="4">
        <v>0.95205331108379498</v>
      </c>
      <c r="BB7" s="4">
        <v>0.77579256745620495</v>
      </c>
      <c r="BC7" s="4">
        <v>0.72766647861467004</v>
      </c>
      <c r="BD7" s="4">
        <v>1.0262190266906199</v>
      </c>
      <c r="BE7" s="4">
        <v>1.12906560842654</v>
      </c>
      <c r="BF7" s="4">
        <v>1.1533669778149001</v>
      </c>
      <c r="BG7" s="4">
        <v>1.22791052411316</v>
      </c>
      <c r="BH7" s="4">
        <v>0.87453893355644396</v>
      </c>
      <c r="BI7" s="4">
        <v>1.02931618970753</v>
      </c>
      <c r="BJ7" s="4">
        <v>1.53402161605385</v>
      </c>
      <c r="BK7" s="4">
        <v>1.3759539635939599</v>
      </c>
      <c r="BL7" s="4">
        <v>0.93908450406545396</v>
      </c>
      <c r="BM7" s="4">
        <v>0.14579268213634</v>
      </c>
      <c r="BN7" s="4">
        <v>-0.54566851298035202</v>
      </c>
      <c r="BO7" s="4">
        <v>-1.8717399584479599</v>
      </c>
      <c r="BP7" s="4">
        <v>-1.97094147729782</v>
      </c>
      <c r="BQ7" s="4">
        <v>-1.89310357571372</v>
      </c>
      <c r="BR7" s="4">
        <v>-1.74359336654377</v>
      </c>
      <c r="BS7" s="4">
        <v>-1.15533353396518</v>
      </c>
      <c r="BT7" s="4">
        <v>-0.46185111602836199</v>
      </c>
      <c r="BU7" s="4">
        <v>-5.3652229181934699E-2</v>
      </c>
      <c r="BV7" s="4">
        <v>0.36645748373784298</v>
      </c>
      <c r="BW7" s="4">
        <v>0.31790895709007899</v>
      </c>
      <c r="BX7" s="4">
        <v>0.21462071583252201</v>
      </c>
      <c r="BY7" s="4">
        <v>6.9856178436873501E-2</v>
      </c>
      <c r="BZ7" s="4">
        <v>-0.16622702526052499</v>
      </c>
      <c r="CA7" s="4">
        <v>-7.1135192529098099E-2</v>
      </c>
      <c r="CB7" s="4">
        <v>1.26397326312281E-3</v>
      </c>
      <c r="CC7" s="4">
        <v>-0.103108339568744</v>
      </c>
    </row>
    <row r="8" spans="1:81" x14ac:dyDescent="0.25">
      <c r="A8" s="4" t="s">
        <v>88</v>
      </c>
      <c r="B8" s="4">
        <v>-0.39119301106093901</v>
      </c>
      <c r="C8" s="4">
        <v>-0.390496379979135</v>
      </c>
      <c r="D8" s="4">
        <v>-0.39438806569638402</v>
      </c>
      <c r="E8" s="4">
        <v>-0.13076607977596499</v>
      </c>
      <c r="F8" s="4">
        <v>0.27632236777437102</v>
      </c>
      <c r="G8" s="4">
        <v>0.73476633112730805</v>
      </c>
      <c r="H8" s="4">
        <v>0.91966891518496496</v>
      </c>
      <c r="I8" s="4">
        <v>1.1223720402335</v>
      </c>
      <c r="J8" s="4">
        <v>0.98538602086646998</v>
      </c>
      <c r="K8" s="4">
        <v>0.75259760755711103</v>
      </c>
      <c r="L8" s="4">
        <v>0.49959716199404303</v>
      </c>
      <c r="M8" s="4">
        <v>0.104551665981948</v>
      </c>
      <c r="N8" s="4">
        <v>0.227887321910337</v>
      </c>
      <c r="O8" s="4">
        <v>0.14390153388562199</v>
      </c>
      <c r="P8" s="4">
        <v>0.26961717279508901</v>
      </c>
      <c r="Q8" s="4">
        <v>0.39704022002324202</v>
      </c>
      <c r="R8" s="4">
        <v>0.30279273959672698</v>
      </c>
      <c r="S8" s="4">
        <v>0.65844914930436205</v>
      </c>
      <c r="T8" s="4">
        <v>0.73406954008053005</v>
      </c>
      <c r="U8" s="4">
        <v>0.52781941239798402</v>
      </c>
      <c r="V8" s="4">
        <v>0.42214104497127602</v>
      </c>
      <c r="W8" s="4">
        <v>-9.8405208807369193E-2</v>
      </c>
      <c r="X8" s="4">
        <v>-0.47666581132438202</v>
      </c>
      <c r="Y8" s="4">
        <v>-0.462456223826056</v>
      </c>
      <c r="Z8" s="4">
        <v>-0.50012098407031502</v>
      </c>
      <c r="AA8" s="4">
        <v>-0.13576898724303199</v>
      </c>
      <c r="AB8" s="4">
        <v>0.279914842861476</v>
      </c>
      <c r="AC8" s="4">
        <v>0.67131235208575202</v>
      </c>
      <c r="AD8" s="4">
        <v>1.1186698166465401</v>
      </c>
      <c r="AE8" s="4">
        <v>1.1957754446284099</v>
      </c>
      <c r="AF8" s="4">
        <v>1.18101668002717</v>
      </c>
      <c r="AG8" s="4">
        <v>0.92964072407100495</v>
      </c>
      <c r="AH8" s="4">
        <v>0.186420137368221</v>
      </c>
      <c r="AI8" s="4">
        <v>-0.66097841950148695</v>
      </c>
      <c r="AJ8" s="4">
        <v>-1.31320032575368</v>
      </c>
      <c r="AK8" s="4">
        <v>-1.6776216847429899</v>
      </c>
      <c r="AL8" s="4">
        <v>-1.31630615847916</v>
      </c>
      <c r="AM8" s="4">
        <v>-0.52230924289134995</v>
      </c>
      <c r="AN8" s="4">
        <v>7.1845011448175802E-2</v>
      </c>
      <c r="AO8" s="4">
        <v>0.23567434555720301</v>
      </c>
      <c r="AP8" s="4">
        <v>0.154968823389808</v>
      </c>
      <c r="AQ8" s="4">
        <v>-0.25228141331387899</v>
      </c>
      <c r="AR8" s="4">
        <v>-0.29545630683174201</v>
      </c>
      <c r="AS8" s="4">
        <v>0.22618546803811401</v>
      </c>
      <c r="AT8" s="4">
        <v>0.42937224911421401</v>
      </c>
      <c r="AU8" s="4">
        <v>0.87734655885304702</v>
      </c>
      <c r="AV8" s="4">
        <v>0.684073396030773</v>
      </c>
      <c r="AW8" s="4">
        <v>0.44075871114279602</v>
      </c>
      <c r="AX8" s="4">
        <v>0.12366308910188401</v>
      </c>
      <c r="AY8" s="4">
        <v>0.14681102598690701</v>
      </c>
      <c r="AZ8" s="4">
        <v>0.173423865891905</v>
      </c>
      <c r="BA8" s="4">
        <v>0.29612036827383098</v>
      </c>
      <c r="BB8" s="4">
        <v>0.63140134536092696</v>
      </c>
      <c r="BC8" s="4">
        <v>0.38122307415055701</v>
      </c>
      <c r="BD8" s="4">
        <v>0.40434831046387298</v>
      </c>
      <c r="BE8" s="4">
        <v>0.33975903976206401</v>
      </c>
      <c r="BF8" s="4">
        <v>0.22403736103302199</v>
      </c>
      <c r="BG8" s="4">
        <v>9.5912191877135997E-2</v>
      </c>
      <c r="BH8" s="4">
        <v>0.15352936411249299</v>
      </c>
      <c r="BI8" s="4">
        <v>-1.41461032781952E-2</v>
      </c>
      <c r="BJ8" s="4">
        <v>1.44295242089866E-2</v>
      </c>
      <c r="BK8" s="4">
        <v>-0.135873428953042</v>
      </c>
      <c r="BL8" s="4">
        <v>-0.40831385991171298</v>
      </c>
      <c r="BM8" s="4">
        <v>-1.8519623915241901</v>
      </c>
      <c r="BN8" s="4">
        <v>-4.0298779310162702</v>
      </c>
      <c r="BO8" s="4">
        <v>-4.0001323640335604</v>
      </c>
      <c r="BP8" s="4">
        <v>-3.1176441765694198</v>
      </c>
      <c r="BQ8" s="4">
        <v>-1.0697940011718701</v>
      </c>
      <c r="BR8" s="4">
        <v>1.1721998172930701</v>
      </c>
      <c r="BS8" s="4">
        <v>1.83286342119569</v>
      </c>
      <c r="BT8" s="4">
        <v>1.28302481493452</v>
      </c>
      <c r="BU8" s="4">
        <v>0.87039430182529498</v>
      </c>
      <c r="BV8" s="4">
        <v>0.66555391848059198</v>
      </c>
      <c r="BW8" s="4">
        <v>-6.3699283402597097E-3</v>
      </c>
      <c r="BX8" s="4">
        <v>-5.0857924223927202E-2</v>
      </c>
      <c r="BY8" s="4">
        <v>-0.44871049235329902</v>
      </c>
      <c r="BZ8" s="4">
        <v>-0.57125697360758398</v>
      </c>
      <c r="CA8" s="4">
        <v>-0.45271211929928801</v>
      </c>
      <c r="CB8" s="4">
        <v>-0.726100432350547</v>
      </c>
      <c r="CC8" s="4">
        <v>-0.66848321096932295</v>
      </c>
    </row>
    <row r="9" spans="1:81" x14ac:dyDescent="0.25">
      <c r="A9" s="4" t="s">
        <v>89</v>
      </c>
      <c r="B9" s="4">
        <v>-1.72202700855088</v>
      </c>
      <c r="C9" s="4">
        <v>-1.68943221591153</v>
      </c>
      <c r="D9" s="4">
        <v>-1.5524842816711599</v>
      </c>
      <c r="E9" s="4">
        <v>-1.4364910423145201</v>
      </c>
      <c r="F9" s="4">
        <v>-1.41405673238692</v>
      </c>
      <c r="G9" s="4">
        <v>-1.4443203623047001</v>
      </c>
      <c r="H9" s="4">
        <v>-1.46272193158528</v>
      </c>
      <c r="I9" s="4">
        <v>-1.4590288950107599</v>
      </c>
      <c r="J9" s="4">
        <v>-1.5077570692658699</v>
      </c>
      <c r="K9" s="4">
        <v>-1.47982193151124</v>
      </c>
      <c r="L9" s="4">
        <v>-1.38217272135521</v>
      </c>
      <c r="M9" s="4">
        <v>-1.31032957809852</v>
      </c>
      <c r="N9" s="4">
        <v>-1.2474461957551199</v>
      </c>
      <c r="O9" s="4">
        <v>-1.2140070325096699</v>
      </c>
      <c r="P9" s="4">
        <v>-1.2051684929654201</v>
      </c>
      <c r="Q9" s="4">
        <v>-0.96358080207816799</v>
      </c>
      <c r="R9" s="4">
        <v>-0.81024042426750498</v>
      </c>
      <c r="S9" s="4">
        <v>-0.69240886284938896</v>
      </c>
      <c r="T9" s="4">
        <v>-0.30408055285088098</v>
      </c>
      <c r="U9" s="4">
        <v>-0.26853865817079497</v>
      </c>
      <c r="V9" s="4">
        <v>-9.4257357139889295E-2</v>
      </c>
      <c r="W9" s="4">
        <v>0.32791505420807698</v>
      </c>
      <c r="X9" s="4">
        <v>0.37589601306415998</v>
      </c>
      <c r="Y9" s="4">
        <v>0.231952937523485</v>
      </c>
      <c r="Z9" s="4">
        <v>0.57753708374887303</v>
      </c>
      <c r="AA9" s="4">
        <v>0.69252434687906705</v>
      </c>
      <c r="AB9" s="4">
        <v>0.92251596355820598</v>
      </c>
      <c r="AC9" s="4">
        <v>1.3922448029511401</v>
      </c>
      <c r="AD9" s="4">
        <v>2.0775586974831</v>
      </c>
      <c r="AE9" s="4">
        <v>2.1369534504244201</v>
      </c>
      <c r="AF9" s="4">
        <v>2.3024652531757099</v>
      </c>
      <c r="AG9" s="4">
        <v>2.0743003820424399</v>
      </c>
      <c r="AH9" s="4">
        <v>1.52383596808666</v>
      </c>
      <c r="AI9" s="4">
        <v>1.3331509693641801</v>
      </c>
      <c r="AJ9" s="4">
        <v>0.94575045812453495</v>
      </c>
      <c r="AK9" s="4">
        <v>0.79096002900789897</v>
      </c>
      <c r="AL9" s="4">
        <v>0.72581636346185296</v>
      </c>
      <c r="AM9" s="4">
        <v>0.46386139978972901</v>
      </c>
      <c r="AN9" s="4">
        <v>-0.112834351656805</v>
      </c>
      <c r="AO9" s="4">
        <v>-0.32003458313241701</v>
      </c>
      <c r="AP9" s="4">
        <v>-0.67414534143228</v>
      </c>
      <c r="AQ9" s="4">
        <v>-0.56785714105270801</v>
      </c>
      <c r="AR9" s="4">
        <v>-0.26081118434914502</v>
      </c>
      <c r="AS9" s="4">
        <v>-0.20990286408233699</v>
      </c>
      <c r="AT9" s="4">
        <v>-5.7619359525335298E-2</v>
      </c>
      <c r="AU9" s="4">
        <v>-0.10307007914432</v>
      </c>
      <c r="AV9" s="4">
        <v>-8.2936384657131504E-2</v>
      </c>
      <c r="AW9" s="4">
        <v>2.7917151384160701E-2</v>
      </c>
      <c r="AX9" s="4">
        <v>0.11493881192145999</v>
      </c>
      <c r="AY9" s="4">
        <v>0.18028910711696999</v>
      </c>
      <c r="AZ9" s="4">
        <v>0.48407667159755602</v>
      </c>
      <c r="BA9" s="4">
        <v>0.55429725815148101</v>
      </c>
      <c r="BB9" s="4">
        <v>0.81941608523062903</v>
      </c>
      <c r="BC9" s="4">
        <v>0.79141479074458898</v>
      </c>
      <c r="BD9" s="4">
        <v>0.87416693154863401</v>
      </c>
      <c r="BE9" s="4">
        <v>1.12973186345309</v>
      </c>
      <c r="BF9" s="4">
        <v>1.24596235457419</v>
      </c>
      <c r="BG9" s="4">
        <v>1.4957494501653199</v>
      </c>
      <c r="BH9" s="4">
        <v>1.43801891796086</v>
      </c>
      <c r="BI9" s="4">
        <v>1.4586030051899299</v>
      </c>
      <c r="BJ9" s="4">
        <v>0.93613011293335902</v>
      </c>
      <c r="BK9" s="4">
        <v>0.79417641701235198</v>
      </c>
      <c r="BL9" s="4">
        <v>0.42652974836927599</v>
      </c>
      <c r="BM9" s="4">
        <v>-0.35430653547978103</v>
      </c>
      <c r="BN9" s="4">
        <v>-0.655297652201556</v>
      </c>
      <c r="BO9" s="4">
        <v>-0.49200880262578101</v>
      </c>
      <c r="BP9" s="4">
        <v>-0.17439608863557801</v>
      </c>
      <c r="BQ9" s="4">
        <v>1.3971982951143399E-2</v>
      </c>
      <c r="BR9" s="4">
        <v>1.3357575738181999E-3</v>
      </c>
      <c r="BS9" s="4">
        <v>-0.14746625488004</v>
      </c>
      <c r="BT9" s="4">
        <v>-0.119551304034814</v>
      </c>
      <c r="BU9" s="4">
        <v>-2.7528386720935102E-2</v>
      </c>
      <c r="BV9" s="4">
        <v>6.1926760210298699E-2</v>
      </c>
      <c r="BW9" s="4">
        <v>-1.7967065373760201E-2</v>
      </c>
      <c r="BX9" s="4">
        <v>-0.43794535994384798</v>
      </c>
      <c r="BY9" s="4">
        <v>-0.54258598101072297</v>
      </c>
      <c r="BZ9" s="4">
        <v>-0.399075099552201</v>
      </c>
      <c r="CA9" s="4">
        <v>-0.63326077975759398</v>
      </c>
      <c r="CB9" s="4">
        <v>-0.40975902362033201</v>
      </c>
      <c r="CC9" s="4">
        <v>-0.28316057955983898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5.5703125" style="15" customWidth="1"/>
    <col min="2" max="5" width="9.28515625" style="15" bestFit="1" customWidth="1"/>
    <col min="6" max="8" width="10.42578125" style="15" bestFit="1" customWidth="1"/>
    <col min="9" max="9" width="9.7109375" style="15" bestFit="1" customWidth="1"/>
    <col min="10" max="11" width="10.42578125" style="15" bestFit="1" customWidth="1"/>
    <col min="12" max="12" width="9.7109375" style="15" bestFit="1" customWidth="1"/>
    <col min="13" max="13" width="9.5703125" style="15" bestFit="1" customWidth="1"/>
    <col min="14" max="14" width="9.28515625" style="15" bestFit="1" customWidth="1"/>
    <col min="15" max="16384" width="9.140625" style="15"/>
  </cols>
  <sheetData>
    <row r="1" spans="1:28" ht="16.5" customHeight="1" x14ac:dyDescent="0.3">
      <c r="A1" s="47" t="s">
        <v>208</v>
      </c>
    </row>
    <row r="2" spans="1:28" ht="33.75" x14ac:dyDescent="0.5">
      <c r="A2" s="14" t="s">
        <v>90</v>
      </c>
    </row>
    <row r="3" spans="1:28" ht="15.75" thickBot="1" x14ac:dyDescent="0.3">
      <c r="A3" s="16"/>
      <c r="B3" s="16">
        <v>2000</v>
      </c>
      <c r="C3" s="16">
        <v>2001</v>
      </c>
      <c r="D3" s="16">
        <v>2002</v>
      </c>
      <c r="E3" s="16">
        <v>2003</v>
      </c>
      <c r="F3" s="16">
        <v>2004</v>
      </c>
      <c r="G3" s="16">
        <v>2005</v>
      </c>
      <c r="H3" s="16">
        <v>2006</v>
      </c>
      <c r="I3" s="16">
        <v>2007</v>
      </c>
      <c r="J3" s="16">
        <v>2008</v>
      </c>
      <c r="K3" s="16">
        <v>2009</v>
      </c>
      <c r="L3" s="16">
        <v>2010</v>
      </c>
      <c r="M3" s="16">
        <v>2011</v>
      </c>
      <c r="N3" s="16">
        <v>2012</v>
      </c>
      <c r="O3" s="16">
        <v>2013</v>
      </c>
      <c r="P3" s="16">
        <v>2014</v>
      </c>
      <c r="Q3" s="16">
        <v>2015</v>
      </c>
      <c r="R3" s="17"/>
      <c r="S3" s="17"/>
      <c r="T3" s="17"/>
    </row>
    <row r="4" spans="1:28" x14ac:dyDescent="0.2">
      <c r="A4" s="15" t="s">
        <v>91</v>
      </c>
      <c r="B4" s="18">
        <v>-2.1</v>
      </c>
      <c r="C4" s="18">
        <v>-0.9</v>
      </c>
      <c r="D4" s="18">
        <v>0</v>
      </c>
      <c r="E4" s="18">
        <v>0.1</v>
      </c>
      <c r="F4" s="19">
        <v>0.7</v>
      </c>
      <c r="G4" s="20">
        <v>0.6</v>
      </c>
      <c r="H4" s="20">
        <v>1.2</v>
      </c>
      <c r="I4" s="18"/>
      <c r="J4" s="18"/>
      <c r="K4" s="18"/>
      <c r="L4" s="18"/>
      <c r="M4" s="18"/>
      <c r="N4" s="18"/>
      <c r="O4" s="18"/>
      <c r="P4" s="18"/>
    </row>
    <row r="5" spans="1:28" x14ac:dyDescent="0.2">
      <c r="A5" s="15" t="s">
        <v>92</v>
      </c>
      <c r="B5" s="18">
        <v>-1.8</v>
      </c>
      <c r="C5" s="18">
        <v>-1.8</v>
      </c>
      <c r="D5" s="18">
        <v>-1.7</v>
      </c>
      <c r="E5" s="18">
        <v>-2.2000000000000002</v>
      </c>
      <c r="F5" s="19">
        <v>-0.6</v>
      </c>
      <c r="G5" s="20">
        <v>0.3</v>
      </c>
      <c r="H5" s="20">
        <v>1.3</v>
      </c>
      <c r="I5" s="18"/>
      <c r="J5" s="18"/>
      <c r="K5" s="18"/>
      <c r="L5" s="18"/>
      <c r="M5" s="18"/>
      <c r="N5" s="18"/>
      <c r="O5" s="18"/>
      <c r="P5" s="18"/>
    </row>
    <row r="6" spans="1:28" x14ac:dyDescent="0.2">
      <c r="A6" s="15" t="s">
        <v>93</v>
      </c>
      <c r="B6" s="18"/>
      <c r="C6" s="18">
        <v>-1.1000000000000001</v>
      </c>
      <c r="D6" s="18">
        <v>-1.1000000000000001</v>
      </c>
      <c r="E6" s="18">
        <v>-2.1</v>
      </c>
      <c r="F6" s="18">
        <v>-1.5</v>
      </c>
      <c r="G6" s="19">
        <v>-1.3</v>
      </c>
      <c r="H6" s="20">
        <v>-0.9</v>
      </c>
      <c r="I6" s="20">
        <v>0.2</v>
      </c>
      <c r="J6" s="18"/>
      <c r="K6" s="18"/>
      <c r="L6" s="18"/>
      <c r="M6" s="18"/>
      <c r="N6" s="18"/>
      <c r="O6" s="18"/>
      <c r="P6" s="18"/>
    </row>
    <row r="7" spans="1:28" x14ac:dyDescent="0.2">
      <c r="A7" s="15" t="s">
        <v>94</v>
      </c>
      <c r="B7" s="18"/>
      <c r="C7" s="18">
        <v>-0.9</v>
      </c>
      <c r="D7" s="18">
        <v>-1</v>
      </c>
      <c r="E7" s="18">
        <v>-2.4</v>
      </c>
      <c r="F7" s="18">
        <v>-2.4</v>
      </c>
      <c r="G7" s="19">
        <v>-1.6</v>
      </c>
      <c r="H7" s="20">
        <v>-0.8</v>
      </c>
      <c r="I7" s="20">
        <v>0.2</v>
      </c>
      <c r="J7" s="18"/>
      <c r="K7" s="18"/>
      <c r="L7" s="18"/>
      <c r="M7" s="18"/>
      <c r="N7" s="18"/>
      <c r="O7" s="18"/>
      <c r="P7" s="18"/>
    </row>
    <row r="8" spans="1:28" x14ac:dyDescent="0.2">
      <c r="A8" s="15" t="s">
        <v>95</v>
      </c>
      <c r="B8" s="18"/>
      <c r="C8" s="18"/>
      <c r="D8" s="18">
        <v>-1.6</v>
      </c>
      <c r="E8" s="18">
        <v>-3</v>
      </c>
      <c r="F8" s="18">
        <v>-2.7</v>
      </c>
      <c r="G8" s="18">
        <v>-2</v>
      </c>
      <c r="H8" s="19">
        <v>-0.7</v>
      </c>
      <c r="I8" s="20">
        <v>1.1000000000000001</v>
      </c>
      <c r="J8" s="20">
        <v>1.6</v>
      </c>
      <c r="K8" s="18"/>
      <c r="L8" s="18"/>
      <c r="M8" s="18"/>
      <c r="N8" s="18"/>
      <c r="O8" s="18"/>
      <c r="P8" s="18"/>
    </row>
    <row r="9" spans="1:28" x14ac:dyDescent="0.2">
      <c r="A9" s="15" t="s">
        <v>96</v>
      </c>
      <c r="B9" s="18"/>
      <c r="C9" s="18"/>
      <c r="D9" s="18">
        <v>-2.5</v>
      </c>
      <c r="E9" s="18">
        <v>-2.8</v>
      </c>
      <c r="F9" s="18">
        <v>-2.5</v>
      </c>
      <c r="G9" s="18">
        <v>-2.4</v>
      </c>
      <c r="H9" s="19">
        <v>-0.4</v>
      </c>
      <c r="I9" s="20">
        <v>1.7</v>
      </c>
      <c r="J9" s="20">
        <v>1.8</v>
      </c>
      <c r="K9" s="18"/>
      <c r="L9" s="18"/>
      <c r="M9" s="18"/>
      <c r="N9" s="18"/>
      <c r="O9" s="18"/>
      <c r="P9" s="18"/>
    </row>
    <row r="10" spans="1:28" x14ac:dyDescent="0.2">
      <c r="A10" s="15" t="s">
        <v>97</v>
      </c>
      <c r="B10" s="18"/>
      <c r="C10" s="18"/>
      <c r="D10" s="18"/>
      <c r="E10" s="18">
        <v>-2.6</v>
      </c>
      <c r="F10" s="18">
        <v>-2.5</v>
      </c>
      <c r="G10" s="18">
        <v>-2.5</v>
      </c>
      <c r="H10" s="18">
        <v>-0.8</v>
      </c>
      <c r="I10" s="19">
        <v>1</v>
      </c>
      <c r="J10" s="20">
        <v>1.3</v>
      </c>
      <c r="K10" s="20">
        <v>0.8</v>
      </c>
      <c r="L10" s="18"/>
      <c r="M10" s="18"/>
      <c r="N10" s="18"/>
      <c r="O10" s="18"/>
      <c r="P10" s="18"/>
    </row>
    <row r="11" spans="1:28" x14ac:dyDescent="0.2">
      <c r="A11" s="15" t="s">
        <v>98</v>
      </c>
      <c r="B11" s="18"/>
      <c r="C11" s="18"/>
      <c r="D11" s="18"/>
      <c r="E11" s="18">
        <v>-3.2</v>
      </c>
      <c r="F11" s="18">
        <v>-3.4</v>
      </c>
      <c r="G11" s="18">
        <v>-3.2</v>
      </c>
      <c r="H11" s="18">
        <v>-1.6</v>
      </c>
      <c r="I11" s="19">
        <v>1.9</v>
      </c>
      <c r="J11" s="20">
        <v>2.7</v>
      </c>
      <c r="K11" s="20">
        <v>2.5</v>
      </c>
      <c r="L11" s="18"/>
      <c r="M11" s="18"/>
      <c r="N11" s="18"/>
      <c r="O11" s="18"/>
      <c r="P11" s="18"/>
    </row>
    <row r="12" spans="1:28" x14ac:dyDescent="0.2">
      <c r="A12" s="15" t="s">
        <v>99</v>
      </c>
      <c r="B12" s="18"/>
      <c r="C12" s="18"/>
      <c r="D12" s="18"/>
      <c r="E12" s="18"/>
      <c r="F12" s="18">
        <v>-3.1</v>
      </c>
      <c r="G12" s="18">
        <v>-2.7</v>
      </c>
      <c r="H12" s="18">
        <v>-1.1000000000000001</v>
      </c>
      <c r="I12" s="18">
        <v>2.5</v>
      </c>
      <c r="J12" s="19">
        <v>2.9</v>
      </c>
      <c r="K12" s="20">
        <v>0.8</v>
      </c>
      <c r="L12" s="20">
        <v>-0.7</v>
      </c>
      <c r="M12" s="18"/>
      <c r="N12" s="18"/>
      <c r="O12" s="18"/>
      <c r="P12" s="18"/>
    </row>
    <row r="13" spans="1:28" x14ac:dyDescent="0.2">
      <c r="A13" s="15" t="s">
        <v>100</v>
      </c>
      <c r="B13" s="18"/>
      <c r="C13" s="18"/>
      <c r="D13" s="18"/>
      <c r="E13" s="18"/>
      <c r="F13" s="18">
        <v>-1.6</v>
      </c>
      <c r="G13" s="18">
        <v>-0.7</v>
      </c>
      <c r="H13" s="18">
        <v>1.8</v>
      </c>
      <c r="I13" s="18">
        <v>6.5</v>
      </c>
      <c r="J13" s="19">
        <v>8</v>
      </c>
      <c r="K13" s="20">
        <v>0.9</v>
      </c>
      <c r="L13" s="20">
        <v>-2.2000000000000002</v>
      </c>
      <c r="M13" s="18"/>
      <c r="N13" s="18"/>
      <c r="O13" s="18"/>
      <c r="P13" s="18"/>
    </row>
    <row r="14" spans="1:28" ht="15" x14ac:dyDescent="0.25">
      <c r="A14" s="15" t="s">
        <v>101</v>
      </c>
      <c r="B14" s="18"/>
      <c r="C14" s="18"/>
      <c r="D14" s="18"/>
      <c r="E14" s="18"/>
      <c r="F14" s="18"/>
      <c r="G14" s="18">
        <v>-0.4</v>
      </c>
      <c r="H14" s="18">
        <v>2.4</v>
      </c>
      <c r="I14" s="18">
        <v>7.5</v>
      </c>
      <c r="J14" s="18">
        <v>9.1999999999999993</v>
      </c>
      <c r="K14" s="19">
        <v>-0.8</v>
      </c>
      <c r="L14" s="20">
        <v>-2.1</v>
      </c>
      <c r="M14" s="20">
        <v>-3</v>
      </c>
      <c r="N14" s="18"/>
      <c r="O14" s="18"/>
      <c r="P14" s="18"/>
      <c r="AA14" s="21"/>
      <c r="AB14" s="22"/>
    </row>
    <row r="15" spans="1:28" ht="15" x14ac:dyDescent="0.25">
      <c r="A15" s="15" t="s">
        <v>102</v>
      </c>
      <c r="B15" s="18"/>
      <c r="C15" s="18"/>
      <c r="D15" s="18"/>
      <c r="E15" s="18"/>
      <c r="F15" s="18"/>
      <c r="G15" s="18">
        <v>-1</v>
      </c>
      <c r="H15" s="18">
        <v>1.5</v>
      </c>
      <c r="I15" s="18">
        <v>6.3</v>
      </c>
      <c r="J15" s="18">
        <v>7.6</v>
      </c>
      <c r="K15" s="19">
        <v>-1.2</v>
      </c>
      <c r="L15" s="20">
        <v>-2.2999999999999998</v>
      </c>
      <c r="M15" s="20">
        <v>-2.2999999999999998</v>
      </c>
      <c r="N15" s="18"/>
      <c r="O15" s="18"/>
      <c r="P15" s="18"/>
      <c r="AA15" s="21"/>
      <c r="AB15" s="22"/>
    </row>
    <row r="16" spans="1:28" ht="15" x14ac:dyDescent="0.25">
      <c r="A16" s="15" t="s">
        <v>103</v>
      </c>
      <c r="B16" s="18"/>
      <c r="C16" s="18"/>
      <c r="D16" s="18"/>
      <c r="E16" s="18"/>
      <c r="F16" s="18"/>
      <c r="G16" s="18"/>
      <c r="H16" s="18">
        <v>1.3</v>
      </c>
      <c r="I16" s="18">
        <v>5.9</v>
      </c>
      <c r="J16" s="18">
        <v>6.6</v>
      </c>
      <c r="K16" s="18">
        <v>-2</v>
      </c>
      <c r="L16" s="19">
        <v>-1.2</v>
      </c>
      <c r="M16" s="20">
        <v>-1</v>
      </c>
      <c r="N16" s="20">
        <v>0.1</v>
      </c>
      <c r="O16" s="18"/>
      <c r="P16" s="18"/>
      <c r="AA16" s="21"/>
      <c r="AB16" s="22"/>
    </row>
    <row r="17" spans="1:28" ht="15" x14ac:dyDescent="0.25">
      <c r="A17" s="15" t="s">
        <v>104</v>
      </c>
      <c r="B17" s="18"/>
      <c r="C17" s="18"/>
      <c r="D17" s="18"/>
      <c r="E17" s="18"/>
      <c r="F17" s="18"/>
      <c r="G17" s="18"/>
      <c r="H17" s="18">
        <v>1.5</v>
      </c>
      <c r="I17" s="18">
        <v>6</v>
      </c>
      <c r="J17" s="18">
        <v>6.7</v>
      </c>
      <c r="K17" s="18">
        <v>-2.1</v>
      </c>
      <c r="L17" s="19">
        <v>-1.6</v>
      </c>
      <c r="M17" s="20">
        <v>-1.2</v>
      </c>
      <c r="N17" s="20">
        <v>0.2</v>
      </c>
      <c r="O17" s="18"/>
      <c r="P17" s="18"/>
      <c r="AA17" s="21"/>
      <c r="AB17" s="22"/>
    </row>
    <row r="18" spans="1:28" ht="15" x14ac:dyDescent="0.25">
      <c r="A18" s="15" t="s">
        <v>105</v>
      </c>
      <c r="B18" s="18"/>
      <c r="C18" s="18"/>
      <c r="D18" s="18"/>
      <c r="E18" s="18"/>
      <c r="F18" s="18"/>
      <c r="G18" s="18"/>
      <c r="H18" s="18"/>
      <c r="I18" s="18">
        <v>6.5</v>
      </c>
      <c r="J18" s="18">
        <v>7.7</v>
      </c>
      <c r="K18" s="18">
        <v>-0.9</v>
      </c>
      <c r="L18" s="18">
        <v>0</v>
      </c>
      <c r="M18" s="19">
        <v>-0.2</v>
      </c>
      <c r="N18" s="20">
        <v>-1.7</v>
      </c>
      <c r="O18" s="20">
        <v>-1.4</v>
      </c>
      <c r="P18" s="18"/>
      <c r="V18" s="23"/>
      <c r="Y18" s="21"/>
      <c r="AA18" s="21"/>
      <c r="AB18" s="22"/>
    </row>
    <row r="19" spans="1:28" ht="15" x14ac:dyDescent="0.25">
      <c r="A19" s="15" t="s">
        <v>106</v>
      </c>
      <c r="B19" s="18"/>
      <c r="C19" s="18"/>
      <c r="D19" s="18"/>
      <c r="E19" s="18"/>
      <c r="F19" s="18"/>
      <c r="G19" s="18"/>
      <c r="H19" s="18"/>
      <c r="I19" s="18">
        <v>6.5</v>
      </c>
      <c r="J19" s="18">
        <v>7.3</v>
      </c>
      <c r="K19" s="18">
        <v>-1.6</v>
      </c>
      <c r="L19" s="18">
        <v>-0.8</v>
      </c>
      <c r="M19" s="19">
        <v>-0.5</v>
      </c>
      <c r="N19" s="20">
        <v>-1.4</v>
      </c>
      <c r="O19" s="20">
        <v>-1.1000000000000001</v>
      </c>
      <c r="P19" s="18"/>
      <c r="V19" s="23"/>
      <c r="Y19" s="21"/>
      <c r="AA19" s="21"/>
      <c r="AB19" s="22"/>
    </row>
    <row r="20" spans="1:28" ht="15" x14ac:dyDescent="0.25">
      <c r="A20" s="15" t="s">
        <v>107</v>
      </c>
      <c r="B20" s="18"/>
      <c r="C20" s="18"/>
      <c r="D20" s="18"/>
      <c r="E20" s="18"/>
      <c r="F20" s="18"/>
      <c r="G20" s="18"/>
      <c r="H20" s="18"/>
      <c r="I20" s="18"/>
      <c r="J20" s="18">
        <v>6.2</v>
      </c>
      <c r="K20" s="18">
        <v>-2.2000000000000002</v>
      </c>
      <c r="L20" s="18">
        <v>-0.4</v>
      </c>
      <c r="M20" s="18">
        <v>0</v>
      </c>
      <c r="N20" s="19">
        <v>-0.1</v>
      </c>
      <c r="O20" s="20">
        <v>-1</v>
      </c>
      <c r="P20" s="20">
        <v>-1.1000000000000001</v>
      </c>
      <c r="V20" s="23"/>
      <c r="Y20" s="21"/>
      <c r="AA20" s="21"/>
      <c r="AB20" s="22"/>
    </row>
    <row r="21" spans="1:28" ht="15" x14ac:dyDescent="0.25">
      <c r="A21" s="15" t="s">
        <v>108</v>
      </c>
      <c r="K21" s="15">
        <v>-2.2000000000000002</v>
      </c>
      <c r="L21" s="15">
        <v>0</v>
      </c>
      <c r="M21" s="15">
        <v>0.5</v>
      </c>
      <c r="N21" s="19">
        <v>0.1</v>
      </c>
      <c r="O21" s="20">
        <v>-1.6</v>
      </c>
      <c r="P21" s="20">
        <v>-1.7</v>
      </c>
      <c r="V21" s="23"/>
      <c r="Y21" s="21"/>
      <c r="AA21" s="21"/>
      <c r="AB21" s="22"/>
    </row>
    <row r="22" spans="1:28" ht="15" x14ac:dyDescent="0.25">
      <c r="A22" s="15" t="s">
        <v>109</v>
      </c>
      <c r="J22" s="15">
        <v>5.4</v>
      </c>
      <c r="K22" s="15">
        <v>-3</v>
      </c>
      <c r="L22" s="15">
        <v>-1.1000000000000001</v>
      </c>
      <c r="M22" s="15">
        <v>-0.6</v>
      </c>
      <c r="N22" s="19">
        <v>-1.1000000000000001</v>
      </c>
      <c r="O22" s="20">
        <v>-2.9</v>
      </c>
      <c r="P22" s="20">
        <v>-3.2</v>
      </c>
      <c r="V22" s="23"/>
      <c r="Y22" s="21"/>
      <c r="AA22" s="21"/>
      <c r="AB22" s="22"/>
    </row>
    <row r="23" spans="1:28" ht="15" x14ac:dyDescent="0.25">
      <c r="A23" s="15" t="s">
        <v>110</v>
      </c>
      <c r="B23" s="18">
        <v>1.32983440953707</v>
      </c>
      <c r="C23" s="18">
        <v>1.52117261682435</v>
      </c>
      <c r="D23" s="18">
        <v>0.75829159624411802</v>
      </c>
      <c r="E23" s="18">
        <v>0.16695243955466699</v>
      </c>
      <c r="F23" s="18">
        <v>5.8526576090434504E-2</v>
      </c>
      <c r="G23" s="18">
        <v>1.4063170617349701</v>
      </c>
      <c r="H23" s="18">
        <v>3.4080724661072099</v>
      </c>
      <c r="I23" s="18">
        <v>4.8783813587523399</v>
      </c>
      <c r="J23" s="18">
        <v>3.2989824746864396</v>
      </c>
      <c r="K23" s="18">
        <v>-4.9601057505432795</v>
      </c>
      <c r="L23" s="18">
        <v>-1.9952020007628899</v>
      </c>
      <c r="M23" s="18">
        <v>-1.09168237005951</v>
      </c>
      <c r="N23" s="19">
        <v>-2.0220371225515099</v>
      </c>
      <c r="O23" s="20"/>
      <c r="P23" s="20"/>
      <c r="Q23" s="18"/>
      <c r="V23" s="23"/>
      <c r="Y23" s="21"/>
      <c r="AA23" s="21"/>
      <c r="AB23" s="22"/>
    </row>
    <row r="24" spans="1:28" ht="15" x14ac:dyDescent="0.25">
      <c r="V24" s="23"/>
      <c r="Y24" s="21"/>
      <c r="AA24" s="21"/>
      <c r="AB24" s="22"/>
    </row>
    <row r="25" spans="1:28" ht="19.5" thickBot="1" x14ac:dyDescent="0.35">
      <c r="A25" s="32" t="s">
        <v>111</v>
      </c>
      <c r="B25" s="16">
        <v>2000</v>
      </c>
      <c r="C25" s="16">
        <v>2001</v>
      </c>
      <c r="D25" s="16">
        <v>2002</v>
      </c>
      <c r="E25" s="16">
        <v>2003</v>
      </c>
      <c r="F25" s="16">
        <v>2004</v>
      </c>
      <c r="G25" s="16">
        <v>2005</v>
      </c>
      <c r="H25" s="16">
        <v>2006</v>
      </c>
      <c r="I25" s="16">
        <v>2007</v>
      </c>
      <c r="J25" s="16">
        <v>2008</v>
      </c>
      <c r="K25" s="16">
        <v>2009</v>
      </c>
      <c r="L25" s="16">
        <v>2010</v>
      </c>
      <c r="M25" s="16">
        <v>2011</v>
      </c>
      <c r="N25" s="16">
        <v>2012</v>
      </c>
      <c r="O25" s="16">
        <v>2013</v>
      </c>
      <c r="P25" s="16">
        <v>2014</v>
      </c>
      <c r="Q25" s="16">
        <v>2015</v>
      </c>
      <c r="V25" s="23"/>
      <c r="Y25" s="21"/>
      <c r="AA25" s="21"/>
      <c r="AB25" s="22"/>
    </row>
    <row r="26" spans="1:28" ht="15" x14ac:dyDescent="0.25">
      <c r="A26" s="33" t="s">
        <v>112</v>
      </c>
      <c r="V26" s="23"/>
      <c r="Y26" s="21"/>
      <c r="AA26" s="21"/>
      <c r="AB26" s="22"/>
    </row>
    <row r="27" spans="1:28" x14ac:dyDescent="0.2">
      <c r="A27" s="24" t="s">
        <v>113</v>
      </c>
      <c r="B27" s="18">
        <f t="shared" ref="B27:P27" si="0">AVERAGE(B4:B22)</f>
        <v>-1.9500000000000002</v>
      </c>
      <c r="C27" s="18">
        <f t="shared" si="0"/>
        <v>-1.175</v>
      </c>
      <c r="D27" s="18">
        <f t="shared" si="0"/>
        <v>-1.3166666666666667</v>
      </c>
      <c r="E27" s="18">
        <f t="shared" si="0"/>
        <v>-2.2749999999999999</v>
      </c>
      <c r="F27" s="18">
        <f t="shared" si="0"/>
        <v>-1.9600000000000002</v>
      </c>
      <c r="G27" s="18">
        <f t="shared" si="0"/>
        <v>-1.4083333333333332</v>
      </c>
      <c r="H27" s="18">
        <f t="shared" si="0"/>
        <v>0.33571428571428574</v>
      </c>
      <c r="I27" s="18">
        <f t="shared" si="0"/>
        <v>3.842857142857143</v>
      </c>
      <c r="J27" s="18">
        <f t="shared" si="0"/>
        <v>5.3571428571428585</v>
      </c>
      <c r="K27" s="18">
        <f t="shared" si="0"/>
        <v>-0.84615384615384615</v>
      </c>
      <c r="L27" s="18">
        <f t="shared" si="0"/>
        <v>-1.1272727272727272</v>
      </c>
      <c r="M27" s="18">
        <f t="shared" si="0"/>
        <v>-0.92222222222222205</v>
      </c>
      <c r="N27" s="18">
        <f t="shared" si="0"/>
        <v>-0.55714285714285716</v>
      </c>
      <c r="O27" s="18">
        <f t="shared" si="0"/>
        <v>-1.6</v>
      </c>
      <c r="P27" s="18">
        <f t="shared" si="0"/>
        <v>-2</v>
      </c>
      <c r="Q27" s="18"/>
    </row>
    <row r="28" spans="1:28" x14ac:dyDescent="0.2">
      <c r="A28" s="24" t="s">
        <v>114</v>
      </c>
      <c r="B28" s="18">
        <f t="shared" ref="B28:P28" si="1">MIN(B4:B22)</f>
        <v>-2.1</v>
      </c>
      <c r="C28" s="18">
        <f t="shared" si="1"/>
        <v>-1.8</v>
      </c>
      <c r="D28" s="18">
        <f t="shared" si="1"/>
        <v>-2.5</v>
      </c>
      <c r="E28" s="18">
        <f t="shared" si="1"/>
        <v>-3.2</v>
      </c>
      <c r="F28" s="18">
        <f t="shared" si="1"/>
        <v>-3.4</v>
      </c>
      <c r="G28" s="18">
        <f t="shared" si="1"/>
        <v>-3.2</v>
      </c>
      <c r="H28" s="18">
        <f t="shared" si="1"/>
        <v>-1.6</v>
      </c>
      <c r="I28" s="18">
        <f t="shared" si="1"/>
        <v>0.2</v>
      </c>
      <c r="J28" s="18">
        <f t="shared" si="1"/>
        <v>1.3</v>
      </c>
      <c r="K28" s="18">
        <f t="shared" si="1"/>
        <v>-3</v>
      </c>
      <c r="L28" s="18">
        <f t="shared" si="1"/>
        <v>-2.2999999999999998</v>
      </c>
      <c r="M28" s="18">
        <f t="shared" si="1"/>
        <v>-3</v>
      </c>
      <c r="N28" s="18">
        <f t="shared" si="1"/>
        <v>-1.7</v>
      </c>
      <c r="O28" s="18">
        <f t="shared" si="1"/>
        <v>-2.9</v>
      </c>
      <c r="P28" s="18">
        <f t="shared" si="1"/>
        <v>-3.2</v>
      </c>
    </row>
    <row r="29" spans="1:28" x14ac:dyDescent="0.2">
      <c r="A29" s="24" t="s">
        <v>115</v>
      </c>
      <c r="B29" s="18">
        <f t="shared" ref="B29:P29" si="2">MAX(B4:B22)</f>
        <v>-1.8</v>
      </c>
      <c r="C29" s="18">
        <f t="shared" si="2"/>
        <v>-0.9</v>
      </c>
      <c r="D29" s="18">
        <f t="shared" si="2"/>
        <v>0</v>
      </c>
      <c r="E29" s="18">
        <f t="shared" si="2"/>
        <v>0.1</v>
      </c>
      <c r="F29" s="18">
        <f t="shared" si="2"/>
        <v>0.7</v>
      </c>
      <c r="G29" s="18">
        <f t="shared" si="2"/>
        <v>0.6</v>
      </c>
      <c r="H29" s="18">
        <f t="shared" si="2"/>
        <v>2.4</v>
      </c>
      <c r="I29" s="18">
        <f t="shared" si="2"/>
        <v>7.5</v>
      </c>
      <c r="J29" s="18">
        <f t="shared" si="2"/>
        <v>9.1999999999999993</v>
      </c>
      <c r="K29" s="18">
        <f t="shared" si="2"/>
        <v>2.5</v>
      </c>
      <c r="L29" s="18">
        <f t="shared" si="2"/>
        <v>0</v>
      </c>
      <c r="M29" s="18">
        <f t="shared" si="2"/>
        <v>0.5</v>
      </c>
      <c r="N29" s="18">
        <f t="shared" si="2"/>
        <v>0.2</v>
      </c>
      <c r="O29" s="18">
        <f t="shared" si="2"/>
        <v>-1</v>
      </c>
      <c r="P29" s="18">
        <f t="shared" si="2"/>
        <v>-1.1000000000000001</v>
      </c>
    </row>
    <row r="31" spans="1:28" x14ac:dyDescent="0.2">
      <c r="A31" s="33" t="s">
        <v>116</v>
      </c>
    </row>
    <row r="32" spans="1:28" x14ac:dyDescent="0.2">
      <c r="A32" s="24" t="s">
        <v>113</v>
      </c>
      <c r="B32" s="18">
        <f t="shared" ref="B32:K32" si="3">AVERAGE(B4:B12)</f>
        <v>-1.9500000000000002</v>
      </c>
      <c r="C32" s="18">
        <f t="shared" si="3"/>
        <v>-1.175</v>
      </c>
      <c r="D32" s="18">
        <f t="shared" si="3"/>
        <v>-1.3166666666666667</v>
      </c>
      <c r="E32" s="18">
        <f t="shared" si="3"/>
        <v>-2.2749999999999999</v>
      </c>
      <c r="F32" s="18">
        <f t="shared" si="3"/>
        <v>-2</v>
      </c>
      <c r="G32" s="18">
        <f t="shared" si="3"/>
        <v>-1.6444444444444446</v>
      </c>
      <c r="H32" s="18">
        <f t="shared" si="3"/>
        <v>-0.42222222222222228</v>
      </c>
      <c r="I32" s="18">
        <f t="shared" si="3"/>
        <v>1.2285714285714284</v>
      </c>
      <c r="J32" s="18">
        <f t="shared" si="3"/>
        <v>2.06</v>
      </c>
      <c r="K32" s="18">
        <f t="shared" si="3"/>
        <v>1.3666666666666665</v>
      </c>
      <c r="L32" s="18"/>
      <c r="M32" s="18"/>
      <c r="N32" s="18"/>
      <c r="O32" s="18"/>
      <c r="P32" s="18"/>
    </row>
    <row r="33" spans="1:16" x14ac:dyDescent="0.2">
      <c r="A33" s="24" t="s">
        <v>114</v>
      </c>
      <c r="B33" s="18">
        <f t="shared" ref="B33:K33" si="4">MIN(B4:B12)</f>
        <v>-2.1</v>
      </c>
      <c r="C33" s="18">
        <f t="shared" si="4"/>
        <v>-1.8</v>
      </c>
      <c r="D33" s="18">
        <f t="shared" si="4"/>
        <v>-2.5</v>
      </c>
      <c r="E33" s="18">
        <f t="shared" si="4"/>
        <v>-3.2</v>
      </c>
      <c r="F33" s="18">
        <f t="shared" si="4"/>
        <v>-3.4</v>
      </c>
      <c r="G33" s="18">
        <f t="shared" si="4"/>
        <v>-3.2</v>
      </c>
      <c r="H33" s="18">
        <f t="shared" si="4"/>
        <v>-1.6</v>
      </c>
      <c r="I33" s="18">
        <f t="shared" si="4"/>
        <v>0.2</v>
      </c>
      <c r="J33" s="18">
        <f t="shared" si="4"/>
        <v>1.3</v>
      </c>
      <c r="K33" s="18">
        <f t="shared" si="4"/>
        <v>0.8</v>
      </c>
      <c r="L33" s="18"/>
      <c r="M33" s="18"/>
      <c r="N33" s="18"/>
      <c r="O33" s="18"/>
      <c r="P33" s="18"/>
    </row>
    <row r="34" spans="1:16" x14ac:dyDescent="0.2">
      <c r="A34" s="24" t="s">
        <v>115</v>
      </c>
      <c r="B34" s="18">
        <f t="shared" ref="B34:K34" si="5">MAX(B4:B12)</f>
        <v>-1.8</v>
      </c>
      <c r="C34" s="18">
        <f t="shared" si="5"/>
        <v>-0.9</v>
      </c>
      <c r="D34" s="18">
        <f t="shared" si="5"/>
        <v>0</v>
      </c>
      <c r="E34" s="18">
        <f t="shared" si="5"/>
        <v>0.1</v>
      </c>
      <c r="F34" s="18">
        <f t="shared" si="5"/>
        <v>0.7</v>
      </c>
      <c r="G34" s="18">
        <f t="shared" si="5"/>
        <v>0.6</v>
      </c>
      <c r="H34" s="18">
        <f t="shared" si="5"/>
        <v>1.3</v>
      </c>
      <c r="I34" s="18">
        <f t="shared" si="5"/>
        <v>2.5</v>
      </c>
      <c r="J34" s="18">
        <f t="shared" si="5"/>
        <v>2.9</v>
      </c>
      <c r="K34" s="18">
        <f t="shared" si="5"/>
        <v>2.5</v>
      </c>
      <c r="L34" s="18"/>
      <c r="M34" s="18"/>
      <c r="N34" s="18"/>
      <c r="O34" s="18"/>
      <c r="P34" s="18"/>
    </row>
    <row r="36" spans="1:16" x14ac:dyDescent="0.2">
      <c r="A36" s="33" t="s">
        <v>117</v>
      </c>
    </row>
    <row r="37" spans="1:16" x14ac:dyDescent="0.2">
      <c r="A37" s="24" t="s">
        <v>113</v>
      </c>
      <c r="G37" s="18">
        <f t="shared" ref="G37:P37" si="6">AVERAGE(G13:G22)</f>
        <v>-0.70000000000000007</v>
      </c>
      <c r="H37" s="18">
        <f t="shared" si="6"/>
        <v>1.7</v>
      </c>
      <c r="I37" s="18">
        <f t="shared" si="6"/>
        <v>6.4571428571428573</v>
      </c>
      <c r="J37" s="18">
        <f t="shared" si="6"/>
        <v>7.1888888888888891</v>
      </c>
      <c r="K37" s="18">
        <f t="shared" si="6"/>
        <v>-1.5100000000000002</v>
      </c>
      <c r="L37" s="18">
        <f t="shared" si="6"/>
        <v>-1.1700000000000002</v>
      </c>
      <c r="M37" s="18">
        <f t="shared" si="6"/>
        <v>-0.92222222222222205</v>
      </c>
      <c r="N37" s="18">
        <f t="shared" si="6"/>
        <v>-0.55714285714285716</v>
      </c>
      <c r="O37" s="18">
        <f t="shared" si="6"/>
        <v>-1.6</v>
      </c>
      <c r="P37" s="18">
        <f t="shared" si="6"/>
        <v>-2</v>
      </c>
    </row>
    <row r="38" spans="1:16" x14ac:dyDescent="0.2">
      <c r="A38" s="24" t="s">
        <v>114</v>
      </c>
      <c r="G38" s="18">
        <f t="shared" ref="G38:P38" si="7">MIN(G13:G22)</f>
        <v>-1</v>
      </c>
      <c r="H38" s="18">
        <f t="shared" si="7"/>
        <v>1.3</v>
      </c>
      <c r="I38" s="18">
        <f t="shared" si="7"/>
        <v>5.9</v>
      </c>
      <c r="J38" s="18">
        <f t="shared" si="7"/>
        <v>5.4</v>
      </c>
      <c r="K38" s="18">
        <f t="shared" si="7"/>
        <v>-3</v>
      </c>
      <c r="L38" s="18">
        <f t="shared" si="7"/>
        <v>-2.2999999999999998</v>
      </c>
      <c r="M38" s="18">
        <f t="shared" si="7"/>
        <v>-3</v>
      </c>
      <c r="N38" s="18">
        <f t="shared" si="7"/>
        <v>-1.7</v>
      </c>
      <c r="O38" s="18">
        <f t="shared" si="7"/>
        <v>-2.9</v>
      </c>
      <c r="P38" s="18">
        <f t="shared" si="7"/>
        <v>-3.2</v>
      </c>
    </row>
    <row r="39" spans="1:16" x14ac:dyDescent="0.2">
      <c r="A39" s="24" t="s">
        <v>115</v>
      </c>
      <c r="G39" s="18">
        <f t="shared" ref="G39:P39" si="8">MAX(G13:G22)</f>
        <v>-0.4</v>
      </c>
      <c r="H39" s="18">
        <f t="shared" si="8"/>
        <v>2.4</v>
      </c>
      <c r="I39" s="18">
        <f t="shared" si="8"/>
        <v>7.5</v>
      </c>
      <c r="J39" s="18">
        <f t="shared" si="8"/>
        <v>9.1999999999999993</v>
      </c>
      <c r="K39" s="18">
        <f t="shared" si="8"/>
        <v>0.9</v>
      </c>
      <c r="L39" s="18">
        <f t="shared" si="8"/>
        <v>0</v>
      </c>
      <c r="M39" s="18">
        <f t="shared" si="8"/>
        <v>0.5</v>
      </c>
      <c r="N39" s="18">
        <f t="shared" si="8"/>
        <v>0.2</v>
      </c>
      <c r="O39" s="18">
        <f t="shared" si="8"/>
        <v>-1</v>
      </c>
      <c r="P39" s="18">
        <f t="shared" si="8"/>
        <v>-1.1000000000000001</v>
      </c>
    </row>
    <row r="40" spans="1:16" x14ac:dyDescent="0.2">
      <c r="A40" s="24"/>
    </row>
    <row r="41" spans="1:16" ht="15" x14ac:dyDescent="0.25">
      <c r="A41" s="34" t="s">
        <v>118</v>
      </c>
    </row>
    <row r="42" spans="1:16" x14ac:dyDescent="0.2">
      <c r="A42" s="15" t="s">
        <v>120</v>
      </c>
      <c r="B42" s="25">
        <f t="shared" ref="B42:P42" si="9">STDEV(B4:B22)</f>
        <v>0.21213203435596428</v>
      </c>
      <c r="C42" s="25">
        <f t="shared" si="9"/>
        <v>0.42720018726587633</v>
      </c>
      <c r="D42" s="25">
        <f t="shared" si="9"/>
        <v>0.8376554582086041</v>
      </c>
      <c r="E42" s="25">
        <f t="shared" si="9"/>
        <v>1.0319883720275156</v>
      </c>
      <c r="F42" s="25">
        <f t="shared" si="9"/>
        <v>1.24561452928085</v>
      </c>
      <c r="G42" s="25">
        <f t="shared" si="9"/>
        <v>1.2094013044277385</v>
      </c>
      <c r="H42" s="25">
        <f t="shared" si="9"/>
        <v>1.3373953692257101</v>
      </c>
      <c r="I42" s="25">
        <f t="shared" si="9"/>
        <v>2.79827262258874</v>
      </c>
      <c r="J42" s="25">
        <f t="shared" si="9"/>
        <v>2.7236045928184898</v>
      </c>
      <c r="K42" s="25">
        <f t="shared" si="9"/>
        <v>1.6220436618740079</v>
      </c>
      <c r="L42" s="25">
        <f t="shared" si="9"/>
        <v>0.84034624898420185</v>
      </c>
      <c r="M42" s="25">
        <f t="shared" si="9"/>
        <v>1.1166666666666667</v>
      </c>
      <c r="N42" s="25">
        <f t="shared" si="9"/>
        <v>0.81211071260254253</v>
      </c>
      <c r="O42" s="25">
        <f t="shared" si="9"/>
        <v>0.76485292703891772</v>
      </c>
      <c r="P42" s="25">
        <f t="shared" si="9"/>
        <v>1.0816653826391971</v>
      </c>
    </row>
    <row r="43" spans="1:16" x14ac:dyDescent="0.2">
      <c r="A43" s="15" t="s">
        <v>122</v>
      </c>
      <c r="B43" s="25">
        <f t="shared" ref="B43:K43" si="10">STDEV(B4:B12)</f>
        <v>0.21213203435596428</v>
      </c>
      <c r="C43" s="25">
        <f t="shared" si="10"/>
        <v>0.42720018726587633</v>
      </c>
      <c r="D43" s="25">
        <f t="shared" si="10"/>
        <v>0.8376554582086041</v>
      </c>
      <c r="E43" s="25">
        <f t="shared" si="10"/>
        <v>1.0319883720275156</v>
      </c>
      <c r="F43" s="25">
        <f t="shared" si="10"/>
        <v>1.3143439428094912</v>
      </c>
      <c r="G43" s="25">
        <f t="shared" si="10"/>
        <v>1.3182479955523458</v>
      </c>
      <c r="H43" s="25">
        <f t="shared" si="10"/>
        <v>1.002219758558194</v>
      </c>
      <c r="I43" s="25">
        <f t="shared" si="10"/>
        <v>0.86354750055470941</v>
      </c>
      <c r="J43" s="25">
        <f t="shared" si="10"/>
        <v>0.70213958726167791</v>
      </c>
      <c r="K43" s="25">
        <f t="shared" si="10"/>
        <v>0.98149545762236423</v>
      </c>
      <c r="L43" s="25"/>
    </row>
    <row r="44" spans="1:16" x14ac:dyDescent="0.2">
      <c r="A44" s="15" t="s">
        <v>124</v>
      </c>
      <c r="G44" s="25">
        <f t="shared" ref="G44:P44" si="11">STDEV(G13:G22)</f>
        <v>0.29999999999999993</v>
      </c>
      <c r="H44" s="25">
        <f t="shared" si="11"/>
        <v>0.43011626335213138</v>
      </c>
      <c r="I44" s="25">
        <f t="shared" si="11"/>
        <v>0.52235729425092048</v>
      </c>
      <c r="J44" s="25">
        <f t="shared" si="11"/>
        <v>1.1129290683197703</v>
      </c>
      <c r="K44" s="25">
        <f t="shared" si="11"/>
        <v>1.0826408042888049</v>
      </c>
      <c r="L44" s="25">
        <f t="shared" si="11"/>
        <v>0.87311702155743887</v>
      </c>
      <c r="M44" s="25">
        <f t="shared" si="11"/>
        <v>1.1166666666666667</v>
      </c>
      <c r="N44" s="25">
        <f t="shared" si="11"/>
        <v>0.81211071260254253</v>
      </c>
      <c r="O44" s="25">
        <f t="shared" si="11"/>
        <v>0.76485292703891772</v>
      </c>
      <c r="P44" s="25">
        <f t="shared" si="11"/>
        <v>1.0816653826391971</v>
      </c>
    </row>
    <row r="45" spans="1:16" x14ac:dyDescent="0.2">
      <c r="A45" s="15" t="s">
        <v>126</v>
      </c>
      <c r="B45" s="25">
        <f>STDEV(B4:B11)</f>
        <v>0.21213203435596428</v>
      </c>
      <c r="C45" s="25">
        <f>STDEV(C4:C11)</f>
        <v>0.42720018726587633</v>
      </c>
      <c r="D45" s="25">
        <f>STDEV(D4:D11)</f>
        <v>0.8376554582086041</v>
      </c>
      <c r="E45" s="25">
        <f>STDEV(E4:E11)</f>
        <v>1.0319883720275156</v>
      </c>
      <c r="F45" s="25">
        <f>STDEV(F6:F13)</f>
        <v>0.65669627682818377</v>
      </c>
      <c r="G45" s="25">
        <f>STDEV(G8:G15)</f>
        <v>1.0308630226313149</v>
      </c>
      <c r="H45" s="25">
        <f>STDEV(H10:H17)</f>
        <v>1.5341354009902217</v>
      </c>
      <c r="I45" s="25">
        <f>STDEV(I12:I19)</f>
        <v>1.4802871343087436</v>
      </c>
      <c r="J45" s="25">
        <f>STDEV(J14:J22)</f>
        <v>1.1444743022765707</v>
      </c>
      <c r="K45" s="25">
        <f>STDEV(K16:K22)</f>
        <v>0.64031242374328501</v>
      </c>
      <c r="L45" s="25">
        <f>STDEV(L18:L22)</f>
        <v>0.48785243670601869</v>
      </c>
      <c r="M45" s="25">
        <f>STDEV(M20:M22)</f>
        <v>0.55075705472861025</v>
      </c>
      <c r="N45" s="25"/>
      <c r="O45" s="25"/>
      <c r="P45" s="25"/>
    </row>
    <row r="46" spans="1:16" x14ac:dyDescent="0.2">
      <c r="A46" s="39" t="s">
        <v>128</v>
      </c>
      <c r="B46" s="40"/>
      <c r="C46" s="40"/>
      <c r="D46" s="40"/>
      <c r="E46" s="40"/>
      <c r="F46" s="41">
        <f>STDEV(F4:F5)</f>
        <v>0.91923881554251174</v>
      </c>
      <c r="G46" s="41">
        <f>STDEV(G6:G7)</f>
        <v>0.21213203435596409</v>
      </c>
      <c r="H46" s="41">
        <f>STDEV(H8:H9)</f>
        <v>0.21213203435596384</v>
      </c>
      <c r="I46" s="41">
        <f>STDEV(I10:I11)</f>
        <v>0.63639610306789229</v>
      </c>
      <c r="J46" s="41">
        <f>STDEV(J12:J13)</f>
        <v>3.6062445840513919</v>
      </c>
      <c r="K46" s="41">
        <f>STDEV(K14:K15)</f>
        <v>0.28284271247461912</v>
      </c>
      <c r="L46" s="41">
        <f>STDEV(L16:L17)</f>
        <v>0.2828427124746199</v>
      </c>
      <c r="M46" s="41">
        <f>STDEV(M18:M19)</f>
        <v>0.21213203435596442</v>
      </c>
      <c r="N46" s="41">
        <f>STDEV(N20:N22)</f>
        <v>0.64291005073286378</v>
      </c>
      <c r="O46" s="41"/>
      <c r="P46" s="41"/>
    </row>
    <row r="47" spans="1:16" x14ac:dyDescent="0.2">
      <c r="A47" s="38" t="s">
        <v>130</v>
      </c>
      <c r="B47" s="38"/>
      <c r="C47" s="38"/>
      <c r="D47" s="38"/>
      <c r="E47" s="38"/>
      <c r="F47" s="38"/>
      <c r="G47" s="38"/>
      <c r="H47" s="42">
        <f>STDEV(H4:H7)</f>
        <v>1.2138094304022082</v>
      </c>
      <c r="I47" s="42">
        <f>STDEV(I6:I9)</f>
        <v>0.73484692283495323</v>
      </c>
      <c r="J47" s="42">
        <f>STDEV(J8:J11)</f>
        <v>0.60277137733417074</v>
      </c>
      <c r="K47" s="42">
        <f>STDEV(K10:K13)</f>
        <v>0.83466560170326132</v>
      </c>
      <c r="L47" s="42">
        <f>STDEV(L12:L15)</f>
        <v>0.75443135318375198</v>
      </c>
      <c r="M47" s="42">
        <f>STDEV(M14:M17)</f>
        <v>0.94295634398770911</v>
      </c>
      <c r="N47" s="42">
        <f>STDEV(N16:N19)</f>
        <v>0.98994949366116647</v>
      </c>
      <c r="O47" s="42">
        <f>STDEV(O18:O22)</f>
        <v>0.76485292703891772</v>
      </c>
      <c r="P47" s="42">
        <f>STDEV(P20:P22)</f>
        <v>1.0816653826391971</v>
      </c>
    </row>
    <row r="49" spans="1:19" ht="15" x14ac:dyDescent="0.25">
      <c r="A49" s="34" t="s">
        <v>132</v>
      </c>
    </row>
    <row r="50" spans="1:19" x14ac:dyDescent="0.2">
      <c r="A50" s="15" t="s">
        <v>134</v>
      </c>
      <c r="B50" s="15">
        <f>SUM(B88:B105)</f>
        <v>0</v>
      </c>
      <c r="C50" s="15">
        <f t="shared" ref="C50:P50" si="12">SUM(C88:C105)</f>
        <v>0</v>
      </c>
      <c r="D50" s="15">
        <f t="shared" si="12"/>
        <v>1</v>
      </c>
      <c r="E50" s="15">
        <f t="shared" si="12"/>
        <v>1</v>
      </c>
      <c r="F50" s="15">
        <f t="shared" si="12"/>
        <v>1</v>
      </c>
      <c r="G50" s="15">
        <f t="shared" si="12"/>
        <v>1</v>
      </c>
      <c r="H50" s="15">
        <f t="shared" si="12"/>
        <v>2</v>
      </c>
      <c r="I50" s="15">
        <f t="shared" si="12"/>
        <v>0</v>
      </c>
      <c r="J50" s="15">
        <f t="shared" si="12"/>
        <v>0</v>
      </c>
      <c r="K50" s="15">
        <f t="shared" si="12"/>
        <v>1</v>
      </c>
      <c r="L50" s="15">
        <f t="shared" si="12"/>
        <v>4</v>
      </c>
      <c r="M50" s="15">
        <f t="shared" si="12"/>
        <v>3</v>
      </c>
      <c r="N50" s="15">
        <f t="shared" si="12"/>
        <v>3</v>
      </c>
      <c r="O50" s="15">
        <f t="shared" si="12"/>
        <v>0</v>
      </c>
      <c r="P50" s="15">
        <f t="shared" si="12"/>
        <v>0</v>
      </c>
    </row>
    <row r="51" spans="1:19" x14ac:dyDescent="0.2">
      <c r="A51" s="15" t="s">
        <v>136</v>
      </c>
      <c r="B51" s="15">
        <f>SUM(B88:B95)</f>
        <v>0</v>
      </c>
      <c r="C51" s="15">
        <f t="shared" ref="C51:K51" si="13">SUM(C88:C95)</f>
        <v>0</v>
      </c>
      <c r="D51" s="15">
        <f t="shared" si="13"/>
        <v>1</v>
      </c>
      <c r="E51" s="15">
        <f t="shared" si="13"/>
        <v>1</v>
      </c>
      <c r="F51" s="15">
        <f t="shared" si="13"/>
        <v>1</v>
      </c>
      <c r="G51" s="15">
        <f t="shared" si="13"/>
        <v>1</v>
      </c>
      <c r="H51" s="15">
        <f t="shared" si="13"/>
        <v>1</v>
      </c>
      <c r="I51" s="15">
        <f t="shared" si="13"/>
        <v>0</v>
      </c>
      <c r="J51" s="15">
        <f t="shared" si="13"/>
        <v>0</v>
      </c>
      <c r="K51" s="15">
        <f t="shared" si="13"/>
        <v>0</v>
      </c>
    </row>
    <row r="52" spans="1:19" x14ac:dyDescent="0.2">
      <c r="A52" s="15" t="s">
        <v>138</v>
      </c>
      <c r="F52" s="15">
        <f t="shared" ref="F52:P52" si="14">SUM(F96:F105)</f>
        <v>0</v>
      </c>
      <c r="G52" s="15">
        <f t="shared" si="14"/>
        <v>0</v>
      </c>
      <c r="H52" s="15">
        <f t="shared" si="14"/>
        <v>1</v>
      </c>
      <c r="I52" s="15">
        <f t="shared" si="14"/>
        <v>0</v>
      </c>
      <c r="J52" s="15">
        <f t="shared" si="14"/>
        <v>0</v>
      </c>
      <c r="K52" s="15">
        <f t="shared" si="14"/>
        <v>1</v>
      </c>
      <c r="L52" s="15">
        <f t="shared" si="14"/>
        <v>4</v>
      </c>
      <c r="M52" s="15">
        <f t="shared" si="14"/>
        <v>3</v>
      </c>
      <c r="N52" s="15">
        <f t="shared" si="14"/>
        <v>3</v>
      </c>
      <c r="O52" s="15">
        <f t="shared" si="14"/>
        <v>0</v>
      </c>
      <c r="P52" s="15">
        <f t="shared" si="14"/>
        <v>0</v>
      </c>
    </row>
    <row r="53" spans="1:19" x14ac:dyDescent="0.2">
      <c r="A53" s="15" t="s">
        <v>140</v>
      </c>
      <c r="B53" s="15">
        <f>SUM(B88:B94)</f>
        <v>0</v>
      </c>
      <c r="C53" s="15">
        <f>SUM(C88:C94)</f>
        <v>0</v>
      </c>
      <c r="D53" s="15">
        <f>SUM(D88:D94)</f>
        <v>1</v>
      </c>
      <c r="E53" s="15">
        <f>SUM(E88:E94)</f>
        <v>1</v>
      </c>
      <c r="F53" s="15">
        <f>SUM(F89:F96)</f>
        <v>0</v>
      </c>
      <c r="G53" s="15">
        <f>SUM(G91:G98)</f>
        <v>0</v>
      </c>
      <c r="H53" s="15">
        <f>SUM(H93:H100)</f>
        <v>1</v>
      </c>
      <c r="I53" s="15">
        <f>SUM(I95:I102)</f>
        <v>0</v>
      </c>
      <c r="J53" s="15">
        <f>SUM(J97:J103)</f>
        <v>0</v>
      </c>
      <c r="K53" s="15">
        <f>SUM(K99:K105)</f>
        <v>0</v>
      </c>
      <c r="L53" s="15">
        <f>SUM(L101:L105)</f>
        <v>4</v>
      </c>
      <c r="M53" s="15">
        <f>SUM(M103:M105)</f>
        <v>3</v>
      </c>
    </row>
    <row r="54" spans="1:19" ht="15" x14ac:dyDescent="0.25">
      <c r="A54" s="39" t="s">
        <v>142</v>
      </c>
      <c r="B54" s="43"/>
      <c r="C54" s="43"/>
      <c r="D54" s="43"/>
      <c r="E54" s="43"/>
      <c r="F54" s="44">
        <f>SUM(F88)</f>
        <v>1</v>
      </c>
      <c r="G54" s="44">
        <f>SUM(G89:G90)</f>
        <v>1</v>
      </c>
      <c r="H54" s="44">
        <f>SUM(H91:H92)</f>
        <v>0</v>
      </c>
      <c r="I54" s="44">
        <f>SUM(I93:I94)</f>
        <v>0</v>
      </c>
      <c r="J54" s="44">
        <f>SUM(J95:J96)</f>
        <v>0</v>
      </c>
      <c r="K54" s="44">
        <f>SUM(K97:K98)</f>
        <v>1</v>
      </c>
      <c r="L54" s="44">
        <f>SUM(L99:L100)</f>
        <v>0</v>
      </c>
      <c r="M54" s="44">
        <f>SUM(M101:M102)</f>
        <v>0</v>
      </c>
      <c r="N54" s="44">
        <f>SUM(N103:N105)</f>
        <v>2</v>
      </c>
      <c r="O54" s="43"/>
      <c r="P54" s="43"/>
      <c r="R54" s="17"/>
      <c r="S54" s="17"/>
    </row>
    <row r="55" spans="1:19" x14ac:dyDescent="0.2">
      <c r="A55" s="38" t="s">
        <v>144</v>
      </c>
      <c r="B55" s="38"/>
      <c r="C55" s="38"/>
      <c r="D55" s="38"/>
      <c r="E55" s="38"/>
      <c r="F55" s="38"/>
      <c r="G55" s="45">
        <f>SUM(G88)</f>
        <v>0</v>
      </c>
      <c r="H55" s="45">
        <f t="shared" ref="H55:P55" si="15">SUM(H88)</f>
        <v>0</v>
      </c>
      <c r="I55" s="45">
        <f t="shared" si="15"/>
        <v>0</v>
      </c>
      <c r="J55" s="45">
        <f t="shared" si="15"/>
        <v>0</v>
      </c>
      <c r="K55" s="45">
        <f t="shared" si="15"/>
        <v>0</v>
      </c>
      <c r="L55" s="45">
        <f t="shared" si="15"/>
        <v>0</v>
      </c>
      <c r="M55" s="45">
        <f t="shared" si="15"/>
        <v>0</v>
      </c>
      <c r="N55" s="45">
        <f t="shared" si="15"/>
        <v>0</v>
      </c>
      <c r="O55" s="45">
        <f t="shared" si="15"/>
        <v>0</v>
      </c>
      <c r="P55" s="45">
        <f t="shared" si="15"/>
        <v>0</v>
      </c>
    </row>
    <row r="58" spans="1:19" ht="15" x14ac:dyDescent="0.25">
      <c r="A58" s="34" t="s">
        <v>146</v>
      </c>
    </row>
    <row r="59" spans="1:19" ht="15" x14ac:dyDescent="0.25">
      <c r="A59" s="15" t="s">
        <v>120</v>
      </c>
      <c r="B59" s="46">
        <f>B42^2</f>
        <v>4.5000000000000012E-2</v>
      </c>
      <c r="C59" s="46">
        <f t="shared" ref="C59:P61" si="16">C42^2</f>
        <v>0.1824999999999998</v>
      </c>
      <c r="D59" s="46">
        <f t="shared" si="16"/>
        <v>0.70166666666666644</v>
      </c>
      <c r="E59" s="46">
        <f t="shared" si="16"/>
        <v>1.0650000000000019</v>
      </c>
      <c r="F59" s="50">
        <f t="shared" si="16"/>
        <v>1.5515555555555536</v>
      </c>
      <c r="G59" s="46">
        <f t="shared" si="16"/>
        <v>1.4626515151515154</v>
      </c>
      <c r="H59" s="46">
        <f t="shared" si="16"/>
        <v>1.7886263736263734</v>
      </c>
      <c r="I59" s="46">
        <f t="shared" si="16"/>
        <v>7.8303296703296645</v>
      </c>
      <c r="J59" s="46">
        <f t="shared" si="16"/>
        <v>7.4180219780219714</v>
      </c>
      <c r="K59" s="46">
        <f t="shared" si="16"/>
        <v>2.6310256410256412</v>
      </c>
      <c r="L59" s="46">
        <f t="shared" si="16"/>
        <v>0.70618181818181813</v>
      </c>
      <c r="M59" s="46">
        <f t="shared" si="16"/>
        <v>1.2469444444444444</v>
      </c>
      <c r="N59" s="46">
        <f t="shared" si="16"/>
        <v>0.6595238095238094</v>
      </c>
      <c r="O59" s="46">
        <f t="shared" si="16"/>
        <v>0.58499999999999996</v>
      </c>
      <c r="P59" s="46">
        <f t="shared" si="16"/>
        <v>1.1700000000000006</v>
      </c>
    </row>
    <row r="60" spans="1:19" ht="15" x14ac:dyDescent="0.25">
      <c r="A60" s="15" t="s">
        <v>122</v>
      </c>
      <c r="B60" s="46">
        <f>B43^2</f>
        <v>4.5000000000000012E-2</v>
      </c>
      <c r="C60" s="46">
        <f t="shared" si="16"/>
        <v>0.1824999999999998</v>
      </c>
      <c r="D60" s="46">
        <f t="shared" si="16"/>
        <v>0.70166666666666644</v>
      </c>
      <c r="E60" s="46">
        <f t="shared" si="16"/>
        <v>1.0650000000000019</v>
      </c>
      <c r="F60" s="46">
        <f t="shared" si="16"/>
        <v>1.7274999999999989</v>
      </c>
      <c r="G60" s="46">
        <f t="shared" si="16"/>
        <v>1.7377777777777776</v>
      </c>
      <c r="H60" s="46">
        <f t="shared" si="16"/>
        <v>1.0044444444444447</v>
      </c>
      <c r="I60" s="46">
        <f t="shared" si="16"/>
        <v>0.74571428571428588</v>
      </c>
      <c r="J60" s="46">
        <f t="shared" si="16"/>
        <v>0.49299999999999938</v>
      </c>
      <c r="K60" s="46">
        <f t="shared" si="16"/>
        <v>0.96333333333333415</v>
      </c>
      <c r="L60" s="46"/>
      <c r="M60" s="46"/>
      <c r="N60" s="46"/>
      <c r="O60" s="46"/>
      <c r="P60" s="46"/>
    </row>
    <row r="61" spans="1:19" ht="15" x14ac:dyDescent="0.25">
      <c r="A61" s="15" t="s">
        <v>124</v>
      </c>
      <c r="B61" s="46"/>
      <c r="C61" s="46"/>
      <c r="D61" s="46"/>
      <c r="E61" s="46"/>
      <c r="F61" s="46"/>
      <c r="G61" s="46">
        <f t="shared" si="16"/>
        <v>8.9999999999999955E-2</v>
      </c>
      <c r="H61" s="46">
        <f t="shared" si="16"/>
        <v>0.18500000000000003</v>
      </c>
      <c r="I61" s="46">
        <f t="shared" si="16"/>
        <v>0.27285714285714274</v>
      </c>
      <c r="J61" s="46">
        <f t="shared" si="16"/>
        <v>1.238611111111112</v>
      </c>
      <c r="K61" s="46">
        <f t="shared" si="16"/>
        <v>1.1721111111111104</v>
      </c>
      <c r="L61" s="46">
        <f t="shared" si="16"/>
        <v>0.7623333333333332</v>
      </c>
      <c r="M61" s="46">
        <f t="shared" si="16"/>
        <v>1.2469444444444444</v>
      </c>
      <c r="N61" s="46">
        <f t="shared" si="16"/>
        <v>0.6595238095238094</v>
      </c>
      <c r="O61" s="46">
        <f t="shared" si="16"/>
        <v>0.58499999999999996</v>
      </c>
      <c r="P61" s="46">
        <f t="shared" si="16"/>
        <v>1.1700000000000006</v>
      </c>
    </row>
    <row r="62" spans="1:19" ht="15" x14ac:dyDescent="0.25">
      <c r="A62" s="15" t="s">
        <v>126</v>
      </c>
      <c r="B62" s="46">
        <f t="shared" ref="B62:P64" si="17">B45^2</f>
        <v>4.5000000000000012E-2</v>
      </c>
      <c r="C62" s="46">
        <f t="shared" si="17"/>
        <v>0.1824999999999998</v>
      </c>
      <c r="D62" s="46">
        <f t="shared" si="17"/>
        <v>0.70166666666666644</v>
      </c>
      <c r="E62" s="46">
        <f t="shared" si="17"/>
        <v>1.0650000000000019</v>
      </c>
      <c r="F62" s="46">
        <f t="shared" si="17"/>
        <v>0.43124999999999858</v>
      </c>
      <c r="G62" s="46">
        <f t="shared" si="17"/>
        <v>1.0626785714285709</v>
      </c>
      <c r="H62" s="46">
        <f t="shared" si="17"/>
        <v>2.3535714285714282</v>
      </c>
      <c r="I62" s="46">
        <f t="shared" si="17"/>
        <v>2.1912499999999921</v>
      </c>
      <c r="J62" s="46">
        <f t="shared" si="17"/>
        <v>1.3098214285714431</v>
      </c>
      <c r="K62" s="46">
        <f t="shared" si="17"/>
        <v>0.4100000000000002</v>
      </c>
      <c r="L62" s="46">
        <f t="shared" si="17"/>
        <v>0.23799999999999996</v>
      </c>
      <c r="M62" s="46">
        <f t="shared" si="17"/>
        <v>0.3033333333333334</v>
      </c>
      <c r="N62" s="46"/>
      <c r="O62" s="46"/>
      <c r="P62" s="46"/>
    </row>
    <row r="63" spans="1:19" ht="15" x14ac:dyDescent="0.25">
      <c r="A63" s="39" t="s">
        <v>128</v>
      </c>
      <c r="B63" s="46"/>
      <c r="C63" s="46"/>
      <c r="D63" s="46"/>
      <c r="E63" s="46"/>
      <c r="F63" s="46">
        <f t="shared" si="17"/>
        <v>0.84499999999999997</v>
      </c>
      <c r="G63" s="46">
        <f t="shared" si="17"/>
        <v>4.4999999999999929E-2</v>
      </c>
      <c r="H63" s="46">
        <f t="shared" si="17"/>
        <v>4.4999999999999825E-2</v>
      </c>
      <c r="I63" s="46">
        <f t="shared" si="17"/>
        <v>0.40499999999999942</v>
      </c>
      <c r="J63" s="46">
        <f t="shared" si="17"/>
        <v>13.004999999999997</v>
      </c>
      <c r="K63" s="46">
        <f t="shared" si="17"/>
        <v>8.0000000000000057E-2</v>
      </c>
      <c r="L63" s="46">
        <f t="shared" si="17"/>
        <v>8.0000000000000501E-2</v>
      </c>
      <c r="M63" s="46">
        <f t="shared" si="17"/>
        <v>4.5000000000000068E-2</v>
      </c>
      <c r="N63" s="46">
        <f t="shared" si="17"/>
        <v>0.4133333333333335</v>
      </c>
      <c r="O63" s="46"/>
      <c r="P63" s="46"/>
    </row>
    <row r="64" spans="1:19" ht="15" x14ac:dyDescent="0.25">
      <c r="A64" s="38" t="s">
        <v>130</v>
      </c>
      <c r="B64" s="46"/>
      <c r="C64" s="46"/>
      <c r="D64" s="46"/>
      <c r="E64" s="46"/>
      <c r="F64" s="46"/>
      <c r="G64" s="46"/>
      <c r="H64" s="46">
        <f t="shared" si="17"/>
        <v>1.4733333333333332</v>
      </c>
      <c r="I64" s="46">
        <f t="shared" si="17"/>
        <v>0.5399999999999997</v>
      </c>
      <c r="J64" s="46">
        <f t="shared" si="17"/>
        <v>0.36333333333333323</v>
      </c>
      <c r="K64" s="46">
        <f t="shared" si="17"/>
        <v>0.69666666666666721</v>
      </c>
      <c r="L64" s="46">
        <f t="shared" si="17"/>
        <v>0.56916666666666715</v>
      </c>
      <c r="M64" s="46">
        <f t="shared" si="17"/>
        <v>0.88916666666666677</v>
      </c>
      <c r="N64" s="46">
        <f t="shared" si="17"/>
        <v>0.97999999999999987</v>
      </c>
      <c r="O64" s="46">
        <f t="shared" si="17"/>
        <v>0.58499999999999996</v>
      </c>
      <c r="P64" s="46">
        <f t="shared" si="17"/>
        <v>1.1700000000000006</v>
      </c>
    </row>
    <row r="66" spans="1:22" ht="15" x14ac:dyDescent="0.25">
      <c r="A66" s="34" t="s">
        <v>147</v>
      </c>
    </row>
    <row r="67" spans="1:22" x14ac:dyDescent="0.2">
      <c r="A67" s="15" t="s">
        <v>91</v>
      </c>
      <c r="B67" s="30">
        <f t="shared" ref="B67:H68" si="18">SIGN(B4)</f>
        <v>-1</v>
      </c>
      <c r="C67" s="30">
        <f t="shared" si="18"/>
        <v>-1</v>
      </c>
      <c r="D67" s="30">
        <f t="shared" si="18"/>
        <v>0</v>
      </c>
      <c r="E67" s="30">
        <f t="shared" si="18"/>
        <v>1</v>
      </c>
      <c r="F67" s="28">
        <f t="shared" si="18"/>
        <v>1</v>
      </c>
      <c r="G67" s="29">
        <f t="shared" si="18"/>
        <v>1</v>
      </c>
      <c r="H67" s="29">
        <f t="shared" si="18"/>
        <v>1</v>
      </c>
    </row>
    <row r="68" spans="1:22" x14ac:dyDescent="0.2">
      <c r="A68" s="15" t="s">
        <v>92</v>
      </c>
      <c r="B68" s="30">
        <f t="shared" si="18"/>
        <v>-1</v>
      </c>
      <c r="C68" s="30">
        <f t="shared" si="18"/>
        <v>-1</v>
      </c>
      <c r="D68" s="30">
        <f t="shared" si="18"/>
        <v>-1</v>
      </c>
      <c r="E68" s="30">
        <f t="shared" si="18"/>
        <v>-1</v>
      </c>
      <c r="F68" s="28">
        <f t="shared" si="18"/>
        <v>-1</v>
      </c>
      <c r="G68" s="29">
        <f t="shared" si="18"/>
        <v>1</v>
      </c>
      <c r="H68" s="29">
        <f t="shared" si="18"/>
        <v>1</v>
      </c>
    </row>
    <row r="69" spans="1:22" x14ac:dyDescent="0.2">
      <c r="A69" s="15" t="s">
        <v>93</v>
      </c>
      <c r="C69" s="30">
        <f t="shared" ref="C69:I70" si="19">SIGN(C6)</f>
        <v>-1</v>
      </c>
      <c r="D69" s="30">
        <f t="shared" si="19"/>
        <v>-1</v>
      </c>
      <c r="E69" s="30">
        <f t="shared" si="19"/>
        <v>-1</v>
      </c>
      <c r="F69" s="30">
        <f t="shared" si="19"/>
        <v>-1</v>
      </c>
      <c r="G69" s="28">
        <f t="shared" si="19"/>
        <v>-1</v>
      </c>
      <c r="H69" s="29">
        <f t="shared" si="19"/>
        <v>-1</v>
      </c>
      <c r="I69" s="29">
        <f t="shared" si="19"/>
        <v>1</v>
      </c>
    </row>
    <row r="70" spans="1:22" ht="15.75" thickBot="1" x14ac:dyDescent="0.3">
      <c r="A70" s="15" t="s">
        <v>94</v>
      </c>
      <c r="C70" s="30">
        <f t="shared" si="19"/>
        <v>-1</v>
      </c>
      <c r="D70" s="30">
        <f t="shared" si="19"/>
        <v>-1</v>
      </c>
      <c r="E70" s="30">
        <f t="shared" si="19"/>
        <v>-1</v>
      </c>
      <c r="F70" s="30">
        <f t="shared" si="19"/>
        <v>-1</v>
      </c>
      <c r="G70" s="28">
        <f t="shared" si="19"/>
        <v>-1</v>
      </c>
      <c r="H70" s="29">
        <f t="shared" si="19"/>
        <v>-1</v>
      </c>
      <c r="I70" s="29">
        <f t="shared" si="19"/>
        <v>1</v>
      </c>
      <c r="R70" s="31" t="s">
        <v>119</v>
      </c>
      <c r="S70" s="31"/>
      <c r="T70" s="31"/>
      <c r="U70" s="31"/>
      <c r="V70" s="36"/>
    </row>
    <row r="71" spans="1:22" ht="15.75" x14ac:dyDescent="0.25">
      <c r="A71" s="15" t="s">
        <v>95</v>
      </c>
      <c r="D71" s="30">
        <f t="shared" ref="D71:J72" si="20">SIGN(D8)</f>
        <v>-1</v>
      </c>
      <c r="E71" s="30">
        <f t="shared" si="20"/>
        <v>-1</v>
      </c>
      <c r="F71" s="30">
        <f t="shared" si="20"/>
        <v>-1</v>
      </c>
      <c r="G71" s="30">
        <f t="shared" si="20"/>
        <v>-1</v>
      </c>
      <c r="H71" s="28">
        <f t="shared" si="20"/>
        <v>-1</v>
      </c>
      <c r="I71" s="29">
        <f t="shared" si="20"/>
        <v>1</v>
      </c>
      <c r="J71" s="29">
        <f t="shared" si="20"/>
        <v>1</v>
      </c>
      <c r="R71" s="35">
        <f t="shared" ref="R71:R76" si="21">SQRT(AVERAGE(B59:P59))</f>
        <v>1.3914986518744807</v>
      </c>
      <c r="S71" s="26" t="s">
        <v>121</v>
      </c>
    </row>
    <row r="72" spans="1:22" ht="15.75" x14ac:dyDescent="0.25">
      <c r="A72" s="15" t="s">
        <v>96</v>
      </c>
      <c r="D72" s="30">
        <f t="shared" si="20"/>
        <v>-1</v>
      </c>
      <c r="E72" s="30">
        <f t="shared" si="20"/>
        <v>-1</v>
      </c>
      <c r="F72" s="30">
        <f t="shared" si="20"/>
        <v>-1</v>
      </c>
      <c r="G72" s="30">
        <f t="shared" si="20"/>
        <v>-1</v>
      </c>
      <c r="H72" s="28">
        <f t="shared" si="20"/>
        <v>-1</v>
      </c>
      <c r="I72" s="29">
        <f t="shared" si="20"/>
        <v>1</v>
      </c>
      <c r="J72" s="29">
        <f t="shared" si="20"/>
        <v>1</v>
      </c>
      <c r="R72" s="35">
        <f t="shared" si="21"/>
        <v>0.93091011961072312</v>
      </c>
      <c r="S72" s="26" t="s">
        <v>123</v>
      </c>
    </row>
    <row r="73" spans="1:22" ht="15.75" x14ac:dyDescent="0.25">
      <c r="A73" s="15" t="s">
        <v>97</v>
      </c>
      <c r="E73" s="30">
        <f t="shared" ref="E73:K74" si="22">SIGN(E10)</f>
        <v>-1</v>
      </c>
      <c r="F73" s="30">
        <f t="shared" si="22"/>
        <v>-1</v>
      </c>
      <c r="G73" s="30">
        <f t="shared" si="22"/>
        <v>-1</v>
      </c>
      <c r="H73" s="30">
        <f t="shared" si="22"/>
        <v>-1</v>
      </c>
      <c r="I73" s="28">
        <f t="shared" si="22"/>
        <v>1</v>
      </c>
      <c r="J73" s="29">
        <f t="shared" si="22"/>
        <v>1</v>
      </c>
      <c r="K73" s="29">
        <f t="shared" si="22"/>
        <v>1</v>
      </c>
      <c r="R73" s="35">
        <f t="shared" si="21"/>
        <v>0.85920783006097856</v>
      </c>
      <c r="S73" s="26" t="s">
        <v>125</v>
      </c>
    </row>
    <row r="74" spans="1:22" ht="15.75" x14ac:dyDescent="0.25">
      <c r="A74" s="15" t="s">
        <v>98</v>
      </c>
      <c r="E74" s="30">
        <f t="shared" si="22"/>
        <v>-1</v>
      </c>
      <c r="F74" s="30">
        <f t="shared" si="22"/>
        <v>-1</v>
      </c>
      <c r="G74" s="30">
        <f t="shared" si="22"/>
        <v>-1</v>
      </c>
      <c r="H74" s="30">
        <f t="shared" si="22"/>
        <v>-1</v>
      </c>
      <c r="I74" s="28">
        <f t="shared" si="22"/>
        <v>1</v>
      </c>
      <c r="J74" s="29">
        <f t="shared" si="22"/>
        <v>1</v>
      </c>
      <c r="K74" s="29">
        <f t="shared" si="22"/>
        <v>1</v>
      </c>
      <c r="R74" s="35">
        <f t="shared" si="21"/>
        <v>0.92619613782086463</v>
      </c>
      <c r="S74" s="26" t="s">
        <v>127</v>
      </c>
    </row>
    <row r="75" spans="1:22" ht="15.75" x14ac:dyDescent="0.25">
      <c r="A75" s="15" t="s">
        <v>99</v>
      </c>
      <c r="F75" s="30">
        <f t="shared" ref="F75:L76" si="23">SIGN(F12)</f>
        <v>-1</v>
      </c>
      <c r="G75" s="30">
        <f t="shared" si="23"/>
        <v>-1</v>
      </c>
      <c r="H75" s="30">
        <f t="shared" si="23"/>
        <v>-1</v>
      </c>
      <c r="I75" s="30">
        <f t="shared" si="23"/>
        <v>1</v>
      </c>
      <c r="J75" s="28">
        <f t="shared" si="23"/>
        <v>1</v>
      </c>
      <c r="K75" s="29">
        <f t="shared" si="23"/>
        <v>1</v>
      </c>
      <c r="L75" s="29">
        <f t="shared" si="23"/>
        <v>-1</v>
      </c>
      <c r="R75" s="35">
        <f t="shared" si="21"/>
        <v>1.2894156011901641</v>
      </c>
      <c r="S75" s="27" t="s">
        <v>129</v>
      </c>
    </row>
    <row r="76" spans="1:22" ht="15.75" x14ac:dyDescent="0.25">
      <c r="A76" s="15" t="s">
        <v>100</v>
      </c>
      <c r="F76" s="30">
        <f t="shared" si="23"/>
        <v>-1</v>
      </c>
      <c r="G76" s="30">
        <f t="shared" si="23"/>
        <v>-1</v>
      </c>
      <c r="H76" s="30">
        <f t="shared" si="23"/>
        <v>1</v>
      </c>
      <c r="I76" s="30">
        <f t="shared" si="23"/>
        <v>1</v>
      </c>
      <c r="J76" s="28">
        <f t="shared" si="23"/>
        <v>1</v>
      </c>
      <c r="K76" s="29">
        <f t="shared" si="23"/>
        <v>1</v>
      </c>
      <c r="L76" s="29">
        <f t="shared" si="23"/>
        <v>-1</v>
      </c>
      <c r="R76" s="35">
        <f t="shared" si="21"/>
        <v>0.8985585164069213</v>
      </c>
      <c r="S76" s="26" t="s">
        <v>131</v>
      </c>
    </row>
    <row r="77" spans="1:22" x14ac:dyDescent="0.2">
      <c r="A77" s="15" t="s">
        <v>101</v>
      </c>
      <c r="G77" s="30">
        <f t="shared" ref="G77:M78" si="24">SIGN(G14)</f>
        <v>-1</v>
      </c>
      <c r="H77" s="30">
        <f t="shared" si="24"/>
        <v>1</v>
      </c>
      <c r="I77" s="30">
        <f t="shared" si="24"/>
        <v>1</v>
      </c>
      <c r="J77" s="30">
        <f t="shared" si="24"/>
        <v>1</v>
      </c>
      <c r="K77" s="28">
        <f t="shared" si="24"/>
        <v>-1</v>
      </c>
      <c r="L77" s="29">
        <f t="shared" si="24"/>
        <v>-1</v>
      </c>
      <c r="M77" s="29">
        <f t="shared" si="24"/>
        <v>-1</v>
      </c>
    </row>
    <row r="78" spans="1:22" ht="15.75" thickBot="1" x14ac:dyDescent="0.3">
      <c r="A78" s="15" t="s">
        <v>102</v>
      </c>
      <c r="G78" s="30">
        <f t="shared" si="24"/>
        <v>-1</v>
      </c>
      <c r="H78" s="30">
        <f t="shared" si="24"/>
        <v>1</v>
      </c>
      <c r="I78" s="30">
        <f t="shared" si="24"/>
        <v>1</v>
      </c>
      <c r="J78" s="30">
        <f t="shared" si="24"/>
        <v>1</v>
      </c>
      <c r="K78" s="28">
        <f t="shared" si="24"/>
        <v>-1</v>
      </c>
      <c r="L78" s="29">
        <f t="shared" si="24"/>
        <v>-1</v>
      </c>
      <c r="M78" s="29">
        <f t="shared" si="24"/>
        <v>-1</v>
      </c>
      <c r="R78" s="31" t="s">
        <v>133</v>
      </c>
      <c r="S78" s="31"/>
      <c r="T78" s="31"/>
      <c r="U78" s="31"/>
      <c r="V78" s="37"/>
    </row>
    <row r="79" spans="1:22" ht="15.75" x14ac:dyDescent="0.25">
      <c r="A79" s="15" t="s">
        <v>103</v>
      </c>
      <c r="H79" s="30">
        <f t="shared" ref="H79:N80" si="25">SIGN(H16)</f>
        <v>1</v>
      </c>
      <c r="I79" s="30">
        <f t="shared" si="25"/>
        <v>1</v>
      </c>
      <c r="J79" s="30">
        <f t="shared" si="25"/>
        <v>1</v>
      </c>
      <c r="K79" s="30">
        <f t="shared" si="25"/>
        <v>-1</v>
      </c>
      <c r="L79" s="28">
        <f t="shared" si="25"/>
        <v>-1</v>
      </c>
      <c r="M79" s="29">
        <f t="shared" si="25"/>
        <v>-1</v>
      </c>
      <c r="N79" s="29">
        <f t="shared" si="25"/>
        <v>1</v>
      </c>
      <c r="R79" s="35">
        <f t="shared" ref="R79:R84" si="26">AVERAGE(B50:P50)</f>
        <v>1.1333333333333333</v>
      </c>
      <c r="S79" s="27" t="s">
        <v>135</v>
      </c>
    </row>
    <row r="80" spans="1:22" ht="15.75" x14ac:dyDescent="0.25">
      <c r="A80" s="15" t="s">
        <v>104</v>
      </c>
      <c r="H80" s="30">
        <f t="shared" si="25"/>
        <v>1</v>
      </c>
      <c r="I80" s="30">
        <f t="shared" si="25"/>
        <v>1</v>
      </c>
      <c r="J80" s="30">
        <f t="shared" si="25"/>
        <v>1</v>
      </c>
      <c r="K80" s="30">
        <f t="shared" si="25"/>
        <v>-1</v>
      </c>
      <c r="L80" s="28">
        <f t="shared" si="25"/>
        <v>-1</v>
      </c>
      <c r="M80" s="29">
        <f t="shared" si="25"/>
        <v>-1</v>
      </c>
      <c r="N80" s="29">
        <f t="shared" si="25"/>
        <v>1</v>
      </c>
      <c r="R80" s="35">
        <f t="shared" si="26"/>
        <v>0.5</v>
      </c>
      <c r="S80" s="27" t="s">
        <v>137</v>
      </c>
    </row>
    <row r="81" spans="1:19" ht="15.75" x14ac:dyDescent="0.25">
      <c r="A81" s="15" t="s">
        <v>105</v>
      </c>
      <c r="I81" s="30">
        <f t="shared" ref="I81:O82" si="27">SIGN(I18)</f>
        <v>1</v>
      </c>
      <c r="J81" s="30">
        <f t="shared" si="27"/>
        <v>1</v>
      </c>
      <c r="K81" s="30">
        <f t="shared" si="27"/>
        <v>-1</v>
      </c>
      <c r="L81" s="30">
        <f t="shared" si="27"/>
        <v>0</v>
      </c>
      <c r="M81" s="28">
        <f t="shared" si="27"/>
        <v>-1</v>
      </c>
      <c r="N81" s="29">
        <f t="shared" si="27"/>
        <v>-1</v>
      </c>
      <c r="O81" s="29">
        <f t="shared" si="27"/>
        <v>-1</v>
      </c>
      <c r="R81" s="35">
        <f t="shared" si="26"/>
        <v>1.0909090909090908</v>
      </c>
      <c r="S81" s="27" t="s">
        <v>139</v>
      </c>
    </row>
    <row r="82" spans="1:19" ht="15.75" x14ac:dyDescent="0.25">
      <c r="A82" s="15" t="s">
        <v>106</v>
      </c>
      <c r="I82" s="30">
        <f t="shared" si="27"/>
        <v>1</v>
      </c>
      <c r="J82" s="30">
        <f t="shared" si="27"/>
        <v>1</v>
      </c>
      <c r="K82" s="30">
        <f t="shared" si="27"/>
        <v>-1</v>
      </c>
      <c r="L82" s="30">
        <f t="shared" si="27"/>
        <v>-1</v>
      </c>
      <c r="M82" s="28">
        <f t="shared" si="27"/>
        <v>-1</v>
      </c>
      <c r="N82" s="29">
        <f t="shared" si="27"/>
        <v>-1</v>
      </c>
      <c r="O82" s="29">
        <f t="shared" si="27"/>
        <v>-1</v>
      </c>
      <c r="R82" s="35">
        <f t="shared" si="26"/>
        <v>0.83333333333333337</v>
      </c>
      <c r="S82" s="27" t="s">
        <v>141</v>
      </c>
    </row>
    <row r="83" spans="1:19" ht="15.75" x14ac:dyDescent="0.25">
      <c r="A83" s="15" t="s">
        <v>107</v>
      </c>
      <c r="J83" s="30">
        <f t="shared" ref="J83:P83" si="28">SIGN(J20)</f>
        <v>1</v>
      </c>
      <c r="K83" s="30">
        <f t="shared" si="28"/>
        <v>-1</v>
      </c>
      <c r="L83" s="30">
        <f t="shared" si="28"/>
        <v>-1</v>
      </c>
      <c r="M83" s="30">
        <f t="shared" si="28"/>
        <v>0</v>
      </c>
      <c r="N83" s="28">
        <f t="shared" si="28"/>
        <v>-1</v>
      </c>
      <c r="O83" s="29">
        <f t="shared" si="28"/>
        <v>-1</v>
      </c>
      <c r="P83" s="29">
        <f t="shared" si="28"/>
        <v>-1</v>
      </c>
      <c r="R83" s="35">
        <f t="shared" si="26"/>
        <v>0.55555555555555558</v>
      </c>
      <c r="S83" s="27" t="s">
        <v>143</v>
      </c>
    </row>
    <row r="84" spans="1:19" ht="15.75" x14ac:dyDescent="0.25">
      <c r="A84" s="15" t="s">
        <v>108</v>
      </c>
      <c r="J84" s="30"/>
      <c r="K84" s="30">
        <f t="shared" ref="K84:P85" si="29">SIGN(K21)</f>
        <v>-1</v>
      </c>
      <c r="L84" s="30">
        <f t="shared" si="29"/>
        <v>0</v>
      </c>
      <c r="M84" s="30">
        <f t="shared" si="29"/>
        <v>1</v>
      </c>
      <c r="N84" s="28">
        <f t="shared" si="29"/>
        <v>1</v>
      </c>
      <c r="O84" s="29">
        <f t="shared" si="29"/>
        <v>-1</v>
      </c>
      <c r="P84" s="29">
        <f t="shared" si="29"/>
        <v>-1</v>
      </c>
      <c r="R84" s="35">
        <f t="shared" si="26"/>
        <v>0</v>
      </c>
      <c r="S84" s="27" t="s">
        <v>145</v>
      </c>
    </row>
    <row r="85" spans="1:19" x14ac:dyDescent="0.2">
      <c r="A85" s="15" t="s">
        <v>109</v>
      </c>
      <c r="J85" s="30">
        <f>SIGN(J22)</f>
        <v>1</v>
      </c>
      <c r="K85" s="30">
        <f t="shared" si="29"/>
        <v>-1</v>
      </c>
      <c r="L85" s="30">
        <f t="shared" si="29"/>
        <v>-1</v>
      </c>
      <c r="M85" s="30">
        <f t="shared" si="29"/>
        <v>-1</v>
      </c>
      <c r="N85" s="28">
        <f t="shared" si="29"/>
        <v>-1</v>
      </c>
      <c r="O85" s="29">
        <f t="shared" si="29"/>
        <v>-1</v>
      </c>
      <c r="P85" s="29">
        <f t="shared" si="29"/>
        <v>-1</v>
      </c>
    </row>
    <row r="87" spans="1:19" ht="15" x14ac:dyDescent="0.25">
      <c r="A87" s="34" t="s">
        <v>148</v>
      </c>
    </row>
    <row r="88" spans="1:19" x14ac:dyDescent="0.2">
      <c r="A88" s="15" t="s">
        <v>92</v>
      </c>
      <c r="B88" s="15">
        <f t="shared" ref="B88:H88" si="30">IF(B68=B67,0,1)</f>
        <v>0</v>
      </c>
      <c r="C88" s="15">
        <f t="shared" si="30"/>
        <v>0</v>
      </c>
      <c r="D88" s="15">
        <f t="shared" si="30"/>
        <v>1</v>
      </c>
      <c r="E88" s="15">
        <f t="shared" si="30"/>
        <v>1</v>
      </c>
      <c r="F88" s="28">
        <f t="shared" si="30"/>
        <v>1</v>
      </c>
      <c r="G88" s="29">
        <f t="shared" si="30"/>
        <v>0</v>
      </c>
      <c r="H88" s="29">
        <f t="shared" si="30"/>
        <v>0</v>
      </c>
    </row>
    <row r="89" spans="1:19" x14ac:dyDescent="0.2">
      <c r="A89" s="15" t="s">
        <v>93</v>
      </c>
      <c r="C89" s="15">
        <f t="shared" ref="C89:H90" si="31">IF(C69=C68,0,1)</f>
        <v>0</v>
      </c>
      <c r="D89" s="15">
        <f t="shared" si="31"/>
        <v>0</v>
      </c>
      <c r="E89" s="15">
        <f t="shared" si="31"/>
        <v>0</v>
      </c>
      <c r="F89" s="15">
        <f t="shared" si="31"/>
        <v>0</v>
      </c>
      <c r="G89" s="28">
        <f t="shared" si="31"/>
        <v>1</v>
      </c>
      <c r="H89" s="29">
        <f t="shared" si="31"/>
        <v>1</v>
      </c>
    </row>
    <row r="90" spans="1:19" x14ac:dyDescent="0.2">
      <c r="A90" s="15" t="s">
        <v>94</v>
      </c>
      <c r="C90" s="15">
        <f t="shared" si="31"/>
        <v>0</v>
      </c>
      <c r="D90" s="15">
        <f t="shared" si="31"/>
        <v>0</v>
      </c>
      <c r="E90" s="15">
        <f t="shared" si="31"/>
        <v>0</v>
      </c>
      <c r="F90" s="15">
        <f t="shared" si="31"/>
        <v>0</v>
      </c>
      <c r="G90" s="28">
        <f t="shared" si="31"/>
        <v>0</v>
      </c>
      <c r="H90" s="29">
        <f t="shared" si="31"/>
        <v>0</v>
      </c>
      <c r="I90" s="29">
        <f t="shared" ref="I90:I102" si="32">IF(I70=I69,0,1)</f>
        <v>0</v>
      </c>
    </row>
    <row r="91" spans="1:19" x14ac:dyDescent="0.2">
      <c r="A91" s="15" t="s">
        <v>95</v>
      </c>
      <c r="D91" s="15">
        <f t="shared" ref="D91:H92" si="33">IF(D71=D70,0,1)</f>
        <v>0</v>
      </c>
      <c r="E91" s="15">
        <f t="shared" si="33"/>
        <v>0</v>
      </c>
      <c r="F91" s="15">
        <f t="shared" si="33"/>
        <v>0</v>
      </c>
      <c r="G91" s="15">
        <f t="shared" si="33"/>
        <v>0</v>
      </c>
      <c r="H91" s="28">
        <f t="shared" si="33"/>
        <v>0</v>
      </c>
      <c r="I91" s="29">
        <f t="shared" si="32"/>
        <v>0</v>
      </c>
    </row>
    <row r="92" spans="1:19" x14ac:dyDescent="0.2">
      <c r="A92" s="15" t="s">
        <v>96</v>
      </c>
      <c r="D92" s="15">
        <f t="shared" si="33"/>
        <v>0</v>
      </c>
      <c r="E92" s="15">
        <f t="shared" si="33"/>
        <v>0</v>
      </c>
      <c r="F92" s="15">
        <f t="shared" si="33"/>
        <v>0</v>
      </c>
      <c r="G92" s="15">
        <f t="shared" si="33"/>
        <v>0</v>
      </c>
      <c r="H92" s="28">
        <f t="shared" si="33"/>
        <v>0</v>
      </c>
      <c r="I92" s="29">
        <f t="shared" si="32"/>
        <v>0</v>
      </c>
      <c r="J92" s="29">
        <f t="shared" ref="J92:J103" si="34">IF(J72=J71,0,1)</f>
        <v>0</v>
      </c>
    </row>
    <row r="93" spans="1:19" x14ac:dyDescent="0.2">
      <c r="A93" s="15" t="s">
        <v>97</v>
      </c>
      <c r="E93" s="15">
        <f t="shared" ref="E93:H94" si="35">IF(E73=E72,0,1)</f>
        <v>0</v>
      </c>
      <c r="F93" s="15">
        <f t="shared" si="35"/>
        <v>0</v>
      </c>
      <c r="G93" s="15">
        <f t="shared" si="35"/>
        <v>0</v>
      </c>
      <c r="H93" s="15">
        <f t="shared" si="35"/>
        <v>0</v>
      </c>
      <c r="I93" s="28">
        <f t="shared" si="32"/>
        <v>0</v>
      </c>
      <c r="J93" s="29">
        <f t="shared" si="34"/>
        <v>0</v>
      </c>
    </row>
    <row r="94" spans="1:19" x14ac:dyDescent="0.2">
      <c r="A94" s="15" t="s">
        <v>98</v>
      </c>
      <c r="E94" s="15">
        <f t="shared" si="35"/>
        <v>0</v>
      </c>
      <c r="F94" s="15">
        <f t="shared" si="35"/>
        <v>0</v>
      </c>
      <c r="G94" s="15">
        <f t="shared" si="35"/>
        <v>0</v>
      </c>
      <c r="H94" s="15">
        <f t="shared" si="35"/>
        <v>0</v>
      </c>
      <c r="I94" s="28">
        <f t="shared" si="32"/>
        <v>0</v>
      </c>
      <c r="J94" s="29">
        <f t="shared" si="34"/>
        <v>0</v>
      </c>
      <c r="K94" s="29">
        <f t="shared" ref="K94:K103" si="36">IF(K74=K73,0,1)</f>
        <v>0</v>
      </c>
    </row>
    <row r="95" spans="1:19" x14ac:dyDescent="0.2">
      <c r="A95" s="15" t="s">
        <v>99</v>
      </c>
      <c r="F95" s="15">
        <f t="shared" ref="F95:H96" si="37">IF(F75=F74,0,1)</f>
        <v>0</v>
      </c>
      <c r="G95" s="15">
        <f t="shared" si="37"/>
        <v>0</v>
      </c>
      <c r="H95" s="15">
        <f t="shared" si="37"/>
        <v>0</v>
      </c>
      <c r="I95" s="15">
        <f t="shared" si="32"/>
        <v>0</v>
      </c>
      <c r="J95" s="28">
        <f t="shared" si="34"/>
        <v>0</v>
      </c>
      <c r="K95" s="29">
        <f t="shared" si="36"/>
        <v>0</v>
      </c>
    </row>
    <row r="96" spans="1:19" x14ac:dyDescent="0.2">
      <c r="A96" s="15" t="s">
        <v>100</v>
      </c>
      <c r="F96" s="15">
        <f t="shared" si="37"/>
        <v>0</v>
      </c>
      <c r="G96" s="15">
        <f t="shared" si="37"/>
        <v>0</v>
      </c>
      <c r="H96" s="15">
        <f t="shared" si="37"/>
        <v>1</v>
      </c>
      <c r="I96" s="15">
        <f t="shared" si="32"/>
        <v>0</v>
      </c>
      <c r="J96" s="28">
        <f t="shared" si="34"/>
        <v>0</v>
      </c>
      <c r="K96" s="29">
        <f t="shared" si="36"/>
        <v>0</v>
      </c>
      <c r="L96" s="29">
        <f t="shared" ref="L96:L103" si="38">IF(L76=L75,0,1)</f>
        <v>0</v>
      </c>
    </row>
    <row r="97" spans="1:16" x14ac:dyDescent="0.2">
      <c r="A97" s="15" t="s">
        <v>101</v>
      </c>
      <c r="G97" s="15">
        <f>IF(G77=G76,0,1)</f>
        <v>0</v>
      </c>
      <c r="H97" s="15">
        <f>IF(H77=H76,0,1)</f>
        <v>0</v>
      </c>
      <c r="I97" s="15">
        <f t="shared" si="32"/>
        <v>0</v>
      </c>
      <c r="J97" s="15">
        <f t="shared" si="34"/>
        <v>0</v>
      </c>
      <c r="K97" s="28">
        <f t="shared" si="36"/>
        <v>1</v>
      </c>
      <c r="L97" s="29">
        <f t="shared" si="38"/>
        <v>0</v>
      </c>
    </row>
    <row r="98" spans="1:16" x14ac:dyDescent="0.2">
      <c r="A98" s="15" t="s">
        <v>102</v>
      </c>
      <c r="G98" s="15">
        <f>IF(G78=G77,0,1)</f>
        <v>0</v>
      </c>
      <c r="H98" s="15">
        <f>IF(H78=H77,0,1)</f>
        <v>0</v>
      </c>
      <c r="I98" s="15">
        <f t="shared" si="32"/>
        <v>0</v>
      </c>
      <c r="J98" s="15">
        <f t="shared" si="34"/>
        <v>0</v>
      </c>
      <c r="K98" s="28">
        <f t="shared" si="36"/>
        <v>0</v>
      </c>
      <c r="L98" s="29">
        <f t="shared" si="38"/>
        <v>0</v>
      </c>
      <c r="M98" s="29">
        <f t="shared" ref="M98:M103" si="39">IF(M78=M77,0,1)</f>
        <v>0</v>
      </c>
    </row>
    <row r="99" spans="1:16" x14ac:dyDescent="0.2">
      <c r="A99" s="15" t="s">
        <v>103</v>
      </c>
      <c r="H99" s="15">
        <f>IF(H79=H78,0,1)</f>
        <v>0</v>
      </c>
      <c r="I99" s="15">
        <f t="shared" si="32"/>
        <v>0</v>
      </c>
      <c r="J99" s="15">
        <f t="shared" si="34"/>
        <v>0</v>
      </c>
      <c r="K99" s="15">
        <f t="shared" si="36"/>
        <v>0</v>
      </c>
      <c r="L99" s="28">
        <f t="shared" si="38"/>
        <v>0</v>
      </c>
      <c r="M99" s="29">
        <f t="shared" si="39"/>
        <v>0</v>
      </c>
    </row>
    <row r="100" spans="1:16" x14ac:dyDescent="0.2">
      <c r="A100" s="15" t="s">
        <v>104</v>
      </c>
      <c r="H100" s="15">
        <f>IF(H80=H79,0,1)</f>
        <v>0</v>
      </c>
      <c r="I100" s="15">
        <f t="shared" si="32"/>
        <v>0</v>
      </c>
      <c r="J100" s="15">
        <f t="shared" si="34"/>
        <v>0</v>
      </c>
      <c r="K100" s="15">
        <f t="shared" si="36"/>
        <v>0</v>
      </c>
      <c r="L100" s="28">
        <f t="shared" si="38"/>
        <v>0</v>
      </c>
      <c r="M100" s="29">
        <f t="shared" si="39"/>
        <v>0</v>
      </c>
      <c r="N100" s="29">
        <f>IF(N80=N79,0,1)</f>
        <v>0</v>
      </c>
    </row>
    <row r="101" spans="1:16" x14ac:dyDescent="0.2">
      <c r="A101" s="15" t="s">
        <v>105</v>
      </c>
      <c r="I101" s="15">
        <f t="shared" si="32"/>
        <v>0</v>
      </c>
      <c r="J101" s="15">
        <f t="shared" si="34"/>
        <v>0</v>
      </c>
      <c r="K101" s="15">
        <f t="shared" si="36"/>
        <v>0</v>
      </c>
      <c r="L101" s="15">
        <f t="shared" si="38"/>
        <v>1</v>
      </c>
      <c r="M101" s="28">
        <f t="shared" si="39"/>
        <v>0</v>
      </c>
      <c r="N101" s="29">
        <f>IF(N81=N80,0,1)</f>
        <v>1</v>
      </c>
    </row>
    <row r="102" spans="1:16" x14ac:dyDescent="0.2">
      <c r="A102" s="15" t="s">
        <v>106</v>
      </c>
      <c r="I102" s="15">
        <f t="shared" si="32"/>
        <v>0</v>
      </c>
      <c r="J102" s="15">
        <f t="shared" si="34"/>
        <v>0</v>
      </c>
      <c r="K102" s="15">
        <f t="shared" si="36"/>
        <v>0</v>
      </c>
      <c r="L102" s="15">
        <f t="shared" si="38"/>
        <v>1</v>
      </c>
      <c r="M102" s="28">
        <f t="shared" si="39"/>
        <v>0</v>
      </c>
      <c r="N102" s="29">
        <f>IF(N82=N81,0,1)</f>
        <v>0</v>
      </c>
      <c r="O102" s="29">
        <f>IF(O82=O81,0,1)</f>
        <v>0</v>
      </c>
    </row>
    <row r="103" spans="1:16" x14ac:dyDescent="0.2">
      <c r="A103" s="15" t="s">
        <v>107</v>
      </c>
      <c r="J103" s="15">
        <f t="shared" si="34"/>
        <v>0</v>
      </c>
      <c r="K103" s="15">
        <f t="shared" si="36"/>
        <v>0</v>
      </c>
      <c r="L103" s="15">
        <f t="shared" si="38"/>
        <v>0</v>
      </c>
      <c r="M103" s="15">
        <f t="shared" si="39"/>
        <v>1</v>
      </c>
      <c r="N103" s="28">
        <f>IF(N83=N82,0,1)</f>
        <v>0</v>
      </c>
      <c r="O103" s="29">
        <f>IF(O83=O82,0,1)</f>
        <v>0</v>
      </c>
    </row>
    <row r="104" spans="1:16" x14ac:dyDescent="0.2">
      <c r="A104" s="15" t="s">
        <v>108</v>
      </c>
      <c r="K104" s="15">
        <f t="shared" ref="K104:P105" si="40">IF(K84=K83,0,1)</f>
        <v>0</v>
      </c>
      <c r="L104" s="15">
        <f t="shared" si="40"/>
        <v>1</v>
      </c>
      <c r="M104" s="15">
        <f t="shared" si="40"/>
        <v>1</v>
      </c>
      <c r="N104" s="28">
        <f t="shared" si="40"/>
        <v>1</v>
      </c>
      <c r="O104" s="29">
        <f t="shared" si="40"/>
        <v>0</v>
      </c>
      <c r="P104" s="29">
        <f t="shared" si="40"/>
        <v>0</v>
      </c>
    </row>
    <row r="105" spans="1:16" x14ac:dyDescent="0.2">
      <c r="A105" s="15" t="s">
        <v>109</v>
      </c>
      <c r="K105" s="15">
        <f t="shared" si="40"/>
        <v>0</v>
      </c>
      <c r="L105" s="15">
        <f t="shared" si="40"/>
        <v>1</v>
      </c>
      <c r="M105" s="15">
        <f t="shared" si="40"/>
        <v>1</v>
      </c>
      <c r="N105" s="28">
        <f t="shared" si="40"/>
        <v>1</v>
      </c>
      <c r="O105" s="29">
        <f t="shared" si="40"/>
        <v>0</v>
      </c>
      <c r="P105" s="29">
        <f t="shared" si="40"/>
        <v>0</v>
      </c>
    </row>
  </sheetData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rowBreaks count="2" manualBreakCount="2">
    <brk id="53" max="21" man="1"/>
    <brk id="85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L12" sqref="L12"/>
    </sheetView>
  </sheetViews>
  <sheetFormatPr defaultRowHeight="15" x14ac:dyDescent="0.25"/>
  <cols>
    <col min="1" max="1" width="15.28515625" customWidth="1"/>
    <col min="2" max="9" width="9.140625" customWidth="1"/>
  </cols>
  <sheetData>
    <row r="1" spans="1:11" x14ac:dyDescent="0.25">
      <c r="A1" s="11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6"/>
      <c r="B2" s="6">
        <v>2004</v>
      </c>
      <c r="C2" s="6">
        <v>2005</v>
      </c>
      <c r="D2" s="6">
        <v>2006</v>
      </c>
      <c r="E2" s="6">
        <v>2007</v>
      </c>
      <c r="F2" s="6">
        <v>2008</v>
      </c>
      <c r="G2" s="6">
        <v>2009</v>
      </c>
      <c r="H2" s="6">
        <v>2010</v>
      </c>
      <c r="I2" s="6">
        <v>2011</v>
      </c>
      <c r="J2" s="2"/>
      <c r="K2" s="2"/>
    </row>
    <row r="3" spans="1:11" x14ac:dyDescent="0.25">
      <c r="A3" s="3" t="s">
        <v>149</v>
      </c>
      <c r="B3" s="4">
        <v>0.35928252189296739</v>
      </c>
      <c r="C3" s="4">
        <v>0.40668120604774316</v>
      </c>
      <c r="D3" s="4">
        <v>1.7988947324143023</v>
      </c>
      <c r="E3" s="4">
        <v>5.4975959724961276</v>
      </c>
      <c r="F3" s="4">
        <v>5.400348698821289</v>
      </c>
      <c r="G3" s="4">
        <v>-2.9512620801931178</v>
      </c>
      <c r="H3" s="4">
        <v>-1.0743256515993393</v>
      </c>
      <c r="I3" s="4">
        <v>-0.64213029549364808</v>
      </c>
      <c r="J3" s="2"/>
      <c r="K3" s="2"/>
    </row>
    <row r="4" spans="1:11" x14ac:dyDescent="0.25">
      <c r="A4" s="3" t="s">
        <v>150</v>
      </c>
      <c r="B4" s="4">
        <v>-1.3</v>
      </c>
      <c r="C4" s="4">
        <v>-1.9</v>
      </c>
      <c r="D4" s="4">
        <v>-1</v>
      </c>
      <c r="E4" s="4">
        <v>1.3</v>
      </c>
      <c r="F4" s="4">
        <v>2</v>
      </c>
      <c r="G4" s="4">
        <v>-4.2</v>
      </c>
      <c r="H4" s="4">
        <v>-1.2</v>
      </c>
      <c r="I4" s="4">
        <v>-0.4</v>
      </c>
      <c r="J4" s="2"/>
      <c r="K4" s="2"/>
    </row>
    <row r="5" spans="1:11" x14ac:dyDescent="0.25">
      <c r="A5" s="3" t="s">
        <v>151</v>
      </c>
      <c r="B5" s="4"/>
      <c r="C5" s="4">
        <v>-0.7</v>
      </c>
      <c r="D5" s="4">
        <v>-0.9</v>
      </c>
      <c r="E5" s="4">
        <v>1.7522999999999933</v>
      </c>
      <c r="F5" s="4">
        <v>2.4114750000000136</v>
      </c>
      <c r="G5" s="4">
        <v>-4.3792750000000034</v>
      </c>
      <c r="H5" s="4">
        <v>-1.9057999999999999</v>
      </c>
      <c r="I5" s="4">
        <v>-0.8253700000000016</v>
      </c>
      <c r="J5" s="2"/>
      <c r="K5" s="2"/>
    </row>
    <row r="6" spans="1:11" x14ac:dyDescent="0.25">
      <c r="A6" s="3" t="s">
        <v>152</v>
      </c>
      <c r="B6" s="4">
        <v>-1.46503641836807</v>
      </c>
      <c r="C6" s="4">
        <v>-1.46533977790434</v>
      </c>
      <c r="D6" s="4">
        <v>-7.4966123239213799E-3</v>
      </c>
      <c r="E6" s="4">
        <v>4.0591589512904998</v>
      </c>
      <c r="F6" s="4">
        <v>5.0187544869907699</v>
      </c>
      <c r="G6" s="4">
        <v>-2.3599733858596199</v>
      </c>
      <c r="H6" s="4">
        <v>-1.2939890356057799</v>
      </c>
      <c r="I6" s="4">
        <v>-0.44689835734745503</v>
      </c>
      <c r="J6" s="2"/>
      <c r="K6" s="2"/>
    </row>
    <row r="7" spans="1:11" x14ac:dyDescent="0.25">
      <c r="A7" s="3" t="s">
        <v>153</v>
      </c>
      <c r="B7" s="4">
        <v>-0.28142751419030698</v>
      </c>
      <c r="C7" s="4">
        <v>-0.41338304626760503</v>
      </c>
      <c r="D7" s="4">
        <v>0.61901396540640796</v>
      </c>
      <c r="E7" s="4">
        <v>3.9909314302313299</v>
      </c>
      <c r="F7" s="4">
        <v>4.8565060498333796</v>
      </c>
      <c r="G7" s="4">
        <v>-1.7580151534026101</v>
      </c>
      <c r="H7" s="4">
        <v>-0.403555277218272</v>
      </c>
      <c r="I7" s="4">
        <v>0.62493826665340402</v>
      </c>
      <c r="J7" s="2"/>
      <c r="K7" s="2"/>
    </row>
    <row r="8" spans="1:11" x14ac:dyDescent="0.25">
      <c r="A8" s="3" t="s">
        <v>154</v>
      </c>
      <c r="B8" s="4">
        <v>5.8526576090434504E-2</v>
      </c>
      <c r="C8" s="4">
        <v>1.4063170617349701</v>
      </c>
      <c r="D8" s="4">
        <v>3.4080724661072099</v>
      </c>
      <c r="E8" s="4">
        <v>4.8783813587523399</v>
      </c>
      <c r="F8" s="4">
        <v>3.2989824746864396</v>
      </c>
      <c r="G8" s="4">
        <v>-4.9601057505432795</v>
      </c>
      <c r="H8" s="4">
        <v>-1.9952020007628899</v>
      </c>
      <c r="I8" s="4">
        <v>-1.09168237005951</v>
      </c>
      <c r="J8" s="2"/>
      <c r="K8" s="2"/>
    </row>
    <row r="9" spans="1:11" x14ac:dyDescent="0.25">
      <c r="A9" s="3" t="s">
        <v>155</v>
      </c>
      <c r="B9" s="4">
        <v>-1.632625</v>
      </c>
      <c r="C9" s="4">
        <v>-0.92446499999999998</v>
      </c>
      <c r="D9" s="4">
        <v>1.0611135</v>
      </c>
      <c r="E9" s="4">
        <v>5.2434499999999993</v>
      </c>
      <c r="F9" s="4">
        <v>7.1818749999999998</v>
      </c>
      <c r="G9" s="4">
        <v>-0.21333750000000004</v>
      </c>
      <c r="H9" s="4">
        <v>0.37510750000000004</v>
      </c>
      <c r="I9" s="4">
        <v>9.0836500000000001E-2</v>
      </c>
      <c r="J9" s="2"/>
      <c r="K9" s="2"/>
    </row>
    <row r="10" spans="1:11" x14ac:dyDescent="0.25">
      <c r="A10" s="3" t="s">
        <v>156</v>
      </c>
      <c r="B10" s="4">
        <v>-0.5257309669149951</v>
      </c>
      <c r="C10" s="4">
        <v>-0.44428742606487198</v>
      </c>
      <c r="D10" s="4">
        <v>0.6530807586006665</v>
      </c>
      <c r="E10" s="4">
        <v>3.5797279521283816</v>
      </c>
      <c r="F10" s="4">
        <v>3.8310111183886484</v>
      </c>
      <c r="G10" s="4">
        <v>-3.4347718949997716</v>
      </c>
      <c r="H10" s="4">
        <v>-1.3121453275310471</v>
      </c>
      <c r="I10" s="4">
        <v>-0.46352379270786842</v>
      </c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zoomScaleNormal="100" workbookViewId="0">
      <selection activeCell="O12" sqref="O12"/>
    </sheetView>
  </sheetViews>
  <sheetFormatPr defaultRowHeight="15" x14ac:dyDescent="0.25"/>
  <cols>
    <col min="2" max="5" width="9.28515625" bestFit="1" customWidth="1"/>
    <col min="6" max="6" width="9.5703125" bestFit="1" customWidth="1"/>
    <col min="7" max="7" width="9.28515625" bestFit="1" customWidth="1"/>
    <col min="8" max="8" width="14.140625" customWidth="1"/>
  </cols>
  <sheetData>
    <row r="1" spans="1:8" x14ac:dyDescent="0.25">
      <c r="A1" s="7" t="s">
        <v>210</v>
      </c>
      <c r="B1" s="2"/>
      <c r="C1" s="2"/>
      <c r="D1" s="2"/>
      <c r="E1" s="2"/>
      <c r="F1" s="2"/>
      <c r="G1" s="2"/>
      <c r="H1" s="2"/>
    </row>
    <row r="2" spans="1:8" x14ac:dyDescent="0.25">
      <c r="A2" s="6"/>
      <c r="B2" s="6" t="s">
        <v>149</v>
      </c>
      <c r="C2" s="6" t="s">
        <v>151</v>
      </c>
      <c r="D2" s="6" t="s">
        <v>150</v>
      </c>
      <c r="E2" s="6" t="s">
        <v>152</v>
      </c>
      <c r="F2" s="6" t="s">
        <v>153</v>
      </c>
      <c r="G2" s="6" t="s">
        <v>157</v>
      </c>
      <c r="H2" s="6" t="s">
        <v>156</v>
      </c>
    </row>
    <row r="3" spans="1:8" x14ac:dyDescent="0.25">
      <c r="A3" s="3" t="s">
        <v>158</v>
      </c>
      <c r="B3" s="4">
        <v>0.7857142857142857</v>
      </c>
      <c r="C3" s="4">
        <v>0.57185814285713898</v>
      </c>
      <c r="D3" s="4">
        <v>0.59274212353755795</v>
      </c>
      <c r="E3" s="4">
        <v>0.84748324669474329</v>
      </c>
      <c r="F3" s="4">
        <v>0.72953884591454732</v>
      </c>
      <c r="G3" s="4">
        <v>0.22295040514897072</v>
      </c>
      <c r="H3" s="4">
        <v>0.43291101093184192</v>
      </c>
    </row>
    <row r="4" spans="1:8" x14ac:dyDescent="0.25">
      <c r="A4" s="3" t="s">
        <v>159</v>
      </c>
      <c r="B4" s="4">
        <v>1.3857142857142859</v>
      </c>
      <c r="C4" s="4">
        <v>0.80636917857142709</v>
      </c>
      <c r="D4" s="4">
        <v>0.83400954648300174</v>
      </c>
      <c r="E4" s="4">
        <v>1.524421970009511</v>
      </c>
      <c r="F4" s="4">
        <v>0.71415201661888783</v>
      </c>
      <c r="G4" s="4">
        <v>0.31261297108499336</v>
      </c>
      <c r="H4" s="4">
        <v>0.6904961418113027</v>
      </c>
    </row>
    <row r="5" spans="1:8" x14ac:dyDescent="0.25">
      <c r="A5" s="3" t="s">
        <v>160</v>
      </c>
      <c r="B5" s="4">
        <v>1.8316985623177584</v>
      </c>
      <c r="C5" s="4">
        <v>1.2124895357142864</v>
      </c>
      <c r="D5" s="4">
        <v>0.84241568390468213</v>
      </c>
      <c r="E5" s="4">
        <v>2.1445676047208178</v>
      </c>
      <c r="F5" s="4">
        <v>1.297497802828476</v>
      </c>
      <c r="G5" s="4">
        <v>0.60408282334050278</v>
      </c>
      <c r="H5" s="4">
        <v>0.73893423662279056</v>
      </c>
    </row>
    <row r="6" spans="1:8" x14ac:dyDescent="0.25">
      <c r="A6" s="3" t="s">
        <v>161</v>
      </c>
      <c r="B6" s="4">
        <v>2.067220177060427</v>
      </c>
      <c r="C6" s="4">
        <v>0.6518708928571455</v>
      </c>
      <c r="D6" s="4">
        <v>0.88285803557438403</v>
      </c>
      <c r="E6" s="4">
        <v>1.3622770858663917</v>
      </c>
      <c r="F6" s="4">
        <v>0.77879824548644294</v>
      </c>
      <c r="G6" s="4">
        <v>0.73246389499079201</v>
      </c>
      <c r="H6" s="4">
        <v>0.32133081525046248</v>
      </c>
    </row>
    <row r="7" spans="1:8" x14ac:dyDescent="0.25">
      <c r="A7" s="3"/>
      <c r="B7" s="4">
        <v>1.5175868277016895</v>
      </c>
      <c r="C7" s="4">
        <v>0.81064693749999939</v>
      </c>
      <c r="D7" s="4">
        <v>0.78800634737490649</v>
      </c>
      <c r="E7" s="4">
        <v>1.469687476822866</v>
      </c>
      <c r="F7" s="4">
        <v>0.87999672771208848</v>
      </c>
      <c r="G7" s="4">
        <v>0.46802752364131472</v>
      </c>
      <c r="H7" s="4">
        <v>0.54591805115409942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activeCell="O16" sqref="O16"/>
    </sheetView>
  </sheetViews>
  <sheetFormatPr defaultRowHeight="15" x14ac:dyDescent="0.25"/>
  <cols>
    <col min="2" max="7" width="9.140625" customWidth="1"/>
    <col min="8" max="8" width="13.140625" customWidth="1"/>
  </cols>
  <sheetData>
    <row r="1" spans="1:8" x14ac:dyDescent="0.25">
      <c r="A1" s="7" t="s">
        <v>211</v>
      </c>
    </row>
    <row r="2" spans="1:8" x14ac:dyDescent="0.25">
      <c r="A2" s="6"/>
      <c r="B2" s="6" t="s">
        <v>149</v>
      </c>
      <c r="C2" s="6" t="s">
        <v>151</v>
      </c>
      <c r="D2" s="6" t="s">
        <v>150</v>
      </c>
      <c r="E2" s="6" t="s">
        <v>152</v>
      </c>
      <c r="F2" s="6" t="s">
        <v>153</v>
      </c>
      <c r="G2" s="6" t="s">
        <v>157</v>
      </c>
      <c r="H2" s="6" t="s">
        <v>156</v>
      </c>
    </row>
    <row r="3" spans="1:8" x14ac:dyDescent="0.25">
      <c r="A3" s="3" t="s">
        <v>158</v>
      </c>
      <c r="B3" s="4">
        <v>0.7857142857142857</v>
      </c>
      <c r="C3" s="4">
        <v>0.57185814285713898</v>
      </c>
      <c r="D3" s="4">
        <v>0.59274212353755795</v>
      </c>
      <c r="E3" s="4">
        <v>0.84748324669474329</v>
      </c>
      <c r="F3" s="4">
        <v>0.72953884591454732</v>
      </c>
      <c r="G3" s="4">
        <v>0.22295040514897072</v>
      </c>
      <c r="H3" s="4">
        <v>0.43291101093184192</v>
      </c>
    </row>
    <row r="4" spans="1:8" x14ac:dyDescent="0.25">
      <c r="A4" s="3" t="s">
        <v>159</v>
      </c>
      <c r="B4" s="4">
        <v>1.3857142857142859</v>
      </c>
      <c r="C4" s="4">
        <v>0.80636917857142709</v>
      </c>
      <c r="D4" s="4">
        <v>0.83400954648300174</v>
      </c>
      <c r="E4" s="4">
        <v>1.524421970009511</v>
      </c>
      <c r="F4" s="4">
        <v>0.71415201661888783</v>
      </c>
      <c r="G4" s="4">
        <v>0.31261297108499336</v>
      </c>
      <c r="H4" s="4">
        <v>0.6904961418113027</v>
      </c>
    </row>
    <row r="5" spans="1:8" x14ac:dyDescent="0.25">
      <c r="A5" s="3" t="s">
        <v>160</v>
      </c>
      <c r="B5" s="4">
        <v>1.8316985623177584</v>
      </c>
      <c r="C5" s="4">
        <v>1.2124895357142864</v>
      </c>
      <c r="D5" s="4">
        <v>0.84241568390468213</v>
      </c>
      <c r="E5" s="4">
        <v>2.1445676047208178</v>
      </c>
      <c r="F5" s="4">
        <v>1.297497802828476</v>
      </c>
      <c r="G5" s="4">
        <v>0.60408282334050278</v>
      </c>
      <c r="H5" s="4">
        <v>0.73893423662279056</v>
      </c>
    </row>
    <row r="6" spans="1:8" x14ac:dyDescent="0.25">
      <c r="A6" s="3" t="s">
        <v>161</v>
      </c>
      <c r="B6" s="4">
        <v>2.067220177060427</v>
      </c>
      <c r="C6" s="4">
        <v>0.6518708928571455</v>
      </c>
      <c r="D6" s="4">
        <v>0.88285803557438403</v>
      </c>
      <c r="E6" s="4">
        <v>1.3622770858663917</v>
      </c>
      <c r="F6" s="4">
        <v>0.77879824548644294</v>
      </c>
      <c r="G6" s="4">
        <v>0.73246389499079212</v>
      </c>
      <c r="H6" s="4">
        <v>0.32133081525046248</v>
      </c>
    </row>
    <row r="7" spans="1:8" x14ac:dyDescent="0.25">
      <c r="A7" s="3"/>
      <c r="B7" s="4">
        <v>1.5175868277016895</v>
      </c>
      <c r="C7" s="4">
        <v>0.81064693749999939</v>
      </c>
      <c r="D7" s="4">
        <v>0.78800634737490649</v>
      </c>
      <c r="E7" s="4">
        <v>1.469687476822866</v>
      </c>
      <c r="F7" s="4">
        <v>0.87999672771208848</v>
      </c>
      <c r="G7" s="4">
        <v>0.46802752364131472</v>
      </c>
      <c r="H7" s="4">
        <v>0.54591805115409942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activeCell="A4" sqref="A4"/>
    </sheetView>
  </sheetViews>
  <sheetFormatPr defaultRowHeight="15" x14ac:dyDescent="0.25"/>
  <cols>
    <col min="1" max="1" width="9.140625" style="1"/>
    <col min="2" max="7" width="9.140625" style="1" customWidth="1"/>
    <col min="8" max="8" width="13.140625" style="1" customWidth="1"/>
    <col min="9" max="16384" width="9.140625" style="1"/>
  </cols>
  <sheetData>
    <row r="1" spans="1:8" x14ac:dyDescent="0.25">
      <c r="A1" s="7" t="s">
        <v>211</v>
      </c>
    </row>
    <row r="2" spans="1:8" x14ac:dyDescent="0.25">
      <c r="A2" s="6"/>
      <c r="B2" s="6" t="s">
        <v>218</v>
      </c>
      <c r="C2" s="6" t="s">
        <v>151</v>
      </c>
      <c r="D2" s="6" t="s">
        <v>219</v>
      </c>
      <c r="E2" s="6" t="s">
        <v>174</v>
      </c>
      <c r="F2" s="6" t="s">
        <v>175</v>
      </c>
      <c r="G2" s="6" t="s">
        <v>176</v>
      </c>
      <c r="H2" s="6" t="s">
        <v>220</v>
      </c>
    </row>
    <row r="3" spans="1:8" x14ac:dyDescent="0.25">
      <c r="A3" s="3" t="s">
        <v>158</v>
      </c>
      <c r="B3" s="4">
        <v>0.7857142857142857</v>
      </c>
      <c r="C3" s="4">
        <v>0.57185814285713898</v>
      </c>
      <c r="D3" s="4">
        <v>0.59274212353755795</v>
      </c>
      <c r="E3" s="4">
        <v>0.84748324669474329</v>
      </c>
      <c r="F3" s="4">
        <v>0.72953884591454732</v>
      </c>
      <c r="G3" s="4">
        <v>0.22295040514897072</v>
      </c>
      <c r="H3" s="4">
        <v>0.43291101093184192</v>
      </c>
    </row>
    <row r="4" spans="1:8" x14ac:dyDescent="0.25">
      <c r="A4" s="3" t="s">
        <v>159</v>
      </c>
      <c r="B4" s="4">
        <v>1.3857142857142859</v>
      </c>
      <c r="C4" s="4">
        <v>0.80636917857142709</v>
      </c>
      <c r="D4" s="4">
        <v>0.83400954648300174</v>
      </c>
      <c r="E4" s="4">
        <v>1.524421970009511</v>
      </c>
      <c r="F4" s="4">
        <v>0.71415201661888783</v>
      </c>
      <c r="G4" s="4">
        <v>0.31261297108499336</v>
      </c>
      <c r="H4" s="4">
        <v>0.6904961418113027</v>
      </c>
    </row>
    <row r="5" spans="1:8" x14ac:dyDescent="0.25">
      <c r="A5" s="3" t="s">
        <v>160</v>
      </c>
      <c r="B5" s="4">
        <v>1.8316985623177584</v>
      </c>
      <c r="C5" s="4">
        <v>1.2124895357142864</v>
      </c>
      <c r="D5" s="4">
        <v>0.84241568390468213</v>
      </c>
      <c r="E5" s="4">
        <v>2.1445676047208178</v>
      </c>
      <c r="F5" s="4">
        <v>1.297497802828476</v>
      </c>
      <c r="G5" s="4">
        <v>0.60408282334050278</v>
      </c>
      <c r="H5" s="4">
        <v>0.73893423662279056</v>
      </c>
    </row>
    <row r="6" spans="1:8" x14ac:dyDescent="0.25">
      <c r="A6" s="3" t="s">
        <v>161</v>
      </c>
      <c r="B6" s="4">
        <v>2.067220177060427</v>
      </c>
      <c r="C6" s="4">
        <v>0.6518708928571455</v>
      </c>
      <c r="D6" s="4">
        <v>0.88285803557438403</v>
      </c>
      <c r="E6" s="4">
        <v>1.3622770858663917</v>
      </c>
      <c r="F6" s="4">
        <v>0.77879824548644294</v>
      </c>
      <c r="G6" s="4">
        <v>0.73246389499079212</v>
      </c>
      <c r="H6" s="4">
        <v>0.32133081525046248</v>
      </c>
    </row>
    <row r="7" spans="1:8" x14ac:dyDescent="0.25">
      <c r="A7" s="3"/>
      <c r="B7" s="4">
        <v>1.5175868277016895</v>
      </c>
      <c r="C7" s="4">
        <v>0.81064693749999939</v>
      </c>
      <c r="D7" s="4">
        <v>0.78800634737490649</v>
      </c>
      <c r="E7" s="4">
        <v>1.469687476822866</v>
      </c>
      <c r="F7" s="4">
        <v>0.87999672771208848</v>
      </c>
      <c r="G7" s="4">
        <v>0.46802752364131472</v>
      </c>
      <c r="H7" s="4">
        <v>0.54591805115409942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opLeftCell="A16" workbookViewId="0"/>
  </sheetViews>
  <sheetFormatPr defaultRowHeight="15" x14ac:dyDescent="0.25"/>
  <cols>
    <col min="1" max="1" width="9.140625" style="2" customWidth="1"/>
    <col min="2" max="5" width="10" style="2" customWidth="1"/>
    <col min="6" max="6" width="13.85546875" style="2" customWidth="1"/>
    <col min="7" max="7" width="18.140625" style="2" customWidth="1"/>
    <col min="8" max="9" width="9.140625" style="2"/>
    <col min="10" max="10" width="9.140625" style="2" customWidth="1"/>
    <col min="11" max="16384" width="9.140625" style="2"/>
  </cols>
  <sheetData>
    <row r="1" spans="1:7" x14ac:dyDescent="0.25">
      <c r="A1" s="7" t="s">
        <v>212</v>
      </c>
    </row>
    <row r="2" spans="1:7" x14ac:dyDescent="0.25">
      <c r="A2" s="48"/>
      <c r="B2" s="6" t="s">
        <v>162</v>
      </c>
      <c r="C2" s="6" t="s">
        <v>163</v>
      </c>
      <c r="D2" s="6" t="s">
        <v>164</v>
      </c>
      <c r="E2" s="6" t="s">
        <v>165</v>
      </c>
      <c r="F2" s="6" t="s">
        <v>166</v>
      </c>
      <c r="G2" s="6" t="s">
        <v>167</v>
      </c>
    </row>
    <row r="3" spans="1:7" x14ac:dyDescent="0.25">
      <c r="A3" s="3" t="s">
        <v>158</v>
      </c>
      <c r="B3" s="4">
        <f>[1]priemer!L147</f>
        <v>0.43882108183149227</v>
      </c>
      <c r="C3" s="49">
        <f>'[1]priemer (2)'!L147</f>
        <v>0.4502316896768358</v>
      </c>
      <c r="D3" s="4">
        <f>'[1]priemer (3)'!L147</f>
        <v>0.45657218991496895</v>
      </c>
      <c r="E3" s="49">
        <f>'[1]priemer (4)'!L147</f>
        <v>0.44995312961285283</v>
      </c>
      <c r="F3" s="4">
        <f>[1]priemerYETI!L147</f>
        <v>0.43291101093184192</v>
      </c>
      <c r="G3" s="4">
        <f>[1]priemerYETIweight!L147</f>
        <v>0.4329110109318417</v>
      </c>
    </row>
    <row r="4" spans="1:7" x14ac:dyDescent="0.25">
      <c r="A4" s="3" t="s">
        <v>159</v>
      </c>
      <c r="B4" s="4">
        <f>[1]priemer!L148</f>
        <v>0.69019454251184253</v>
      </c>
      <c r="C4" s="49">
        <f>'[1]priemer (2)'!L148</f>
        <v>0.68948085144315852</v>
      </c>
      <c r="D4" s="4">
        <f>'[1]priemer (3)'!L148</f>
        <v>0.70858789963779389</v>
      </c>
      <c r="E4" s="49">
        <f>'[1]priemer (4)'!L148</f>
        <v>0.69598356226899194</v>
      </c>
      <c r="F4" s="4">
        <f>[1]priemerYETI!L148</f>
        <v>0.6904961418113027</v>
      </c>
      <c r="G4" s="4">
        <f>[1]priemerYETIweight!L148</f>
        <v>0.69049614181130259</v>
      </c>
    </row>
    <row r="5" spans="1:7" x14ac:dyDescent="0.25">
      <c r="A5" s="3" t="s">
        <v>160</v>
      </c>
      <c r="B5" s="4">
        <f>[1]priemer!L149</f>
        <v>0.76269060376229147</v>
      </c>
      <c r="C5" s="49">
        <f>'[1]priemer (2)'!L149</f>
        <v>0.74586302185889752</v>
      </c>
      <c r="D5" s="4">
        <f>'[1]priemer (3)'!L149</f>
        <v>0.80438179749701999</v>
      </c>
      <c r="E5" s="49">
        <f>'[1]priemer (4)'!L149</f>
        <v>0.75960017697875504</v>
      </c>
      <c r="F5" s="4">
        <f>[1]priemerYETI!L149</f>
        <v>0.73893423662279056</v>
      </c>
      <c r="G5" s="4">
        <f>[1]priemerYETIweight!L149</f>
        <v>0.73893423662279045</v>
      </c>
    </row>
    <row r="6" spans="1:7" x14ac:dyDescent="0.25">
      <c r="A6" s="3" t="s">
        <v>161</v>
      </c>
      <c r="B6" s="4">
        <f>[1]priemer!L150</f>
        <v>0.34972455540183089</v>
      </c>
      <c r="C6" s="49">
        <f>'[1]priemer (2)'!L150</f>
        <v>0.31415962306913731</v>
      </c>
      <c r="D6" s="4">
        <f>'[1]priemer (3)'!L150</f>
        <v>0.37163731903262565</v>
      </c>
      <c r="E6" s="49">
        <f>'[1]priemer (4)'!L150</f>
        <v>0.33070894838450304</v>
      </c>
      <c r="F6" s="4">
        <f>[1]priemerYETI!L150</f>
        <v>0.32133081525046248</v>
      </c>
      <c r="G6" s="4">
        <f>[1]priemerYETIweight!L150</f>
        <v>0.32133081525046242</v>
      </c>
    </row>
    <row r="8" spans="1:7" x14ac:dyDescent="0.25">
      <c r="A8" s="8"/>
      <c r="B8" s="6" t="s">
        <v>168</v>
      </c>
      <c r="C8" s="6" t="s">
        <v>169</v>
      </c>
      <c r="D8" s="6" t="s">
        <v>170</v>
      </c>
      <c r="E8" s="6" t="s">
        <v>171</v>
      </c>
      <c r="F8" s="6" t="s">
        <v>172</v>
      </c>
    </row>
    <row r="9" spans="1:7" x14ac:dyDescent="0.25">
      <c r="A9" s="3" t="s">
        <v>158</v>
      </c>
      <c r="B9" s="4">
        <f>F3</f>
        <v>0.43291101093184192</v>
      </c>
      <c r="C9" s="4">
        <v>0.363932038487706</v>
      </c>
      <c r="D9" s="4">
        <v>0.32708152275337554</v>
      </c>
      <c r="E9" s="4">
        <v>0.20748034371856272</v>
      </c>
      <c r="F9" s="4">
        <f>[2]pcaYETI!M31</f>
        <v>0.20242318398069975</v>
      </c>
    </row>
    <row r="10" spans="1:7" x14ac:dyDescent="0.25">
      <c r="A10" s="3" t="s">
        <v>159</v>
      </c>
      <c r="B10" s="4">
        <f>F4</f>
        <v>0.6904961418113027</v>
      </c>
      <c r="C10" s="4">
        <v>0.55365243574251466</v>
      </c>
      <c r="D10" s="4">
        <v>0.42676311827182017</v>
      </c>
      <c r="E10" s="4">
        <v>0.32467843752031267</v>
      </c>
      <c r="F10" s="4">
        <f>[2]pcaYETI!M32</f>
        <v>0.28688109852077726</v>
      </c>
    </row>
    <row r="11" spans="1:7" x14ac:dyDescent="0.25">
      <c r="A11" s="3" t="s">
        <v>160</v>
      </c>
      <c r="B11" s="4">
        <f>F5</f>
        <v>0.73893423662279056</v>
      </c>
      <c r="C11" s="4">
        <v>0.63470689368918731</v>
      </c>
      <c r="D11" s="4">
        <v>0.61115877668081153</v>
      </c>
      <c r="E11" s="4">
        <v>0.44008596281581225</v>
      </c>
      <c r="F11" s="4">
        <f>[2]pcaYETI!M33</f>
        <v>0.55679563230498563</v>
      </c>
    </row>
    <row r="12" spans="1:7" x14ac:dyDescent="0.25">
      <c r="A12" s="3" t="s">
        <v>161</v>
      </c>
      <c r="B12" s="4">
        <f>F6</f>
        <v>0.32133081525046248</v>
      </c>
      <c r="C12" s="4">
        <v>0.31452704677209564</v>
      </c>
      <c r="D12" s="4">
        <v>0.31884180630115022</v>
      </c>
      <c r="E12" s="4">
        <v>0.39016525920513856</v>
      </c>
      <c r="F12" s="4">
        <f>[2]pcaYETI!M34</f>
        <v>0.6764706494743391</v>
      </c>
    </row>
    <row r="17" spans="1:7" x14ac:dyDescent="0.25">
      <c r="A17" s="7" t="s">
        <v>213</v>
      </c>
    </row>
    <row r="18" spans="1:7" x14ac:dyDescent="0.25">
      <c r="A18" s="6"/>
      <c r="B18" s="6" t="s">
        <v>149</v>
      </c>
      <c r="C18" s="6" t="s">
        <v>150</v>
      </c>
      <c r="D18" s="6" t="s">
        <v>151</v>
      </c>
      <c r="E18" s="6" t="s">
        <v>152</v>
      </c>
      <c r="F18" s="6" t="s">
        <v>153</v>
      </c>
      <c r="G18" s="6" t="s">
        <v>157</v>
      </c>
    </row>
    <row r="19" spans="1:7" x14ac:dyDescent="0.25">
      <c r="A19" s="3">
        <v>1995</v>
      </c>
      <c r="B19" s="49">
        <v>-2.7</v>
      </c>
      <c r="C19" s="49">
        <v>0.2</v>
      </c>
      <c r="D19" s="49">
        <v>-2.6</v>
      </c>
      <c r="E19" s="4">
        <f>[2]hpzkalman!S3*100</f>
        <v>-1.8703757667376999</v>
      </c>
      <c r="F19" s="4">
        <f>[2]kfkalman!S3*100</f>
        <v>-3.1933522900732001</v>
      </c>
      <c r="G19" s="4">
        <f>[2]pcaYETI!T4*100</f>
        <v>-2.68332943440983</v>
      </c>
    </row>
    <row r="20" spans="1:7" x14ac:dyDescent="0.25">
      <c r="A20" s="3">
        <v>1996</v>
      </c>
      <c r="B20" s="51">
        <v>-4.449470356021612E-2</v>
      </c>
      <c r="C20" s="49">
        <v>2.2999999999999998</v>
      </c>
      <c r="D20" s="49">
        <v>-1.3</v>
      </c>
      <c r="E20" s="4">
        <f>[2]hpzkalman!S4*100</f>
        <v>1.6389312647812799</v>
      </c>
      <c r="F20" s="4">
        <f>[2]kfkalman!S4*100</f>
        <v>1.2088944089445899</v>
      </c>
      <c r="G20" s="4">
        <f>[2]pcaYETI!T5*100</f>
        <v>-0.70804991981077003</v>
      </c>
    </row>
    <row r="21" spans="1:7" x14ac:dyDescent="0.25">
      <c r="A21" s="3">
        <v>1997</v>
      </c>
      <c r="B21" s="51">
        <v>1.0839244385919988</v>
      </c>
      <c r="C21" s="49">
        <v>2</v>
      </c>
      <c r="D21" s="49">
        <v>0.1</v>
      </c>
      <c r="E21" s="4">
        <f>[2]hpzkalman!S5*100</f>
        <v>1.1822210191718701</v>
      </c>
      <c r="F21" s="4">
        <f>[2]kfkalman!S5*100</f>
        <v>1.6122298094779601</v>
      </c>
      <c r="G21" s="4">
        <f>[2]pcaYETI!T6*100</f>
        <v>1.24479454462713</v>
      </c>
    </row>
    <row r="22" spans="1:7" x14ac:dyDescent="0.25">
      <c r="A22" s="3">
        <v>1998</v>
      </c>
      <c r="B22" s="51">
        <v>1.7877286783294366</v>
      </c>
      <c r="C22" s="49">
        <v>2.6</v>
      </c>
      <c r="D22" s="55">
        <v>0</v>
      </c>
      <c r="E22" s="4">
        <f>[2]hpzkalman!S6*100</f>
        <v>1.7325635981153598</v>
      </c>
      <c r="F22" s="4">
        <f>[2]kfkalman!S6*100</f>
        <v>2.4701884614679499</v>
      </c>
      <c r="G22" s="4">
        <f>[2]pcaYETI!T7*100</f>
        <v>1.46266313641526</v>
      </c>
    </row>
    <row r="23" spans="1:7" x14ac:dyDescent="0.25">
      <c r="A23" s="3">
        <v>1999</v>
      </c>
      <c r="B23" s="51">
        <v>-0.62102331226238094</v>
      </c>
      <c r="C23" s="49">
        <v>-0.6</v>
      </c>
      <c r="D23" s="52">
        <v>-1.3331172896418506</v>
      </c>
      <c r="E23" s="4">
        <f>[2]hpzkalman!S7*100</f>
        <v>0.12660622966228199</v>
      </c>
      <c r="F23" s="4">
        <f>[2]kfkalman!S7*100</f>
        <v>0.94938676844647096</v>
      </c>
      <c r="G23" s="4">
        <f>[2]pcaYETI!T8*100</f>
        <v>-1.47564349446458</v>
      </c>
    </row>
    <row r="24" spans="1:7" x14ac:dyDescent="0.25">
      <c r="A24" s="3">
        <v>2000</v>
      </c>
      <c r="B24" s="51">
        <v>-1.5569917065509586</v>
      </c>
      <c r="C24" s="49">
        <v>-2</v>
      </c>
      <c r="D24" s="52">
        <v>-1.8577334469201312</v>
      </c>
      <c r="E24" s="4">
        <f>[2]hpzkalman!S8*100</f>
        <v>-1.5279164227384501</v>
      </c>
      <c r="F24" s="4">
        <f>[2]kfkalman!S8*100</f>
        <v>-0.50431877652503199</v>
      </c>
      <c r="G24" s="4">
        <f>[2]pcaYETI!T9*100</f>
        <v>1.32983440953707</v>
      </c>
    </row>
    <row r="25" spans="1:7" x14ac:dyDescent="0.25">
      <c r="A25" s="3">
        <v>2001</v>
      </c>
      <c r="B25" s="51">
        <v>-1.0587789806251968</v>
      </c>
      <c r="C25" s="49">
        <v>-1.5</v>
      </c>
      <c r="D25" s="52">
        <v>-1.6006021264589096</v>
      </c>
      <c r="E25" s="4">
        <f>[2]hpzkalman!S9*100</f>
        <v>-1.0810799417754999</v>
      </c>
      <c r="F25" s="4">
        <f>[2]kfkalman!S9*100</f>
        <v>1.7504032087602699E-3</v>
      </c>
      <c r="G25" s="4">
        <f>[2]pcaYETI!T10*100</f>
        <v>1.52117261682435</v>
      </c>
    </row>
    <row r="26" spans="1:7" x14ac:dyDescent="0.25">
      <c r="A26" s="3">
        <v>2002</v>
      </c>
      <c r="B26" s="51">
        <v>-5.6889231266676887E-2</v>
      </c>
      <c r="C26" s="49">
        <v>-1</v>
      </c>
      <c r="D26" s="52">
        <v>-1.4113659887131649</v>
      </c>
      <c r="E26" s="4">
        <f>[2]hpzkalman!S10*100</f>
        <v>-0.673047884180067</v>
      </c>
      <c r="F26" s="4">
        <f>[2]kfkalman!S10*100</f>
        <v>0.37145073554056202</v>
      </c>
      <c r="G26" s="4">
        <f>[2]pcaYETI!T11*100</f>
        <v>0.75829159624411802</v>
      </c>
    </row>
    <row r="27" spans="1:7" x14ac:dyDescent="0.25">
      <c r="A27" s="3">
        <v>2003</v>
      </c>
      <c r="B27" s="51">
        <v>0.30843359944672244</v>
      </c>
      <c r="C27" s="49">
        <v>-1</v>
      </c>
      <c r="D27" s="52">
        <v>-1.6419318952139568</v>
      </c>
      <c r="E27" s="4">
        <f>[2]hpzkalman!S11*100</f>
        <v>-1.01713634363807</v>
      </c>
      <c r="F27" s="4">
        <f>[2]kfkalman!S11*100</f>
        <v>0.10498162321258001</v>
      </c>
      <c r="G27" s="4">
        <f>[2]pcaYETI!T12*100</f>
        <v>0.16695243955466699</v>
      </c>
    </row>
    <row r="28" spans="1:7" x14ac:dyDescent="0.25">
      <c r="A28" s="3">
        <v>2004</v>
      </c>
      <c r="B28" s="51">
        <v>0.35928252189296739</v>
      </c>
      <c r="C28" s="4">
        <v>-1.5</v>
      </c>
      <c r="D28" s="52">
        <v>-1.9223039639501318</v>
      </c>
      <c r="E28" s="4">
        <f>[2]hpzkalman!S12*100</f>
        <v>-1.46503641836807</v>
      </c>
      <c r="F28" s="4">
        <f>[2]kfkalman!S12*100</f>
        <v>-0.28142751419030698</v>
      </c>
      <c r="G28" s="4">
        <f>[2]pcaYETI!T13*100</f>
        <v>5.8526576090434504E-2</v>
      </c>
    </row>
    <row r="29" spans="1:7" x14ac:dyDescent="0.25">
      <c r="A29" s="3">
        <v>2005</v>
      </c>
      <c r="B29" s="51">
        <v>0.40668120604774316</v>
      </c>
      <c r="C29" s="4">
        <v>-1.9</v>
      </c>
      <c r="D29" s="52">
        <v>-1.6181151502600375</v>
      </c>
      <c r="E29" s="4">
        <f>[2]hpzkalman!S13*100</f>
        <v>-1.46533977790434</v>
      </c>
      <c r="F29" s="4">
        <f>[2]kfkalman!S13*100</f>
        <v>-0.41338304626760503</v>
      </c>
      <c r="G29" s="4">
        <f>[2]pcaYETI!T14*100</f>
        <v>1.4063170617349701</v>
      </c>
    </row>
    <row r="30" spans="1:7" x14ac:dyDescent="0.25">
      <c r="A30" s="3">
        <v>2006</v>
      </c>
      <c r="B30" s="51">
        <v>1.7988947324143023</v>
      </c>
      <c r="C30" s="4">
        <v>-1</v>
      </c>
      <c r="D30" s="52">
        <v>-0.94540148898737675</v>
      </c>
      <c r="E30" s="4">
        <f>[2]hpzkalman!S14*100</f>
        <v>-7.4966123239213799E-3</v>
      </c>
      <c r="F30" s="4">
        <f>[2]kfkalman!S14*100</f>
        <v>0.61901396540640796</v>
      </c>
      <c r="G30" s="4">
        <f>[2]pcaYETI!T15*100</f>
        <v>3.4080724661072099</v>
      </c>
    </row>
    <row r="31" spans="1:7" x14ac:dyDescent="0.25">
      <c r="A31" s="3">
        <v>2007</v>
      </c>
      <c r="B31" s="51">
        <v>5.4975959724961276</v>
      </c>
      <c r="C31" s="4">
        <v>1.3</v>
      </c>
      <c r="D31" s="53">
        <v>1.6725621894711917</v>
      </c>
      <c r="E31" s="4">
        <f>[2]hpzkalman!S15*100</f>
        <v>4.0591589512904998</v>
      </c>
      <c r="F31" s="4">
        <f>[2]kfkalman!S15*100</f>
        <v>3.9909314302313299</v>
      </c>
      <c r="G31" s="4">
        <f>[2]pcaYETI!T16*100</f>
        <v>4.8783813587523399</v>
      </c>
    </row>
    <row r="32" spans="1:7" x14ac:dyDescent="0.25">
      <c r="A32" s="3">
        <v>2008</v>
      </c>
      <c r="B32" s="51">
        <v>5.400348698821289</v>
      </c>
      <c r="C32" s="4">
        <v>2.5</v>
      </c>
      <c r="D32" s="53">
        <v>2.3814808640268157</v>
      </c>
      <c r="E32" s="4">
        <f>[2]hpzkalman!S16*100</f>
        <v>5.0187544869907699</v>
      </c>
      <c r="F32" s="4">
        <f>[2]kfkalman!S16*100</f>
        <v>4.8565060498333796</v>
      </c>
      <c r="G32" s="4">
        <f>[2]pcaYETI!T17*100</f>
        <v>3.2989824746864396</v>
      </c>
    </row>
    <row r="33" spans="1:7" x14ac:dyDescent="0.25">
      <c r="A33" s="3">
        <v>2009</v>
      </c>
      <c r="B33" s="51">
        <v>-2.9512620801931178</v>
      </c>
      <c r="C33" s="4">
        <v>-4.0999999999999996</v>
      </c>
      <c r="D33" s="53">
        <v>-4.5354102582647418</v>
      </c>
      <c r="E33" s="4">
        <f>[2]hpzkalman!S17*100</f>
        <v>-2.3599733858596199</v>
      </c>
      <c r="F33" s="4">
        <f>[2]kfkalman!S17*100</f>
        <v>-1.7580151534026101</v>
      </c>
      <c r="G33" s="4">
        <f>[2]pcaYETI!T18*100</f>
        <v>-4.9601057505432795</v>
      </c>
    </row>
    <row r="34" spans="1:7" x14ac:dyDescent="0.25">
      <c r="A34" s="3">
        <v>2010</v>
      </c>
      <c r="B34" s="51">
        <v>-1.0743256515993393</v>
      </c>
      <c r="C34" s="4">
        <v>-1.2</v>
      </c>
      <c r="D34" s="53">
        <v>-1.9645269624022277</v>
      </c>
      <c r="E34" s="4">
        <f>[2]hpzkalman!S18*100</f>
        <v>-1.2939890356057799</v>
      </c>
      <c r="F34" s="4">
        <f>[2]kfkalman!S18*100</f>
        <v>-0.403555277218272</v>
      </c>
      <c r="G34" s="4">
        <f>[2]pcaYETI!T19*100</f>
        <v>-1.9952020007628899</v>
      </c>
    </row>
    <row r="35" spans="1:7" x14ac:dyDescent="0.25">
      <c r="A35" s="3">
        <v>2011</v>
      </c>
      <c r="B35" s="51">
        <v>-0.64213029549364808</v>
      </c>
      <c r="C35" s="4">
        <v>-0.4</v>
      </c>
      <c r="D35" s="53">
        <v>-0.89613471652895627</v>
      </c>
      <c r="E35" s="4">
        <f>[2]hpzkalman!S19*100</f>
        <v>-0.44689835734745503</v>
      </c>
      <c r="F35" s="4">
        <f>[2]kfkalman!S19*100</f>
        <v>0.62493826665340402</v>
      </c>
      <c r="G35" s="4">
        <f>[2]pcaYETI!T20*100</f>
        <v>-1.09168237005951</v>
      </c>
    </row>
    <row r="36" spans="1:7" x14ac:dyDescent="0.25">
      <c r="A36" s="3">
        <v>2012</v>
      </c>
      <c r="B36" s="51">
        <v>-1.1166146659997156</v>
      </c>
      <c r="C36" s="4">
        <v>-0.4</v>
      </c>
      <c r="D36" s="53">
        <v>-1.0586253137033723</v>
      </c>
      <c r="E36" s="4">
        <f>[2]hpzkalman!S20*100</f>
        <v>-0.54994560177723795</v>
      </c>
      <c r="F36" s="4">
        <f>[2]kfkalman!S20*100</f>
        <v>0.87984591535523704</v>
      </c>
      <c r="G36" s="4">
        <f>[2]pcaYETI!T21*100</f>
        <v>-2.0220371225515099</v>
      </c>
    </row>
    <row r="38" spans="1:7" x14ac:dyDescent="0.25">
      <c r="A38" s="6"/>
      <c r="B38" s="6" t="s">
        <v>168</v>
      </c>
      <c r="C38" s="6" t="s">
        <v>169</v>
      </c>
      <c r="D38" s="6" t="s">
        <v>170</v>
      </c>
      <c r="E38" s="6" t="s">
        <v>171</v>
      </c>
      <c r="F38" s="6" t="s">
        <v>172</v>
      </c>
    </row>
    <row r="39" spans="1:7" x14ac:dyDescent="0.25">
      <c r="A39" s="54">
        <v>1995</v>
      </c>
      <c r="B39" s="4">
        <f t="shared" ref="B39:B56" si="0">SUMPRODUCT(B19:G19,$B$59:$G$59)</f>
        <v>-2.1411762485367882</v>
      </c>
      <c r="C39" s="4">
        <f t="shared" ref="C39:C56" si="1">SUMPRODUCT(B19:G19,$B$60:$G$60)</f>
        <v>-2.1738169190564793</v>
      </c>
      <c r="D39" s="4">
        <f t="shared" ref="D39:D56" si="2">SUMPRODUCT(B19:G19,$B$61:$G$61)</f>
        <v>-2.1495325089551707</v>
      </c>
      <c r="E39" s="4">
        <f t="shared" ref="E39:E56" si="3">SUMPRODUCT(B19:G19,$B$62:$G$62)</f>
        <v>-1.9624970758073725</v>
      </c>
      <c r="F39" s="4">
        <f t="shared" ref="F39:F56" si="4">SUMPRODUCT(B19:G19,$B$63:$G$63)</f>
        <v>-2.68332943440983</v>
      </c>
    </row>
    <row r="40" spans="1:7" x14ac:dyDescent="0.25">
      <c r="A40" s="54">
        <v>1996</v>
      </c>
      <c r="B40" s="4">
        <f t="shared" si="0"/>
        <v>0.51588017505914729</v>
      </c>
      <c r="C40" s="4">
        <f t="shared" si="1"/>
        <v>0.29996720882263411</v>
      </c>
      <c r="D40" s="4">
        <f t="shared" si="2"/>
        <v>0.18152526617525172</v>
      </c>
      <c r="E40" s="4">
        <f t="shared" si="3"/>
        <v>4.3962560141922458E-2</v>
      </c>
      <c r="F40" s="4">
        <f t="shared" si="4"/>
        <v>-0.70804991981077003</v>
      </c>
    </row>
    <row r="41" spans="1:7" x14ac:dyDescent="0.25">
      <c r="A41" s="54">
        <v>1997</v>
      </c>
      <c r="B41" s="4">
        <f t="shared" si="0"/>
        <v>1.203861635311493</v>
      </c>
      <c r="C41" s="4">
        <f t="shared" si="1"/>
        <v>1.2093476490626722</v>
      </c>
      <c r="D41" s="4">
        <f t="shared" si="2"/>
        <v>1.226852991214151</v>
      </c>
      <c r="E41" s="4">
        <f t="shared" si="3"/>
        <v>1.4335959084703476</v>
      </c>
      <c r="F41" s="4">
        <f t="shared" si="4"/>
        <v>1.24479454462713</v>
      </c>
    </row>
    <row r="42" spans="1:7" x14ac:dyDescent="0.25">
      <c r="A42" s="54">
        <v>1998</v>
      </c>
      <c r="B42" s="4">
        <f t="shared" si="0"/>
        <v>1.6755239790546677</v>
      </c>
      <c r="C42" s="4">
        <f t="shared" si="1"/>
        <v>1.6158060444341793</v>
      </c>
      <c r="D42" s="4">
        <f t="shared" si="2"/>
        <v>1.5824362522298665</v>
      </c>
      <c r="E42" s="4">
        <f t="shared" si="3"/>
        <v>1.7469973523114448</v>
      </c>
      <c r="F42" s="4">
        <f t="shared" si="4"/>
        <v>1.46266313641526</v>
      </c>
    </row>
    <row r="43" spans="1:7" x14ac:dyDescent="0.25">
      <c r="A43" s="54">
        <v>1999</v>
      </c>
      <c r="B43" s="4">
        <f t="shared" si="0"/>
        <v>-0.49229851637667643</v>
      </c>
      <c r="C43" s="4">
        <f t="shared" si="1"/>
        <v>-0.67871473717428288</v>
      </c>
      <c r="D43" s="4">
        <f t="shared" si="2"/>
        <v>-0.7801706711487818</v>
      </c>
      <c r="E43" s="4">
        <f t="shared" si="3"/>
        <v>-1.2567326208484348</v>
      </c>
      <c r="F43" s="4">
        <f t="shared" si="4"/>
        <v>-1.47564349446458</v>
      </c>
    </row>
    <row r="44" spans="1:7" x14ac:dyDescent="0.25">
      <c r="A44" s="54">
        <v>2000</v>
      </c>
      <c r="B44" s="4">
        <f t="shared" si="0"/>
        <v>-1.019520990532917</v>
      </c>
      <c r="C44" s="4">
        <f t="shared" si="1"/>
        <v>-0.64961627011235934</v>
      </c>
      <c r="D44" s="4">
        <f t="shared" si="2"/>
        <v>-0.44262194208136429</v>
      </c>
      <c r="E44" s="4">
        <f t="shared" si="3"/>
        <v>0.4973758071528025</v>
      </c>
      <c r="F44" s="4">
        <f t="shared" si="4"/>
        <v>1.32983440953707</v>
      </c>
    </row>
    <row r="45" spans="1:7" x14ac:dyDescent="0.25">
      <c r="A45" s="54">
        <v>2001</v>
      </c>
      <c r="B45" s="4">
        <f t="shared" si="0"/>
        <v>-0.61958967147108257</v>
      </c>
      <c r="C45" s="4">
        <f t="shared" si="1"/>
        <v>-0.28990598426991759</v>
      </c>
      <c r="D45" s="4">
        <f t="shared" si="2"/>
        <v>-0.10897768982895428</v>
      </c>
      <c r="E45" s="4">
        <f t="shared" si="3"/>
        <v>0.76587946261826256</v>
      </c>
      <c r="F45" s="4">
        <f t="shared" si="4"/>
        <v>1.52117261682435</v>
      </c>
    </row>
    <row r="46" spans="1:7" x14ac:dyDescent="0.25">
      <c r="A46" s="54">
        <v>2002</v>
      </c>
      <c r="B46" s="4">
        <f t="shared" si="0"/>
        <v>-0.33526012872920485</v>
      </c>
      <c r="C46" s="4">
        <f t="shared" si="1"/>
        <v>-0.20770193355628414</v>
      </c>
      <c r="D46" s="4">
        <f t="shared" si="2"/>
        <v>-0.1700863706215513</v>
      </c>
      <c r="E46" s="4">
        <f t="shared" si="3"/>
        <v>0.31871869718308854</v>
      </c>
      <c r="F46" s="4">
        <f t="shared" si="4"/>
        <v>0.75829159624411802</v>
      </c>
    </row>
    <row r="47" spans="1:7" x14ac:dyDescent="0.25">
      <c r="A47" s="54">
        <v>2003</v>
      </c>
      <c r="B47" s="4">
        <f t="shared" si="0"/>
        <v>-0.51311676277300955</v>
      </c>
      <c r="C47" s="4">
        <f t="shared" si="1"/>
        <v>-0.46803638783447388</v>
      </c>
      <c r="D47" s="4">
        <f t="shared" si="2"/>
        <v>-0.49193536726956194</v>
      </c>
      <c r="E47" s="4">
        <f t="shared" si="3"/>
        <v>-0.12478567033399976</v>
      </c>
      <c r="F47" s="4">
        <f t="shared" si="4"/>
        <v>0.16695243955466699</v>
      </c>
    </row>
    <row r="48" spans="1:7" x14ac:dyDescent="0.25">
      <c r="A48" s="54">
        <v>2004</v>
      </c>
      <c r="B48" s="4">
        <f t="shared" si="0"/>
        <v>-0.79182646642085108</v>
      </c>
      <c r="C48" s="4">
        <f t="shared" si="1"/>
        <v>-0.73713296381210847</v>
      </c>
      <c r="D48" s="4">
        <f t="shared" si="2"/>
        <v>-0.77647003355521627</v>
      </c>
      <c r="E48" s="4">
        <f t="shared" si="3"/>
        <v>-0.33110506793217409</v>
      </c>
      <c r="F48" s="4">
        <f t="shared" si="4"/>
        <v>5.8526576090434504E-2</v>
      </c>
    </row>
    <row r="49" spans="1:8" x14ac:dyDescent="0.25">
      <c r="A49" s="54">
        <v>2005</v>
      </c>
      <c r="B49" s="4">
        <f t="shared" si="0"/>
        <v>-0.59730661777487826</v>
      </c>
      <c r="C49" s="4">
        <f t="shared" si="1"/>
        <v>-0.3642016199147598</v>
      </c>
      <c r="D49" s="4">
        <f t="shared" si="2"/>
        <v>-0.32242820066625077</v>
      </c>
      <c r="E49" s="4">
        <f t="shared" si="3"/>
        <v>0.57973779630122746</v>
      </c>
      <c r="F49" s="4">
        <f t="shared" si="4"/>
        <v>1.4063170617349701</v>
      </c>
    </row>
    <row r="50" spans="1:8" x14ac:dyDescent="0.25">
      <c r="A50" s="54">
        <v>2006</v>
      </c>
      <c r="B50" s="4">
        <f t="shared" si="0"/>
        <v>0.64551384376943699</v>
      </c>
      <c r="C50" s="4">
        <f t="shared" si="1"/>
        <v>0.94619630780949349</v>
      </c>
      <c r="D50" s="4">
        <f t="shared" si="2"/>
        <v>0.96126500496467138</v>
      </c>
      <c r="E50" s="4">
        <f t="shared" si="3"/>
        <v>2.3060543495804073</v>
      </c>
      <c r="F50" s="4">
        <f t="shared" si="4"/>
        <v>3.4080724661072099</v>
      </c>
    </row>
    <row r="51" spans="1:8" x14ac:dyDescent="0.25">
      <c r="A51" s="54">
        <v>2007</v>
      </c>
      <c r="B51" s="4">
        <f t="shared" si="0"/>
        <v>3.5664383170402481</v>
      </c>
      <c r="C51" s="4">
        <f t="shared" si="1"/>
        <v>3.5234403160708974</v>
      </c>
      <c r="D51" s="4">
        <f t="shared" si="2"/>
        <v>3.2350957038410812</v>
      </c>
      <c r="E51" s="4">
        <f t="shared" si="3"/>
        <v>3.9837860190642553</v>
      </c>
      <c r="F51" s="4">
        <f t="shared" si="4"/>
        <v>4.8783813587523399</v>
      </c>
    </row>
    <row r="52" spans="1:8" x14ac:dyDescent="0.25">
      <c r="A52" s="54">
        <v>2008</v>
      </c>
      <c r="B52" s="4">
        <f t="shared" si="0"/>
        <v>3.9093454290597824</v>
      </c>
      <c r="C52" s="4">
        <f t="shared" si="1"/>
        <v>3.6046502342059359</v>
      </c>
      <c r="D52" s="4">
        <f t="shared" si="2"/>
        <v>3.2331843236641049</v>
      </c>
      <c r="E52" s="4">
        <f t="shared" si="3"/>
        <v>3.0992368560148296</v>
      </c>
      <c r="F52" s="4">
        <f t="shared" si="4"/>
        <v>3.2989824746864396</v>
      </c>
    </row>
    <row r="53" spans="1:8" x14ac:dyDescent="0.25">
      <c r="A53" s="54">
        <v>2009</v>
      </c>
      <c r="B53" s="4">
        <f t="shared" si="0"/>
        <v>-3.4441277713772283</v>
      </c>
      <c r="C53" s="4">
        <f t="shared" si="1"/>
        <v>-3.7891087756551536</v>
      </c>
      <c r="D53" s="4">
        <f t="shared" si="2"/>
        <v>-4.053063777829089</v>
      </c>
      <c r="E53" s="4">
        <f t="shared" si="3"/>
        <v>-4.7450793129074595</v>
      </c>
      <c r="F53" s="4">
        <f t="shared" si="4"/>
        <v>-4.9601057505432795</v>
      </c>
    </row>
    <row r="54" spans="1:8" x14ac:dyDescent="0.25">
      <c r="A54" s="54">
        <v>2010</v>
      </c>
      <c r="B54" s="4">
        <f t="shared" si="0"/>
        <v>-1.3219331545980848</v>
      </c>
      <c r="C54" s="4">
        <f t="shared" si="1"/>
        <v>-1.4453055663437842</v>
      </c>
      <c r="D54" s="4">
        <f t="shared" si="2"/>
        <v>-1.5054572384417537</v>
      </c>
      <c r="E54" s="4">
        <f t="shared" si="3"/>
        <v>-1.7964015005721674</v>
      </c>
      <c r="F54" s="4">
        <f t="shared" si="4"/>
        <v>-1.9952020007628899</v>
      </c>
    </row>
    <row r="55" spans="1:8" x14ac:dyDescent="0.25">
      <c r="A55" s="54">
        <v>2011</v>
      </c>
      <c r="B55" s="4">
        <f t="shared" si="0"/>
        <v>-0.47531791212936086</v>
      </c>
      <c r="C55" s="4">
        <f t="shared" si="1"/>
        <v>-0.55941445344055485</v>
      </c>
      <c r="D55" s="4">
        <f t="shared" si="2"/>
        <v>-0.56323275450985433</v>
      </c>
      <c r="E55" s="4">
        <f t="shared" si="3"/>
        <v>-0.91876177754463251</v>
      </c>
      <c r="F55" s="4">
        <f t="shared" si="4"/>
        <v>-1.09168237005951</v>
      </c>
    </row>
    <row r="56" spans="1:8" x14ac:dyDescent="0.25">
      <c r="A56" s="54">
        <v>2012</v>
      </c>
      <c r="B56" s="4">
        <f t="shared" si="0"/>
        <v>-0.71122946477943305</v>
      </c>
      <c r="C56" s="4">
        <f t="shared" si="1"/>
        <v>-0.88086793416123998</v>
      </c>
      <c r="D56" s="4">
        <f t="shared" si="2"/>
        <v>-0.89295705327411123</v>
      </c>
      <c r="E56" s="4">
        <f t="shared" si="3"/>
        <v>-1.6165278419136326</v>
      </c>
      <c r="F56" s="4">
        <f t="shared" si="4"/>
        <v>-2.0220371225515099</v>
      </c>
    </row>
    <row r="58" spans="1:8" x14ac:dyDescent="0.25">
      <c r="A58" s="6"/>
      <c r="B58" s="6" t="s">
        <v>149</v>
      </c>
      <c r="C58" s="6" t="s">
        <v>173</v>
      </c>
      <c r="D58" s="6" t="s">
        <v>151</v>
      </c>
      <c r="E58" s="6" t="s">
        <v>174</v>
      </c>
      <c r="F58" s="6" t="s">
        <v>175</v>
      </c>
      <c r="G58" s="6" t="s">
        <v>176</v>
      </c>
      <c r="H58" s="6"/>
    </row>
    <row r="59" spans="1:8" x14ac:dyDescent="0.25">
      <c r="A59" s="3" t="s">
        <v>168</v>
      </c>
      <c r="B59" s="4">
        <f>[1]priemerYETIweight!M128</f>
        <v>0.16666666666666666</v>
      </c>
      <c r="C59" s="4">
        <f>[1]priemerYETIweight!N128</f>
        <v>0.16666666666666666</v>
      </c>
      <c r="D59" s="4">
        <f>[1]priemerYETIweight!O128</f>
        <v>0.16666666666666666</v>
      </c>
      <c r="E59" s="4">
        <f>[1]priemerYETIweight!P128</f>
        <v>0.16666666666666666</v>
      </c>
      <c r="F59" s="4">
        <f>[1]priemerYETIweight!Q128</f>
        <v>0.16666666666666666</v>
      </c>
      <c r="G59" s="4">
        <f>[1]priemerYETIweight!R128</f>
        <v>0.16666666666666666</v>
      </c>
      <c r="H59" s="4">
        <f>SUM(B59:G59)</f>
        <v>0.99999999999999989</v>
      </c>
    </row>
    <row r="60" spans="1:8" x14ac:dyDescent="0.25">
      <c r="A60" s="3" t="s">
        <v>169</v>
      </c>
      <c r="B60" s="4">
        <f>[1]priemerYETIweight!M122</f>
        <v>9.2613434885803772E-2</v>
      </c>
      <c r="C60" s="4">
        <f>[1]priemerYETIweight!N122</f>
        <v>0.17337872056156881</v>
      </c>
      <c r="D60" s="4">
        <f>[1]priemerYETIweight!O122</f>
        <v>0.17836014813727835</v>
      </c>
      <c r="E60" s="4">
        <f>[1]priemerYETIweight!P122</f>
        <v>9.5631847632490635E-2</v>
      </c>
      <c r="F60" s="4">
        <f>[1]priemerYETIweight!Q122</f>
        <v>0.1597152857787533</v>
      </c>
      <c r="G60" s="4">
        <f>[1]priemerYETIweight!R122</f>
        <v>0.30030056300410518</v>
      </c>
      <c r="H60" s="4">
        <f>SUM(B60:G60)</f>
        <v>1</v>
      </c>
    </row>
    <row r="61" spans="1:8" x14ac:dyDescent="0.25">
      <c r="A61" s="3" t="s">
        <v>170</v>
      </c>
      <c r="B61" s="4">
        <f>[1]priemerYETIweight!M124</f>
        <v>0</v>
      </c>
      <c r="C61" s="4">
        <f>[1]priemerYETIweight!N124</f>
        <v>0.21358510992019733</v>
      </c>
      <c r="D61" s="4">
        <f>[1]priemerYETIweight!O124</f>
        <v>0.21972172664496775</v>
      </c>
      <c r="E61" s="4">
        <f>[1]priemerYETIweight!P124</f>
        <v>0</v>
      </c>
      <c r="F61" s="4">
        <f>[1]priemerYETIweight!Q124</f>
        <v>0.19675313532422159</v>
      </c>
      <c r="G61" s="4">
        <f>[1]priemerYETIweight!R124</f>
        <v>0.36994002811061333</v>
      </c>
      <c r="H61" s="4">
        <f>SUM(B61:G61)</f>
        <v>1</v>
      </c>
    </row>
    <row r="62" spans="1:8" x14ac:dyDescent="0.25">
      <c r="A62" s="3" t="s">
        <v>171</v>
      </c>
      <c r="B62" s="4">
        <f>[1]priemerYETIweight!M126</f>
        <v>0</v>
      </c>
      <c r="C62" s="4">
        <f>[1]priemerYETIweight!N126</f>
        <v>0.25</v>
      </c>
      <c r="D62" s="4">
        <f>[1]priemerYETIweight!O126</f>
        <v>0</v>
      </c>
      <c r="E62" s="4">
        <f>[1]priemerYETIweight!P126</f>
        <v>0</v>
      </c>
      <c r="F62" s="4">
        <f>[1]priemerYETIweight!Q126</f>
        <v>0</v>
      </c>
      <c r="G62" s="4">
        <f>[1]priemerYETIweight!R126</f>
        <v>0.75</v>
      </c>
      <c r="H62" s="4">
        <f>SUM(B62:G62)</f>
        <v>1</v>
      </c>
    </row>
    <row r="63" spans="1:8" x14ac:dyDescent="0.25">
      <c r="A63" s="3" t="s">
        <v>172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1</v>
      </c>
      <c r="H63" s="4">
        <f>SUM(B63:G63)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Fig1</vt:lpstr>
      <vt:lpstr>Fig2</vt:lpstr>
      <vt:lpstr>Fig3</vt:lpstr>
      <vt:lpstr>Fig4</vt:lpstr>
      <vt:lpstr>Fig5</vt:lpstr>
      <vt:lpstr>Fig6</vt:lpstr>
      <vt:lpstr>Fig7</vt:lpstr>
      <vt:lpstr>Fig7_SK</vt:lpstr>
      <vt:lpstr>Fig8-9</vt:lpstr>
      <vt:lpstr>Fig8-9 (2)</vt:lpstr>
      <vt:lpstr>Fig12</vt:lpstr>
      <vt:lpstr>Fig13</vt:lpstr>
      <vt:lpstr>Fig14</vt:lpstr>
      <vt:lpstr>Fig15</vt:lpstr>
      <vt:lpstr>'Fig4'!Print_Area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Ľudovít Ódor</dc:creator>
  <cp:lastModifiedBy>Ľudovít Ódor</cp:lastModifiedBy>
  <dcterms:created xsi:type="dcterms:W3CDTF">2013-12-17T09:04:41Z</dcterms:created>
  <dcterms:modified xsi:type="dcterms:W3CDTF">2014-03-11T08:23:28Z</dcterms:modified>
</cp:coreProperties>
</file>