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1_06\"/>
    </mc:Choice>
  </mc:AlternateContent>
  <xr:revisionPtr revIDLastSave="0" documentId="13_ncr:1_{5F013C67-F06E-4D88-AAF6-694FE5E618B9}" xr6:coauthVersionLast="47" xr6:coauthVersionMax="47" xr10:uidLastSave="{00000000-0000-0000-0000-000000000000}"/>
  <bookViews>
    <workbookView xWindow="-108" yWindow="-108" windowWidth="30936" windowHeight="17040" xr2:uid="{449A3064-85A5-499C-9E09-32BC07533B7C}"/>
  </bookViews>
  <sheets>
    <sheet name="2021" sheetId="7" r:id="rId1"/>
    <sheet name="2021_vplyvy" sheetId="8" r:id="rId2"/>
    <sheet name="2021_vplyvy_konsolidovane" sheetId="6" r:id="rId3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8" i="7" l="1"/>
  <c r="N49" i="7" s="1"/>
  <c r="N9" i="7"/>
  <c r="N10" i="7" s="1"/>
  <c r="M48" i="7"/>
  <c r="M49" i="7" s="1"/>
  <c r="M9" i="7"/>
  <c r="L48" i="7"/>
  <c r="L49" i="7" s="1"/>
  <c r="L9" i="7"/>
  <c r="L94" i="7" s="1"/>
  <c r="K48" i="7"/>
  <c r="K49" i="7" s="1"/>
  <c r="K9" i="7"/>
  <c r="K10" i="7" s="1"/>
  <c r="J48" i="7"/>
  <c r="J49" i="7" s="1"/>
  <c r="J9" i="7"/>
  <c r="J10" i="7" s="1"/>
  <c r="N94" i="7" l="1"/>
  <c r="M94" i="7"/>
  <c r="M95" i="7"/>
  <c r="M1" i="7"/>
  <c r="M10" i="7"/>
  <c r="L95" i="7"/>
  <c r="L1" i="7"/>
  <c r="L10" i="7"/>
  <c r="K94" i="7"/>
  <c r="J94" i="7"/>
  <c r="I48" i="7"/>
  <c r="I49" i="7" s="1"/>
  <c r="G48" i="7"/>
  <c r="G49" i="7" s="1"/>
  <c r="F48" i="7"/>
  <c r="F49" i="7" s="1"/>
  <c r="D48" i="7"/>
  <c r="D49" i="7" s="1"/>
  <c r="I9" i="7"/>
  <c r="I10" i="7" s="1"/>
  <c r="G9" i="7"/>
  <c r="G10" i="7" s="1"/>
  <c r="F9" i="7"/>
  <c r="F10" i="7" s="1"/>
  <c r="D9" i="7"/>
  <c r="D10" i="7" s="1"/>
  <c r="N95" i="7" l="1"/>
  <c r="N1" i="7"/>
  <c r="M3" i="7"/>
  <c r="M2" i="7"/>
  <c r="M4" i="7"/>
  <c r="L2" i="7"/>
  <c r="L4" i="7"/>
  <c r="L3" i="7"/>
  <c r="K1" i="7"/>
  <c r="K95" i="7"/>
  <c r="J1" i="7"/>
  <c r="J95" i="7"/>
  <c r="D94" i="7"/>
  <c r="F94" i="7"/>
  <c r="G94" i="7"/>
  <c r="I94" i="7"/>
  <c r="N4" i="7" l="1"/>
  <c r="N3" i="7"/>
  <c r="N2" i="7"/>
  <c r="K4" i="7"/>
  <c r="K3" i="7"/>
  <c r="K2" i="7"/>
  <c r="J3" i="7"/>
  <c r="J2" i="7"/>
  <c r="F95" i="7"/>
  <c r="F1" i="7"/>
  <c r="I95" i="7"/>
  <c r="I1" i="7"/>
  <c r="J4" i="7" s="1"/>
  <c r="G95" i="7"/>
  <c r="G1" i="7"/>
  <c r="D1" i="7"/>
  <c r="D2" i="7" s="1"/>
  <c r="D95" i="7"/>
  <c r="G4" i="7" l="1"/>
  <c r="G3" i="7"/>
  <c r="G2" i="7"/>
  <c r="I3" i="7"/>
  <c r="I2" i="7"/>
  <c r="F3" i="7"/>
  <c r="F2" i="7"/>
</calcChain>
</file>

<file path=xl/sharedStrings.xml><?xml version="1.0" encoding="utf-8"?>
<sst xmlns="http://schemas.openxmlformats.org/spreadsheetml/2006/main" count="287" uniqueCount="180">
  <si>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</si>
  <si>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</si>
  <si>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</si>
  <si>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</si>
  <si>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</si>
  <si>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</si>
  <si>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</si>
  <si>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</si>
  <si>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</si>
  <si>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</si>
  <si>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</si>
  <si>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</si>
  <si>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</si>
  <si>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</si>
  <si>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</si>
  <si>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</si>
  <si>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</si>
  <si>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</si>
  <si>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</si>
  <si>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</si>
  <si>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</si>
  <si>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</si>
  <si>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</si>
  <si>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</si>
  <si>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</si>
  <si>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</si>
  <si>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</si>
  <si>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</si>
  <si>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</si>
  <si>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</si>
  <si>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</si>
  <si>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</si>
  <si>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</si>
  <si>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</si>
  <si>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</si>
  <si>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</si>
  <si>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</si>
  <si>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</si>
  <si>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</si>
  <si>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</si>
  <si>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</si>
  <si>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</si>
  <si>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</si>
  <si>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</si>
  <si>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</si>
  <si>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</si>
  <si>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</si>
  <si>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</si>
  <si>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</si>
  <si>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</si>
  <si>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</si>
  <si>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</si>
  <si>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</si>
  <si>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</si>
  <si>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</si>
  <si>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</si>
  <si>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</si>
  <si>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</si>
  <si>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</si>
  <si>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</si>
  <si>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</si>
  <si>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</si>
  <si>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</si>
  <si>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</si>
  <si>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</si>
  <si>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</si>
  <si>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</si>
  <si>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</si>
  <si>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</si>
  <si>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</si>
  <si>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</si>
  <si>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</si>
  <si>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</si>
  <si>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</si>
  <si>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</si>
  <si>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</si>
  <si>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</si>
  <si>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</si>
  <si>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</si>
  <si>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</si>
  <si>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</si>
  <si>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</si>
  <si>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</si>
  <si>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</si>
  <si>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</si>
  <si>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</si>
  <si>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</si>
  <si>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</si>
  <si>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</si>
  <si>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</si>
  <si>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</si>
  <si>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</si>
  <si>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</si>
  <si>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</si>
  <si>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</si>
  <si>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</si>
  <si>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</si>
  <si>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</si>
  <si>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</si>
  <si>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</si>
  <si>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</si>
  <si>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</si>
  <si>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</si>
  <si>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</si>
  <si>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</si>
  <si>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</si>
  <si>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</si>
  <si>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</si>
  <si>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</si>
  <si>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</si>
  <si>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</si>
  <si>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</si>
  <si>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</si>
  <si>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</si>
  <si>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</si>
  <si>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</si>
  <si>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</si>
  <si>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</si>
  <si>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</si>
  <si>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</si>
  <si>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</si>
  <si>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</si>
  <si>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</si>
  <si>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</si>
  <si>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</si>
  <si>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</si>
  <si>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</si>
  <si>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</si>
  <si>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</si>
  <si>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</si>
  <si>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</si>
  <si>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</si>
  <si>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</si>
  <si>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</si>
  <si>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</si>
  <si>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</si>
  <si>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</si>
  <si>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</si>
  <si>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Vplyv pandémie</t>
  </si>
  <si>
    <t>Nákupy zdravotníckeho materiálu</t>
  </si>
  <si>
    <t>Opatrenia vlády na podporu ekonomiky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</si>
  <si>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</si>
  <si>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</si>
  <si>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</si>
  <si>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</si>
  <si>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</si>
  <si>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         - Osobitný odvod z podnikania v regul. odvetiach</t>
  </si>
  <si>
    <t xml:space="preserve"> - Príspevky domácností</t>
  </si>
  <si>
    <t>*- pri konsolidácii vylučujeme vplyv transferov medzi subjektami verejnej správy</t>
  </si>
  <si>
    <t>Opatrenia financované z EÚ fondov</t>
  </si>
  <si>
    <t>E-kasa a nanomarkery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</si>
  <si>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</si>
  <si>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</si>
  <si>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</si>
  <si>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</si>
  <si>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</si>
  <si>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</si>
  <si>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</si>
  <si>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</si>
  <si>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</si>
  <si>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Iné opatrenia</t>
  </si>
  <si>
    <t>ROK 2021</t>
  </si>
  <si>
    <t>PS 2021-2024</t>
  </si>
  <si>
    <t>NRVS 2022-2024</t>
  </si>
  <si>
    <t>Rozpočet VS 2021</t>
  </si>
  <si>
    <t>Porovnanie voči schválenému RVS 2021</t>
  </si>
  <si>
    <t>Odhad hospodárenia verejnej správy (ESA 2010, odchýlky od RVS 2021-2023, v mil. eur)</t>
  </si>
  <si>
    <t>Odhad hospodárenia verejnej správy (ESA 2010, odchýlky od RVS 2021-2023, NA KONSOLIDOVANEJ* BÁZE, v mil. eur)</t>
  </si>
  <si>
    <t>Tržby ŽSR</t>
  </si>
  <si>
    <t>Tržby ZSSK</t>
  </si>
  <si>
    <t>Tržby NDS</t>
  </si>
  <si>
    <t>2021/01</t>
  </si>
  <si>
    <t>2021/02</t>
  </si>
  <si>
    <t>2021/03</t>
  </si>
  <si>
    <t>2021/04</t>
  </si>
  <si>
    <t>2021/05</t>
  </si>
  <si>
    <t>2021/06</t>
  </si>
  <si>
    <r>
      <t xml:space="preserve">Odhad hospodárenia verejnej správy (ESA 2010, odchýlky od </t>
    </r>
    <r>
      <rPr>
        <b/>
        <sz val="10"/>
        <color rgb="FFDCB47B"/>
        <rFont val="Calibri"/>
        <family val="2"/>
        <scheme val="minor"/>
      </rPr>
      <t>PS 2021-2024</t>
    </r>
    <r>
      <rPr>
        <b/>
        <sz val="10"/>
        <color rgb="FF13B5EA"/>
        <rFont val="Calibri"/>
        <family val="2"/>
        <scheme val="minor"/>
      </rPr>
      <t>, NA KONSOLIDOVANEJ* BÁZE, v mil. eur)</t>
    </r>
  </si>
  <si>
    <r>
      <t xml:space="preserve">Odhad hospodárenia verejnej správy (ESA 2010, odchýlky od </t>
    </r>
    <r>
      <rPr>
        <b/>
        <sz val="10"/>
        <color rgb="FFDCB47B"/>
        <rFont val="Calibri"/>
        <family val="2"/>
        <scheme val="minor"/>
      </rPr>
      <t>PS 2021-2024</t>
    </r>
    <r>
      <rPr>
        <b/>
        <sz val="10"/>
        <color rgb="FF13B5EA"/>
        <rFont val="Calibri"/>
        <family val="2"/>
        <scheme val="minor"/>
      </rPr>
      <t>, v mil. eur)</t>
    </r>
  </si>
  <si>
    <t xml:space="preserve"> - Poplatok za obchodovanie s emisnými kvótami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</si>
</sst>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12"/>
      <color theme="1"/>
      <name val="Constantia"/>
      <family val="1"/>
      <charset val="238"/>
    </font>
    <font>
      <b/>
      <sz val="11"/>
      <color rgb="FF13B5EA"/>
      <name val="Constantia"/>
      <family val="1"/>
    </font>
    <font>
      <sz val="12"/>
      <color theme="1"/>
      <name val="Constantia"/>
      <family val="1"/>
    </font>
    <font>
      <b/>
      <sz val="10"/>
      <color rgb="FF13B5EA"/>
      <name val="Calibri"/>
      <family val="2"/>
      <scheme val="minor"/>
    </font>
    <font>
      <b/>
      <sz val="10"/>
      <color rgb="FFDCB47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2" fillId="0" borderId="0"/>
    <xf numFmtId="0" fontId="2" fillId="0" borderId="0"/>
    <xf numFmtId="164" fontId="17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Border="1"/>
    <xf numFmtId="0" fontId="0" fillId="0" borderId="0" xfId="0" applyBorder="1"/>
    <xf numFmtId="3" fontId="7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/>
    </xf>
    <xf numFmtId="0" fontId="13" fillId="0" borderId="0" xfId="2" applyFont="1" applyFill="1" applyBorder="1" applyAlignment="1">
      <alignment vertical="center"/>
    </xf>
    <xf numFmtId="3" fontId="14" fillId="2" borderId="0" xfId="0" applyNumberFormat="1" applyFont="1" applyFill="1" applyBorder="1"/>
    <xf numFmtId="3" fontId="14" fillId="0" borderId="0" xfId="0" applyNumberFormat="1" applyFont="1" applyFill="1" applyBorder="1"/>
    <xf numFmtId="3" fontId="14" fillId="0" borderId="0" xfId="0" applyNumberFormat="1" applyFont="1" applyBorder="1"/>
    <xf numFmtId="0" fontId="15" fillId="0" borderId="0" xfId="2" applyFont="1" applyFill="1" applyBorder="1" applyAlignment="1">
      <alignment horizontal="left" vertical="center" indent="1"/>
    </xf>
    <xf numFmtId="3" fontId="6" fillId="2" borderId="0" xfId="0" applyNumberFormat="1" applyFont="1" applyFill="1" applyBorder="1"/>
    <xf numFmtId="3" fontId="6" fillId="0" borderId="0" xfId="0" applyNumberFormat="1" applyFont="1" applyFill="1" applyBorder="1"/>
    <xf numFmtId="0" fontId="15" fillId="0" borderId="0" xfId="2" applyFont="1" applyFill="1" applyBorder="1" applyAlignment="1">
      <alignment horizontal="left" vertical="center" indent="2"/>
    </xf>
    <xf numFmtId="0" fontId="15" fillId="0" borderId="0" xfId="2" applyFont="1" applyFill="1" applyBorder="1" applyAlignment="1">
      <alignment horizontal="left" vertical="center" indent="3"/>
    </xf>
    <xf numFmtId="0" fontId="11" fillId="3" borderId="0" xfId="2" applyFont="1" applyFill="1" applyBorder="1" applyAlignment="1">
      <alignment horizontal="left" vertical="center"/>
    </xf>
    <xf numFmtId="3" fontId="11" fillId="2" borderId="0" xfId="0" applyNumberFormat="1" applyFont="1" applyFill="1" applyBorder="1"/>
    <xf numFmtId="0" fontId="16" fillId="0" borderId="0" xfId="0" applyFont="1" applyBorder="1"/>
    <xf numFmtId="0" fontId="16" fillId="0" borderId="0" xfId="2" applyFont="1" applyFill="1" applyBorder="1" applyAlignment="1">
      <alignment vertical="center"/>
    </xf>
    <xf numFmtId="3" fontId="16" fillId="2" borderId="0" xfId="0" applyNumberFormat="1" applyFont="1" applyFill="1" applyBorder="1"/>
    <xf numFmtId="3" fontId="16" fillId="0" borderId="0" xfId="0" applyNumberFormat="1" applyFont="1" applyFill="1" applyBorder="1"/>
    <xf numFmtId="4" fontId="16" fillId="0" borderId="0" xfId="0" applyNumberFormat="1" applyFont="1" applyFill="1" applyBorder="1"/>
    <xf numFmtId="0" fontId="15" fillId="0" borderId="0" xfId="2" applyFont="1" applyFill="1" applyBorder="1" applyAlignment="1">
      <alignment horizontal="left" vertical="center" indent="4"/>
    </xf>
    <xf numFmtId="4" fontId="11" fillId="2" borderId="0" xfId="0" applyNumberFormat="1" applyFont="1" applyFill="1" applyBorder="1"/>
    <xf numFmtId="0" fontId="19" fillId="0" borderId="0" xfId="0" applyFont="1"/>
    <xf numFmtId="3" fontId="4" fillId="0" borderId="1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0" fontId="15" fillId="0" borderId="0" xfId="2" applyFont="1" applyFill="1" applyBorder="1" applyAlignment="1">
      <alignment horizontal="left" vertical="center"/>
    </xf>
    <xf numFmtId="0" fontId="20" fillId="0" borderId="0" xfId="6" applyFont="1" applyFill="1" applyBorder="1" applyAlignment="1">
      <alignment vertical="top"/>
    </xf>
    <xf numFmtId="0" fontId="21" fillId="0" borderId="0" xfId="0" applyFont="1"/>
    <xf numFmtId="3" fontId="1" fillId="0" borderId="0" xfId="0" applyNumberFormat="1" applyFont="1" applyBorder="1" applyAlignment="1">
      <alignment horizontal="left"/>
    </xf>
    <xf numFmtId="0" fontId="22" fillId="0" borderId="0" xfId="6" applyFont="1" applyFill="1" applyBorder="1" applyAlignment="1">
      <alignment vertical="top"/>
    </xf>
    <xf numFmtId="0" fontId="11" fillId="4" borderId="0" xfId="0" applyFont="1" applyFill="1" applyBorder="1" applyAlignment="1">
      <alignment horizontal="right"/>
    </xf>
    <xf numFmtId="3" fontId="11" fillId="4" borderId="0" xfId="0" applyNumberFormat="1" applyFont="1" applyFill="1" applyBorder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1">
    <cellStyle name="Čiarka 2" xfId="4" xr:uid="{CA682BC9-45C2-4FB1-A09A-4D9CE450A137}"/>
    <cellStyle name="Čiarka 3" xfId="10" xr:uid="{01B4CE9B-C7D6-4A4D-91F0-34C1917E0137}"/>
    <cellStyle name="Normálna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1A69-273A-49DE-BE43-69DC2A4FF9C7}">
  <sheetPr>
    <tabColor rgb="FF13B5EA"/>
  </sheetPr>
  <dimension ref="A1:N96"/>
  <sheetViews>
    <sheetView showGridLines="0" tabSelected="1" zoomScaleNormal="100" workbookViewId="0">
      <pane xSplit="3" ySplit="8" topLeftCell="D9" activePane="bottomRight" state="frozen"/>
      <selection pane="topRight" activeCell="D1" sqref="D1"/>
      <selection pane="bottomLeft" activeCell="A7" sqref="A7"/>
      <selection pane="bottomRight"/>
    </sheetView>
  </sheetViews>
  <sheetFormatPr defaultColWidth="9.21875" defaultRowHeight="15" customHeight="1" x14ac:dyDescent="0.3"/>
  <cols>
    <col min="1" max="1" width="2.77734375" style="2" customWidth="1"/>
    <col min="2" max="2" width="49.5546875" style="2" customWidth="1"/>
    <col min="3" max="3" width="0.77734375" style="2" customWidth="1"/>
    <col min="4" max="4" width="14.77734375" style="2" customWidth="1"/>
    <col min="5" max="5" width="0.77734375" style="2" customWidth="1"/>
    <col min="6" max="6" width="14.77734375" style="2" customWidth="1"/>
    <col min="7" max="7" width="14.77734375" style="2" hidden="1" customWidth="1"/>
    <col min="8" max="8" width="0.77734375" style="2" customWidth="1"/>
    <col min="9" max="14" width="14.77734375" style="2" customWidth="1"/>
    <col min="15" max="16384" width="9.21875" style="2"/>
  </cols>
  <sheetData>
    <row r="1" spans="1:14" ht="15" customHeight="1" thickBot="1" x14ac:dyDescent="0.35">
      <c r="A1" s="1"/>
      <c r="B1" s="1"/>
      <c r="D1" s="3">
        <f>D94</f>
        <v>-7090.5320000000065</v>
      </c>
      <c r="E1" s="4"/>
      <c r="F1" s="3">
        <f>F94</f>
        <v>-9472.4340000000084</v>
      </c>
      <c r="G1" s="3">
        <f>G94</f>
        <v>0</v>
      </c>
      <c r="H1" s="4"/>
      <c r="I1" s="3">
        <f t="shared" ref="I1:J1" si="0">I94</f>
        <v>-6488.6031820610078</v>
      </c>
      <c r="J1" s="3">
        <f t="shared" si="0"/>
        <v>-6730.739999745274</v>
      </c>
      <c r="K1" s="3">
        <f t="shared" ref="K1:L1" si="1">K94</f>
        <v>-6578.7399751578123</v>
      </c>
      <c r="L1" s="3">
        <f t="shared" si="1"/>
        <v>-6621.6506410908041</v>
      </c>
      <c r="M1" s="3">
        <f t="shared" ref="M1:N1" si="2">M94</f>
        <v>-7450.2503220283834</v>
      </c>
      <c r="N1" s="3">
        <f t="shared" si="2"/>
        <v>-6983.4441478303779</v>
      </c>
    </row>
    <row r="2" spans="1:14" ht="15" customHeight="1" x14ac:dyDescent="0.3">
      <c r="A2" s="1"/>
      <c r="B2" s="39" t="s">
        <v>126</v>
      </c>
      <c r="C2" s="5"/>
      <c r="D2" s="6" t="str">
        <f>TEXT(ROUND(D1,0),"# ###")&amp;" mil.eur"</f>
        <v>-7 091 mil.eur</v>
      </c>
      <c r="E2" s="5"/>
      <c r="F2" s="6" t="str">
        <f>TEXT(ROUND(F1,0),"# ###")&amp;" mil.eur"</f>
        <v>-9 472 mil.eur</v>
      </c>
      <c r="G2" s="6" t="str">
        <f>TEXT(ROUND(G1,0),"# ###")&amp;" mil.eur"</f>
        <v xml:space="preserve"> mil.eur</v>
      </c>
      <c r="H2" s="5"/>
      <c r="I2" s="6" t="str">
        <f t="shared" ref="I2:J2" si="3">TEXT(ROUND(I1,0),"# ###")&amp;" mil.eur"</f>
        <v>-6 489 mil.eur</v>
      </c>
      <c r="J2" s="6" t="str">
        <f t="shared" si="3"/>
        <v>-6 731 mil.eur</v>
      </c>
      <c r="K2" s="6" t="str">
        <f t="shared" ref="K2:L2" si="4">TEXT(ROUND(K1,0),"# ###")&amp;" mil.eur"</f>
        <v>-6 579 mil.eur</v>
      </c>
      <c r="L2" s="6" t="str">
        <f t="shared" si="4"/>
        <v>-6 622 mil.eur</v>
      </c>
      <c r="M2" s="6" t="str">
        <f t="shared" ref="M2:N2" si="5">TEXT(ROUND(M1,0),"# ###")&amp;" mil.eur"</f>
        <v>-7 450 mil.eur</v>
      </c>
      <c r="N2" s="6" t="str">
        <f t="shared" si="5"/>
        <v>-6 983 mil.eur</v>
      </c>
    </row>
    <row r="3" spans="1:14" ht="15" customHeight="1" x14ac:dyDescent="0.3">
      <c r="A3" s="1"/>
      <c r="B3" s="44" t="s">
        <v>165</v>
      </c>
      <c r="C3" s="7"/>
      <c r="D3" s="8"/>
      <c r="E3" s="7"/>
      <c r="F3" s="8" t="str">
        <f>IF(F1-$D$1&gt;0,"+","")&amp;TEXT(ROUND((F1-$D$1),0),"# ###")&amp;" mil.eur"</f>
        <v>-2 382 mil.eur</v>
      </c>
      <c r="G3" s="8" t="str">
        <f>IF(G1-$D$1&gt;0,"+","")&amp;TEXT(ROUND((G1-$D$1),0),"# ###")&amp;" mil.eur"</f>
        <v>+7 091 mil.eur</v>
      </c>
      <c r="H3" s="7"/>
      <c r="I3" s="8" t="str">
        <f t="shared" ref="I3:J3" si="6">IF(I1-$D$1&gt;0,"+","")&amp;TEXT(ROUND((I1-$D$1),0),"# ###")&amp;" mil.eur"</f>
        <v>+602 mil.eur</v>
      </c>
      <c r="J3" s="8" t="str">
        <f t="shared" si="6"/>
        <v>+360 mil.eur</v>
      </c>
      <c r="K3" s="8" t="str">
        <f t="shared" ref="K3:L3" si="7">IF(K1-$D$1&gt;0,"+","")&amp;TEXT(ROUND((K1-$D$1),0),"# ###")&amp;" mil.eur"</f>
        <v>+512 mil.eur</v>
      </c>
      <c r="L3" s="8" t="str">
        <f t="shared" si="7"/>
        <v>+469 mil.eur</v>
      </c>
      <c r="M3" s="8" t="str">
        <f t="shared" ref="M3:N3" si="8">IF(M1-$D$1&gt;0,"+","")&amp;TEXT(ROUND((M1-$D$1),0),"# ###")&amp;" mil.eur"</f>
        <v>-360 mil.eur</v>
      </c>
      <c r="N3" s="8" t="str">
        <f t="shared" si="8"/>
        <v>+107 mil.eur</v>
      </c>
    </row>
    <row r="4" spans="1:14" ht="15" customHeight="1" thickBot="1" x14ac:dyDescent="0.35">
      <c r="A4" s="1"/>
      <c r="B4" s="9" t="s">
        <v>0</v>
      </c>
      <c r="C4" s="10"/>
      <c r="D4" s="11"/>
      <c r="E4" s="10"/>
      <c r="F4" s="12"/>
      <c r="G4" s="12" t="e">
        <f>IF(G1-#REF!&gt;0,"+","")&amp;TEXT(ROUND((G1-#REF!),0),"# ###")&amp;" mil.eur"</f>
        <v>#REF!</v>
      </c>
      <c r="H4" s="10"/>
      <c r="I4" s="11"/>
      <c r="J4" s="40" t="str">
        <f>IF(J1-I1&gt;0,"+","")&amp;TEXT(ROUND((J1-I1),0),"# ###")&amp;" mil.eur"</f>
        <v>-242 mil.eur</v>
      </c>
      <c r="K4" s="40" t="str">
        <f>IF(K1-J1&gt;0,"+","")&amp;TEXT(ROUND((K1-J1),0),"# ###")&amp;" mil.eur"</f>
        <v>+152 mil.eur</v>
      </c>
      <c r="L4" s="40" t="str">
        <f>IF(L1-K1&gt;0,"+","")&amp;TEXT(ROUND((L1-K1),0),"# ###")&amp;" mil.eur"</f>
        <v>-43 mil.eur</v>
      </c>
      <c r="M4" s="40" t="str">
        <f>IF(M1-L1&gt;0,"+","")&amp;TEXT(ROUND((M1-L1),0),"# ###")&amp;" mil.eur"</f>
        <v>-829 mil.eur</v>
      </c>
      <c r="N4" s="40" t="str">
        <f>IF(N1-M1&gt;0,"+","")&amp;TEXT(ROUND((N1-M1),0),"# ###")&amp;" mil.eur"</f>
        <v>+467 mil.eur</v>
      </c>
    </row>
    <row r="5" spans="1:14" ht="15" customHeight="1" x14ac:dyDescent="0.3">
      <c r="A5" s="1"/>
      <c r="B5" s="48" t="s">
        <v>161</v>
      </c>
      <c r="C5" s="1"/>
      <c r="D5" s="1"/>
      <c r="E5" s="1"/>
      <c r="F5" s="13"/>
      <c r="G5" s="13"/>
      <c r="H5" s="1"/>
      <c r="I5" s="13"/>
      <c r="J5" s="13"/>
      <c r="K5" s="13"/>
      <c r="L5" s="13"/>
      <c r="M5" s="13"/>
      <c r="N5" s="13"/>
    </row>
    <row r="6" spans="1:14" ht="15" customHeight="1" thickBot="1" x14ac:dyDescent="0.35">
      <c r="A6" s="1"/>
      <c r="B6" s="49"/>
      <c r="C6" s="1"/>
      <c r="D6" s="1"/>
      <c r="E6" s="1"/>
      <c r="F6" s="13"/>
      <c r="G6" s="13"/>
      <c r="H6" s="1"/>
      <c r="I6" s="13"/>
      <c r="J6" s="13"/>
      <c r="K6" s="13"/>
      <c r="L6" s="13"/>
      <c r="M6" s="13"/>
      <c r="N6" s="13"/>
    </row>
    <row r="7" spans="1:14" ht="15" customHeight="1" thickBot="1" x14ac:dyDescent="0.35">
      <c r="A7" s="1"/>
      <c r="B7" s="14" t="s">
        <v>1</v>
      </c>
      <c r="C7" s="5"/>
      <c r="D7" s="15" t="s">
        <v>2</v>
      </c>
      <c r="E7" s="16"/>
      <c r="F7" s="15" t="s">
        <v>2</v>
      </c>
      <c r="G7" s="15" t="s">
        <v>2</v>
      </c>
      <c r="H7" s="16"/>
      <c r="I7" s="17" t="s">
        <v>3</v>
      </c>
      <c r="J7" s="17" t="s">
        <v>3</v>
      </c>
      <c r="K7" s="17" t="s">
        <v>3</v>
      </c>
      <c r="L7" s="17" t="s">
        <v>3</v>
      </c>
      <c r="M7" s="17" t="s">
        <v>3</v>
      </c>
      <c r="N7" s="17" t="s">
        <v>3</v>
      </c>
    </row>
    <row r="8" spans="1:14" ht="15" customHeight="1" x14ac:dyDescent="0.3">
      <c r="A8" s="1"/>
      <c r="B8" s="18" t="s">
        <v>77</v>
      </c>
      <c r="C8" s="19"/>
      <c r="D8" s="19" t="s">
        <v>164</v>
      </c>
      <c r="E8" s="19"/>
      <c r="F8" s="19" t="s">
        <v>162</v>
      </c>
      <c r="G8" s="19" t="s">
        <v>163</v>
      </c>
      <c r="H8" s="19"/>
      <c r="I8" s="19" t="s">
        <v>171</v>
      </c>
      <c r="J8" s="19" t="s">
        <v>172</v>
      </c>
      <c r="K8" s="19" t="s">
        <v>173</v>
      </c>
      <c r="L8" s="19" t="s">
        <v>174</v>
      </c>
      <c r="M8" s="19" t="s">
        <v>175</v>
      </c>
      <c r="N8" s="19" t="s">
        <v>176</v>
      </c>
    </row>
    <row r="9" spans="1:14" s="31" customFormat="1" ht="15" customHeight="1" x14ac:dyDescent="0.3">
      <c r="B9" s="32" t="s">
        <v>79</v>
      </c>
      <c r="C9" s="33"/>
      <c r="D9" s="34">
        <f>D11+D31+D36+D43</f>
        <v>39644.057999999997</v>
      </c>
      <c r="E9" s="33"/>
      <c r="F9" s="34">
        <f>F11+F31+F36+F43</f>
        <v>39727.971999999994</v>
      </c>
      <c r="G9" s="34">
        <f>G11+G31+G36+G43</f>
        <v>0</v>
      </c>
      <c r="H9" s="33"/>
      <c r="I9" s="34">
        <f t="shared" ref="I9:J9" si="9">I11+I31+I36+I43</f>
        <v>40441.585836615173</v>
      </c>
      <c r="J9" s="34">
        <f t="shared" si="9"/>
        <v>40619.865177725296</v>
      </c>
      <c r="K9" s="34">
        <f t="shared" ref="K9:L9" si="10">K11+K31+K36+K43</f>
        <v>40705.604024922883</v>
      </c>
      <c r="L9" s="34">
        <f t="shared" si="10"/>
        <v>40911.526447573589</v>
      </c>
      <c r="M9" s="34">
        <f t="shared" ref="M9:N9" si="11">M11+M31+M36+M43</f>
        <v>40532.21097385521</v>
      </c>
      <c r="N9" s="34">
        <f t="shared" si="11"/>
        <v>41294.569257893112</v>
      </c>
    </row>
    <row r="10" spans="1:14" s="31" customFormat="1" ht="15" customHeight="1" x14ac:dyDescent="0.3">
      <c r="B10" s="32" t="s">
        <v>7</v>
      </c>
      <c r="C10" s="33"/>
      <c r="D10" s="35">
        <f>D9/D$96*100</f>
        <v>41.44191346873388</v>
      </c>
      <c r="E10" s="33"/>
      <c r="F10" s="35">
        <f>F9/F$96*100</f>
        <v>41.644783083652435</v>
      </c>
      <c r="G10" s="35">
        <f>G9/G$96*100</f>
        <v>0</v>
      </c>
      <c r="H10" s="33"/>
      <c r="I10" s="35">
        <f t="shared" ref="I10:J10" si="12">I9/I$96*100</f>
        <v>42.413446257479166</v>
      </c>
      <c r="J10" s="35">
        <f t="shared" si="12"/>
        <v>42.222114104837551</v>
      </c>
      <c r="K10" s="35">
        <f t="shared" ref="K10:L10" si="13">K9/K$96*100</f>
        <v>41.961205192114711</v>
      </c>
      <c r="L10" s="35">
        <f t="shared" si="13"/>
        <v>42.521391690753092</v>
      </c>
      <c r="M10" s="35">
        <f t="shared" ref="M10:N10" si="14">M9/M$96*100</f>
        <v>41.919864322314659</v>
      </c>
      <c r="N10" s="35">
        <f t="shared" si="14"/>
        <v>42.553517300533969</v>
      </c>
    </row>
    <row r="11" spans="1:14" ht="15" customHeight="1" x14ac:dyDescent="0.3">
      <c r="A11" s="1"/>
      <c r="B11" s="20" t="s">
        <v>8</v>
      </c>
      <c r="C11" s="21"/>
      <c r="D11" s="22">
        <v>17759.986999999997</v>
      </c>
      <c r="E11" s="21"/>
      <c r="F11" s="22">
        <v>17684.916000000001</v>
      </c>
      <c r="G11" s="22"/>
      <c r="H11" s="21"/>
      <c r="I11" s="23">
        <v>17956.372250004817</v>
      </c>
      <c r="J11" s="23">
        <v>17991.665552583891</v>
      </c>
      <c r="K11" s="23">
        <v>18012.291721553742</v>
      </c>
      <c r="L11" s="23">
        <v>17999.420523803448</v>
      </c>
      <c r="M11" s="23">
        <v>17934.852155625314</v>
      </c>
      <c r="N11" s="23">
        <v>18464.404092026671</v>
      </c>
    </row>
    <row r="12" spans="1:14" ht="15" customHeight="1" x14ac:dyDescent="0.3">
      <c r="A12" s="1"/>
      <c r="B12" s="24" t="s">
        <v>9</v>
      </c>
      <c r="C12" s="25"/>
      <c r="D12" s="26">
        <v>11456.343999999999</v>
      </c>
      <c r="E12" s="25"/>
      <c r="F12" s="26">
        <v>11145.8598</v>
      </c>
      <c r="G12" s="26"/>
      <c r="H12" s="25"/>
      <c r="I12" s="13">
        <v>11549.904295599232</v>
      </c>
      <c r="J12" s="13">
        <v>11472.846071691445</v>
      </c>
      <c r="K12" s="13">
        <v>11533.760905830266</v>
      </c>
      <c r="L12" s="13">
        <v>11548.075595085655</v>
      </c>
      <c r="M12" s="13">
        <v>11484.661199376009</v>
      </c>
      <c r="N12" s="13">
        <v>11563.54233019522</v>
      </c>
    </row>
    <row r="13" spans="1:14" ht="15" customHeight="1" x14ac:dyDescent="0.3">
      <c r="A13" s="1"/>
      <c r="B13" s="27" t="s">
        <v>10</v>
      </c>
      <c r="C13" s="25"/>
      <c r="D13" s="26">
        <v>6964.5469999999996</v>
      </c>
      <c r="E13" s="25"/>
      <c r="F13" s="26">
        <v>6761.2239999999993</v>
      </c>
      <c r="G13" s="26"/>
      <c r="H13" s="25"/>
      <c r="I13" s="13">
        <v>7145.2550000000001</v>
      </c>
      <c r="J13" s="13">
        <v>7031.165</v>
      </c>
      <c r="K13" s="13">
        <v>7070.69</v>
      </c>
      <c r="L13" s="13">
        <v>7070.69</v>
      </c>
      <c r="M13" s="13">
        <v>7070.7410969999992</v>
      </c>
      <c r="N13" s="13">
        <v>7136.2670960000005</v>
      </c>
    </row>
    <row r="14" spans="1:14" ht="15" customHeight="1" x14ac:dyDescent="0.3">
      <c r="A14" s="1"/>
      <c r="B14" s="27" t="s">
        <v>11</v>
      </c>
      <c r="C14" s="25"/>
      <c r="D14" s="26">
        <v>2937.904</v>
      </c>
      <c r="E14" s="25"/>
      <c r="F14" s="26">
        <v>2869.5569999999998</v>
      </c>
      <c r="G14" s="26"/>
      <c r="H14" s="25"/>
      <c r="I14" s="13">
        <v>2424.4680000000003</v>
      </c>
      <c r="J14" s="13">
        <v>2424.4560000000001</v>
      </c>
      <c r="K14" s="13">
        <v>2413.4530000000004</v>
      </c>
      <c r="L14" s="13">
        <v>2413.4530000000004</v>
      </c>
      <c r="M14" s="13">
        <v>2413.4530000000004</v>
      </c>
      <c r="N14" s="13">
        <v>2411.1520000000005</v>
      </c>
    </row>
    <row r="15" spans="1:14" ht="15" customHeight="1" x14ac:dyDescent="0.3">
      <c r="A15" s="1"/>
      <c r="B15" s="27" t="s">
        <v>142</v>
      </c>
      <c r="C15" s="25"/>
      <c r="D15" s="26">
        <v>425.63099999999997</v>
      </c>
      <c r="E15" s="25"/>
      <c r="F15" s="26">
        <v>418.26799999999997</v>
      </c>
      <c r="G15" s="26"/>
      <c r="H15" s="25"/>
      <c r="I15" s="13">
        <v>382.13153311232662</v>
      </c>
      <c r="J15" s="13">
        <v>428.27258640481318</v>
      </c>
      <c r="K15" s="13">
        <v>430.33868071211748</v>
      </c>
      <c r="L15" s="13">
        <v>430.33868071211748</v>
      </c>
      <c r="M15" s="13">
        <v>417.15952539039472</v>
      </c>
      <c r="N15" s="13">
        <v>422.8123083053203</v>
      </c>
    </row>
    <row r="16" spans="1:14" ht="15" customHeight="1" x14ac:dyDescent="0.3">
      <c r="A16" s="1"/>
      <c r="B16" s="27" t="s">
        <v>143</v>
      </c>
      <c r="C16" s="25"/>
      <c r="D16" s="26">
        <v>0</v>
      </c>
      <c r="E16" s="25"/>
      <c r="F16" s="26">
        <v>0</v>
      </c>
      <c r="G16" s="26"/>
      <c r="H16" s="25"/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</row>
    <row r="17" spans="1:14" ht="15" customHeight="1" x14ac:dyDescent="0.3">
      <c r="A17" s="1"/>
      <c r="B17" s="27" t="s">
        <v>144</v>
      </c>
      <c r="C17" s="25"/>
      <c r="D17" s="26">
        <v>270.077</v>
      </c>
      <c r="E17" s="25"/>
      <c r="F17" s="26">
        <v>220.577</v>
      </c>
      <c r="G17" s="26"/>
      <c r="H17" s="25"/>
      <c r="I17" s="13">
        <v>247.42131910624136</v>
      </c>
      <c r="J17" s="13">
        <v>249.51782449347368</v>
      </c>
      <c r="K17" s="13">
        <v>245.53839467211719</v>
      </c>
      <c r="L17" s="13">
        <v>257.13058738044373</v>
      </c>
      <c r="M17" s="13">
        <v>257.13332338044376</v>
      </c>
      <c r="N17" s="13">
        <v>257.13058738044367</v>
      </c>
    </row>
    <row r="18" spans="1:14" ht="15" customHeight="1" x14ac:dyDescent="0.3">
      <c r="A18" s="1"/>
      <c r="B18" s="27" t="s">
        <v>145</v>
      </c>
      <c r="C18" s="25"/>
      <c r="D18" s="26">
        <v>125.249</v>
      </c>
      <c r="E18" s="25"/>
      <c r="F18" s="26">
        <v>121.759</v>
      </c>
      <c r="G18" s="26"/>
      <c r="H18" s="25"/>
      <c r="I18" s="13">
        <v>130.06</v>
      </c>
      <c r="J18" s="13">
        <v>125.25131969445299</v>
      </c>
      <c r="K18" s="13">
        <v>125.25131969445299</v>
      </c>
      <c r="L18" s="13">
        <v>125.25131969445299</v>
      </c>
      <c r="M18" s="13">
        <v>125.25131969445299</v>
      </c>
      <c r="N18" s="13">
        <v>124.66500000000001</v>
      </c>
    </row>
    <row r="19" spans="1:14" ht="15" customHeight="1" x14ac:dyDescent="0.3">
      <c r="A19" s="1"/>
      <c r="B19" s="27" t="s">
        <v>179</v>
      </c>
      <c r="C19" s="25"/>
      <c r="D19" s="26">
        <v>165.18299999999999</v>
      </c>
      <c r="E19" s="25"/>
      <c r="F19" s="26">
        <v>169.33599999999998</v>
      </c>
      <c r="G19" s="26"/>
      <c r="H19" s="25"/>
      <c r="I19" s="13">
        <v>179.08964680005249</v>
      </c>
      <c r="J19" s="13">
        <v>179.08964680005249</v>
      </c>
      <c r="K19" s="13">
        <v>179.08964680005249</v>
      </c>
      <c r="L19" s="13">
        <v>159.81155029804751</v>
      </c>
      <c r="M19" s="13">
        <v>159.81155029804751</v>
      </c>
      <c r="N19" s="13">
        <v>159.81155029804751</v>
      </c>
    </row>
    <row r="20" spans="1:14" ht="15" customHeight="1" x14ac:dyDescent="0.3">
      <c r="A20" s="1"/>
      <c r="B20" s="27" t="s">
        <v>46</v>
      </c>
      <c r="C20" s="25"/>
      <c r="D20" s="26">
        <v>567.7529999999997</v>
      </c>
      <c r="E20" s="25"/>
      <c r="F20" s="26">
        <v>585.13880000000108</v>
      </c>
      <c r="G20" s="26"/>
      <c r="H20" s="25"/>
      <c r="I20" s="13">
        <v>1041.4787965806136</v>
      </c>
      <c r="J20" s="13">
        <v>1035.0936942986536</v>
      </c>
      <c r="K20" s="13">
        <v>1069.3998639515266</v>
      </c>
      <c r="L20" s="13">
        <v>1091.4004570005945</v>
      </c>
      <c r="M20" s="13">
        <v>1041.1113836126715</v>
      </c>
      <c r="N20" s="13">
        <v>1051.7037882114073</v>
      </c>
    </row>
    <row r="21" spans="1:14" ht="15" customHeight="1" x14ac:dyDescent="0.3">
      <c r="A21" s="1"/>
      <c r="B21" s="24" t="s">
        <v>13</v>
      </c>
      <c r="C21" s="25"/>
      <c r="D21" s="26">
        <v>6303.6429999999991</v>
      </c>
      <c r="E21" s="25"/>
      <c r="F21" s="26">
        <v>6539.0562</v>
      </c>
      <c r="G21" s="26"/>
      <c r="H21" s="25"/>
      <c r="I21" s="26">
        <v>6406.4679544055853</v>
      </c>
      <c r="J21" s="26">
        <v>6518.8194808924454</v>
      </c>
      <c r="K21" s="26">
        <v>6478.5308157234749</v>
      </c>
      <c r="L21" s="26">
        <v>6451.3449287177946</v>
      </c>
      <c r="M21" s="26">
        <v>6450.1909562493056</v>
      </c>
      <c r="N21" s="26">
        <v>6900.8617618314502</v>
      </c>
    </row>
    <row r="22" spans="1:14" ht="15" customHeight="1" x14ac:dyDescent="0.3">
      <c r="A22" s="1"/>
      <c r="B22" s="27" t="s">
        <v>14</v>
      </c>
      <c r="C22" s="25"/>
      <c r="D22" s="26">
        <v>3630.87</v>
      </c>
      <c r="E22" s="25"/>
      <c r="F22" s="26">
        <v>3735.6990000000001</v>
      </c>
      <c r="G22" s="26"/>
      <c r="H22" s="25"/>
      <c r="I22" s="26">
        <v>3689.569</v>
      </c>
      <c r="J22" s="26">
        <v>3691.6537693777327</v>
      </c>
      <c r="K22" s="26">
        <v>3626.6917327468832</v>
      </c>
      <c r="L22" s="26">
        <v>3625.3107327468847</v>
      </c>
      <c r="M22" s="26">
        <v>3625.3107327468847</v>
      </c>
      <c r="N22" s="26">
        <v>3815.1680000000001</v>
      </c>
    </row>
    <row r="23" spans="1:14" s="1" customFormat="1" ht="15" customHeight="1" x14ac:dyDescent="0.3">
      <c r="B23" s="28" t="s">
        <v>15</v>
      </c>
      <c r="C23" s="25"/>
      <c r="D23" s="26">
        <v>3550.357</v>
      </c>
      <c r="E23" s="25"/>
      <c r="F23" s="26">
        <v>3655.9464325806211</v>
      </c>
      <c r="G23" s="26"/>
      <c r="H23" s="25"/>
      <c r="I23" s="26"/>
      <c r="J23" s="26"/>
      <c r="K23" s="26"/>
      <c r="L23" s="26"/>
      <c r="M23" s="26"/>
      <c r="N23" s="26"/>
    </row>
    <row r="24" spans="1:14" s="1" customFormat="1" ht="15" customHeight="1" x14ac:dyDescent="0.3">
      <c r="B24" s="28" t="s">
        <v>16</v>
      </c>
      <c r="C24" s="25"/>
      <c r="D24" s="26">
        <v>80.513000000000005</v>
      </c>
      <c r="E24" s="25"/>
      <c r="F24" s="26">
        <v>79.752567419378835</v>
      </c>
      <c r="G24" s="26"/>
      <c r="H24" s="25"/>
      <c r="I24" s="26"/>
      <c r="J24" s="26"/>
      <c r="K24" s="26"/>
      <c r="L24" s="26"/>
      <c r="M24" s="26"/>
      <c r="N24" s="26"/>
    </row>
    <row r="25" spans="1:14" ht="15" customHeight="1" x14ac:dyDescent="0.3">
      <c r="A25" s="1"/>
      <c r="B25" s="27" t="s">
        <v>17</v>
      </c>
      <c r="C25" s="25"/>
      <c r="D25" s="26">
        <v>2211.9259999999999</v>
      </c>
      <c r="E25" s="25"/>
      <c r="F25" s="26">
        <v>2353.0360000000001</v>
      </c>
      <c r="G25" s="26"/>
      <c r="H25" s="25"/>
      <c r="I25" s="26">
        <v>2290.9730000000004</v>
      </c>
      <c r="J25" s="26">
        <v>2410.1210000000001</v>
      </c>
      <c r="K25" s="26">
        <v>2441.8629999999998</v>
      </c>
      <c r="L25" s="26">
        <v>2405.2220000000002</v>
      </c>
      <c r="M25" s="26">
        <v>2405.2220000000002</v>
      </c>
      <c r="N25" s="26">
        <v>2651.36</v>
      </c>
    </row>
    <row r="26" spans="1:14" ht="15" customHeight="1" x14ac:dyDescent="0.3">
      <c r="A26" s="1"/>
      <c r="B26" s="41" t="s">
        <v>146</v>
      </c>
      <c r="C26" s="25"/>
      <c r="D26" s="26">
        <v>80.188999999999993</v>
      </c>
      <c r="E26" s="25"/>
      <c r="F26" s="26">
        <v>82.635999999999996</v>
      </c>
      <c r="G26" s="26"/>
      <c r="H26" s="25"/>
      <c r="I26" s="26">
        <v>83.789000000000001</v>
      </c>
      <c r="J26" s="26">
        <v>85.918999999999997</v>
      </c>
      <c r="K26" s="26">
        <v>87.531000000000006</v>
      </c>
      <c r="L26" s="26">
        <v>86.278999999999996</v>
      </c>
      <c r="M26" s="26">
        <v>86.278999999999996</v>
      </c>
      <c r="N26" s="26">
        <v>90.869</v>
      </c>
    </row>
    <row r="27" spans="1:14" ht="15" customHeight="1" x14ac:dyDescent="0.3">
      <c r="A27" s="1"/>
      <c r="B27" s="27" t="s">
        <v>18</v>
      </c>
      <c r="C27" s="25"/>
      <c r="D27" s="26">
        <v>239.489</v>
      </c>
      <c r="E27" s="25"/>
      <c r="F27" s="26">
        <v>237.03900000000002</v>
      </c>
      <c r="G27" s="26"/>
      <c r="H27" s="25"/>
      <c r="I27" s="26">
        <v>244.00299999999999</v>
      </c>
      <c r="J27" s="26">
        <v>231.24199999999999</v>
      </c>
      <c r="K27" s="26">
        <v>231.24199999999999</v>
      </c>
      <c r="L27" s="26">
        <v>231.24199999999999</v>
      </c>
      <c r="M27" s="26">
        <v>231.24199999999999</v>
      </c>
      <c r="N27" s="26">
        <v>243.494</v>
      </c>
    </row>
    <row r="28" spans="1:14" ht="15" customHeight="1" x14ac:dyDescent="0.3">
      <c r="A28" s="1"/>
      <c r="B28" s="27" t="s">
        <v>12</v>
      </c>
      <c r="C28" s="25"/>
      <c r="D28" s="26">
        <v>45.627000000000002</v>
      </c>
      <c r="E28" s="25"/>
      <c r="F28" s="26">
        <v>44.68</v>
      </c>
      <c r="G28" s="26"/>
      <c r="H28" s="25"/>
      <c r="I28" s="26">
        <v>34.785296100000004</v>
      </c>
      <c r="J28" s="26">
        <v>38.035046436885963</v>
      </c>
      <c r="K28" s="26">
        <v>36.553950632686096</v>
      </c>
      <c r="L28" s="26">
        <v>36.553950632686096</v>
      </c>
      <c r="M28" s="26">
        <v>38.457596256885964</v>
      </c>
      <c r="N28" s="26">
        <v>39.141341429999997</v>
      </c>
    </row>
    <row r="29" spans="1:14" ht="15" customHeight="1" x14ac:dyDescent="0.3">
      <c r="A29" s="1"/>
      <c r="B29" s="27" t="s">
        <v>46</v>
      </c>
      <c r="C29" s="25"/>
      <c r="D29" s="26">
        <v>175.73099999999928</v>
      </c>
      <c r="E29" s="25"/>
      <c r="F29" s="26">
        <v>168.60219999999984</v>
      </c>
      <c r="G29" s="26"/>
      <c r="H29" s="25"/>
      <c r="I29" s="26">
        <v>147.13765830558532</v>
      </c>
      <c r="J29" s="26">
        <v>147.76766507782668</v>
      </c>
      <c r="K29" s="26">
        <v>142.18013234390583</v>
      </c>
      <c r="L29" s="26">
        <v>153.0162453382236</v>
      </c>
      <c r="M29" s="26">
        <v>149.95862724553444</v>
      </c>
      <c r="N29" s="26">
        <v>151.69842040145068</v>
      </c>
    </row>
    <row r="30" spans="1:14" ht="15" customHeight="1" x14ac:dyDescent="0.3">
      <c r="A30" s="1"/>
      <c r="B30" s="24" t="s">
        <v>19</v>
      </c>
      <c r="C30" s="25"/>
      <c r="D30" s="26">
        <v>0</v>
      </c>
      <c r="E30" s="25"/>
      <c r="F30" s="26">
        <v>0</v>
      </c>
      <c r="G30" s="26"/>
      <c r="H30" s="25"/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</row>
    <row r="31" spans="1:14" ht="15" customHeight="1" x14ac:dyDescent="0.3">
      <c r="A31" s="1"/>
      <c r="B31" s="20" t="s">
        <v>20</v>
      </c>
      <c r="C31" s="21"/>
      <c r="D31" s="22">
        <v>15257.257</v>
      </c>
      <c r="E31" s="21"/>
      <c r="F31" s="22">
        <v>15321.402</v>
      </c>
      <c r="G31" s="22"/>
      <c r="H31" s="21"/>
      <c r="I31" s="22">
        <v>15546.08500558848</v>
      </c>
      <c r="J31" s="22">
        <v>15557.403730454493</v>
      </c>
      <c r="K31" s="22">
        <v>15341.587268964837</v>
      </c>
      <c r="L31" s="22">
        <v>15341.086193755922</v>
      </c>
      <c r="M31" s="22">
        <v>15334.722444086236</v>
      </c>
      <c r="N31" s="22">
        <v>15618.739545589693</v>
      </c>
    </row>
    <row r="32" spans="1:14" ht="15" customHeight="1" x14ac:dyDescent="0.3">
      <c r="A32" s="1"/>
      <c r="B32" s="24" t="s">
        <v>21</v>
      </c>
      <c r="C32" s="25"/>
      <c r="D32" s="26">
        <v>15000.569</v>
      </c>
      <c r="E32" s="25"/>
      <c r="F32" s="26">
        <v>15064.714</v>
      </c>
      <c r="G32" s="26"/>
      <c r="H32" s="25"/>
      <c r="I32" s="13">
        <v>15255.863653337163</v>
      </c>
      <c r="J32" s="13">
        <v>15266.923259811992</v>
      </c>
      <c r="K32" s="13">
        <v>15067.680234031659</v>
      </c>
      <c r="L32" s="13">
        <v>15067.179158822744</v>
      </c>
      <c r="M32" s="13">
        <v>15018.345346153059</v>
      </c>
      <c r="N32" s="13">
        <v>15300.707621656516</v>
      </c>
    </row>
    <row r="33" spans="1:14" s="1" customFormat="1" ht="15" customHeight="1" x14ac:dyDescent="0.3">
      <c r="B33" s="27" t="s">
        <v>22</v>
      </c>
      <c r="C33" s="25"/>
      <c r="D33" s="26">
        <v>8465.518</v>
      </c>
      <c r="E33" s="25"/>
      <c r="F33" s="26">
        <v>8494.4278869999998</v>
      </c>
      <c r="G33" s="26"/>
      <c r="H33" s="25"/>
      <c r="I33" s="13"/>
      <c r="J33" s="13"/>
      <c r="K33" s="13"/>
      <c r="L33" s="13"/>
      <c r="M33" s="13"/>
      <c r="N33" s="13"/>
    </row>
    <row r="34" spans="1:14" s="1" customFormat="1" ht="15" customHeight="1" x14ac:dyDescent="0.3">
      <c r="B34" s="27" t="s">
        <v>147</v>
      </c>
      <c r="C34" s="25"/>
      <c r="D34" s="26">
        <v>6535.0510000000004</v>
      </c>
      <c r="E34" s="25"/>
      <c r="F34" s="26">
        <v>6570.2861130000001</v>
      </c>
      <c r="G34" s="26"/>
      <c r="H34" s="25"/>
      <c r="I34" s="13"/>
      <c r="J34" s="13"/>
      <c r="K34" s="13"/>
      <c r="L34" s="13"/>
      <c r="M34" s="13"/>
      <c r="N34" s="13"/>
    </row>
    <row r="35" spans="1:14" ht="15" customHeight="1" x14ac:dyDescent="0.3">
      <c r="A35" s="1"/>
      <c r="B35" s="24" t="s">
        <v>23</v>
      </c>
      <c r="C35" s="25"/>
      <c r="D35" s="26">
        <v>256.68799999999999</v>
      </c>
      <c r="E35" s="25"/>
      <c r="F35" s="26">
        <v>256.68799999999999</v>
      </c>
      <c r="G35" s="26"/>
      <c r="H35" s="25"/>
      <c r="I35" s="13">
        <v>290.22135225131677</v>
      </c>
      <c r="J35" s="13">
        <v>290.48047064250085</v>
      </c>
      <c r="K35" s="13">
        <v>273.90703493317778</v>
      </c>
      <c r="L35" s="13">
        <v>273.90703493317778</v>
      </c>
      <c r="M35" s="13">
        <v>316.37709793317725</v>
      </c>
      <c r="N35" s="13">
        <v>318.03192393317704</v>
      </c>
    </row>
    <row r="36" spans="1:14" ht="15" customHeight="1" x14ac:dyDescent="0.3">
      <c r="A36" s="1"/>
      <c r="B36" s="20" t="s">
        <v>24</v>
      </c>
      <c r="C36" s="21"/>
      <c r="D36" s="22">
        <v>5002.7370000000001</v>
      </c>
      <c r="E36" s="21"/>
      <c r="F36" s="22">
        <v>4952.3209999999999</v>
      </c>
      <c r="G36" s="22"/>
      <c r="H36" s="21"/>
      <c r="I36" s="22">
        <v>4933.9246620505564</v>
      </c>
      <c r="J36" s="22">
        <v>4983.3821476733301</v>
      </c>
      <c r="K36" s="22">
        <v>5053.0776119665497</v>
      </c>
      <c r="L36" s="22">
        <v>5249.7358868947667</v>
      </c>
      <c r="M36" s="22">
        <v>5153.1536983762435</v>
      </c>
      <c r="N36" s="22">
        <v>5066.0564748510524</v>
      </c>
    </row>
    <row r="37" spans="1:14" ht="15" customHeight="1" x14ac:dyDescent="0.3">
      <c r="A37" s="1"/>
      <c r="B37" s="24" t="s">
        <v>25</v>
      </c>
      <c r="C37" s="25"/>
      <c r="D37" s="26">
        <v>4388.4009999999998</v>
      </c>
      <c r="E37" s="25"/>
      <c r="F37" s="26">
        <v>4332.0050000000001</v>
      </c>
      <c r="G37" s="26"/>
      <c r="H37" s="25"/>
      <c r="I37" s="13">
        <v>4284.729757095879</v>
      </c>
      <c r="J37" s="13">
        <v>4327.2300197731129</v>
      </c>
      <c r="K37" s="13">
        <v>4279.1437755192255</v>
      </c>
      <c r="L37" s="13">
        <v>4474.1249294468907</v>
      </c>
      <c r="M37" s="13">
        <v>4395.4084630324833</v>
      </c>
      <c r="N37" s="13">
        <v>4294.2270588247475</v>
      </c>
    </row>
    <row r="38" spans="1:14" ht="15" customHeight="1" x14ac:dyDescent="0.3">
      <c r="A38" s="1"/>
      <c r="B38" s="27" t="s">
        <v>26</v>
      </c>
      <c r="C38" s="25"/>
      <c r="D38" s="26">
        <v>4138.3540000000003</v>
      </c>
      <c r="E38" s="25"/>
      <c r="F38" s="26">
        <v>4090.8890000000001</v>
      </c>
      <c r="G38" s="26"/>
      <c r="H38" s="25"/>
      <c r="I38" s="13">
        <v>4080.4213035993712</v>
      </c>
      <c r="J38" s="13">
        <v>4118.0703369456305</v>
      </c>
      <c r="K38" s="13">
        <v>4073.8109358233701</v>
      </c>
      <c r="L38" s="13">
        <v>4246.1852639647368</v>
      </c>
      <c r="M38" s="13">
        <v>4194.6611446686693</v>
      </c>
      <c r="N38" s="13">
        <v>4117.7757724609328</v>
      </c>
    </row>
    <row r="39" spans="1:14" ht="15" customHeight="1" x14ac:dyDescent="0.3">
      <c r="A39" s="1"/>
      <c r="B39" s="27" t="s">
        <v>27</v>
      </c>
      <c r="C39" s="25"/>
      <c r="D39" s="26">
        <v>250.047</v>
      </c>
      <c r="E39" s="25"/>
      <c r="F39" s="26">
        <v>241.11599999999999</v>
      </c>
      <c r="G39" s="26"/>
      <c r="H39" s="25"/>
      <c r="I39" s="13">
        <v>204.30845349650772</v>
      </c>
      <c r="J39" s="13">
        <v>209.15968282748213</v>
      </c>
      <c r="K39" s="13">
        <v>205.33283969585545</v>
      </c>
      <c r="L39" s="13">
        <v>227.93966548215394</v>
      </c>
      <c r="M39" s="13">
        <v>200.74731836381432</v>
      </c>
      <c r="N39" s="13">
        <v>176.45128636381432</v>
      </c>
    </row>
    <row r="40" spans="1:14" ht="15" customHeight="1" x14ac:dyDescent="0.3">
      <c r="A40" s="1"/>
      <c r="B40" s="24" t="s">
        <v>28</v>
      </c>
      <c r="C40" s="25"/>
      <c r="D40" s="26">
        <v>614.33600000000001</v>
      </c>
      <c r="E40" s="25"/>
      <c r="F40" s="26">
        <v>620.31600000000003</v>
      </c>
      <c r="G40" s="26"/>
      <c r="H40" s="25"/>
      <c r="I40" s="13">
        <v>649.19490495467744</v>
      </c>
      <c r="J40" s="13">
        <v>656.15212790021701</v>
      </c>
      <c r="K40" s="13">
        <v>773.93383644732444</v>
      </c>
      <c r="L40" s="13">
        <v>775.61095744787588</v>
      </c>
      <c r="M40" s="13">
        <v>757.74523534376056</v>
      </c>
      <c r="N40" s="13">
        <v>771.82941602630524</v>
      </c>
    </row>
    <row r="41" spans="1:14" ht="15" customHeight="1" x14ac:dyDescent="0.3">
      <c r="A41" s="1"/>
      <c r="B41" s="27" t="s">
        <v>29</v>
      </c>
      <c r="C41" s="25"/>
      <c r="D41" s="26">
        <v>474.90699999999998</v>
      </c>
      <c r="E41" s="25"/>
      <c r="F41" s="26">
        <v>478.82399999999996</v>
      </c>
      <c r="G41" s="26"/>
      <c r="H41" s="25"/>
      <c r="I41" s="13">
        <v>348.16283212191894</v>
      </c>
      <c r="J41" s="13">
        <v>348.10197112191889</v>
      </c>
      <c r="K41" s="13">
        <v>396.70123198725747</v>
      </c>
      <c r="L41" s="13">
        <v>398.37835298780891</v>
      </c>
      <c r="M41" s="13">
        <v>472.60848918054603</v>
      </c>
      <c r="N41" s="13">
        <v>473.87611818054597</v>
      </c>
    </row>
    <row r="42" spans="1:14" ht="15" customHeight="1" x14ac:dyDescent="0.3">
      <c r="A42" s="1"/>
      <c r="B42" s="27" t="s">
        <v>30</v>
      </c>
      <c r="C42" s="25"/>
      <c r="D42" s="26">
        <v>65.367999999999995</v>
      </c>
      <c r="E42" s="25"/>
      <c r="F42" s="26">
        <v>69.951999999999998</v>
      </c>
      <c r="G42" s="26"/>
      <c r="H42" s="25"/>
      <c r="I42" s="13">
        <v>219.28585067453085</v>
      </c>
      <c r="J42" s="13">
        <v>227.16633756124699</v>
      </c>
      <c r="K42" s="13">
        <v>299.99465761006695</v>
      </c>
      <c r="L42" s="13">
        <v>299.99465761006695</v>
      </c>
      <c r="M42" s="13">
        <v>230.25113931321459</v>
      </c>
      <c r="N42" s="13">
        <v>241.57281899575921</v>
      </c>
    </row>
    <row r="43" spans="1:14" ht="15" customHeight="1" x14ac:dyDescent="0.3">
      <c r="A43" s="1"/>
      <c r="B43" s="20" t="s">
        <v>31</v>
      </c>
      <c r="C43" s="21"/>
      <c r="D43" s="22">
        <v>1624.077</v>
      </c>
      <c r="E43" s="21"/>
      <c r="F43" s="22">
        <v>1769.3329999999999</v>
      </c>
      <c r="G43" s="22"/>
      <c r="H43" s="21"/>
      <c r="I43" s="22">
        <v>2005.2039189713198</v>
      </c>
      <c r="J43" s="22">
        <v>2087.4137470135838</v>
      </c>
      <c r="K43" s="22">
        <v>2298.6474224377625</v>
      </c>
      <c r="L43" s="22">
        <v>2321.283843119455</v>
      </c>
      <c r="M43" s="22">
        <v>2109.4826757674177</v>
      </c>
      <c r="N43" s="22">
        <v>2145.3691454256968</v>
      </c>
    </row>
    <row r="44" spans="1:14" ht="15" customHeight="1" x14ac:dyDescent="0.3">
      <c r="A44" s="1"/>
      <c r="B44" s="27" t="s">
        <v>35</v>
      </c>
      <c r="C44" s="25"/>
      <c r="D44" s="26">
        <v>1175.05</v>
      </c>
      <c r="E44" s="25"/>
      <c r="F44" s="26">
        <v>1278.153</v>
      </c>
      <c r="G44" s="26"/>
      <c r="H44" s="25"/>
      <c r="I44" s="13">
        <v>1334.8714086821731</v>
      </c>
      <c r="J44" s="13">
        <v>1421.2877618671223</v>
      </c>
      <c r="K44" s="13">
        <v>1511.3140007809873</v>
      </c>
      <c r="L44" s="13">
        <v>1511.3140007809873</v>
      </c>
      <c r="M44" s="13">
        <v>1515.2330817809873</v>
      </c>
      <c r="N44" s="13">
        <v>1548.0001918446681</v>
      </c>
    </row>
    <row r="45" spans="1:14" ht="15" customHeight="1" x14ac:dyDescent="0.3">
      <c r="A45" s="1"/>
      <c r="B45" s="24" t="s">
        <v>32</v>
      </c>
      <c r="C45" s="25"/>
      <c r="D45" s="26">
        <v>0</v>
      </c>
      <c r="E45" s="25"/>
      <c r="F45" s="26">
        <v>0</v>
      </c>
      <c r="G45" s="26"/>
      <c r="H45" s="25"/>
      <c r="I45" s="13"/>
      <c r="J45" s="13"/>
      <c r="K45" s="13"/>
      <c r="L45" s="13"/>
      <c r="M45" s="13"/>
      <c r="N45" s="13"/>
    </row>
    <row r="46" spans="1:14" ht="15" customHeight="1" x14ac:dyDescent="0.3">
      <c r="A46" s="1"/>
      <c r="B46" s="24" t="s">
        <v>33</v>
      </c>
      <c r="C46" s="25"/>
      <c r="D46" s="26">
        <v>1573.693</v>
      </c>
      <c r="E46" s="25"/>
      <c r="F46" s="26">
        <v>1679.4289999999999</v>
      </c>
      <c r="G46" s="26"/>
      <c r="H46" s="25"/>
      <c r="I46" s="13">
        <v>1928.1934350464278</v>
      </c>
      <c r="J46" s="13">
        <v>2010.6690627743878</v>
      </c>
      <c r="K46" s="13">
        <v>1023.3852067959228</v>
      </c>
      <c r="L46" s="13">
        <v>1022.7514488983411</v>
      </c>
      <c r="M46" s="13">
        <v>795.92721749813518</v>
      </c>
      <c r="N46" s="13">
        <v>827.56895030239707</v>
      </c>
    </row>
    <row r="47" spans="1:14" ht="15" customHeight="1" x14ac:dyDescent="0.3">
      <c r="A47" s="1"/>
      <c r="B47" s="24" t="s">
        <v>34</v>
      </c>
      <c r="C47" s="25"/>
      <c r="D47" s="26">
        <v>50.384</v>
      </c>
      <c r="E47" s="25"/>
      <c r="F47" s="26">
        <v>89.903999999999996</v>
      </c>
      <c r="G47" s="26"/>
      <c r="H47" s="25"/>
      <c r="I47" s="13">
        <v>77.010483924891943</v>
      </c>
      <c r="J47" s="13">
        <v>76.74468423919582</v>
      </c>
      <c r="K47" s="13">
        <v>1275.2622156418399</v>
      </c>
      <c r="L47" s="13">
        <v>1298.5323942211139</v>
      </c>
      <c r="M47" s="13">
        <v>1313.5554582692826</v>
      </c>
      <c r="N47" s="13">
        <v>1317.8001951233</v>
      </c>
    </row>
    <row r="48" spans="1:14" s="31" customFormat="1" ht="15" customHeight="1" x14ac:dyDescent="0.3">
      <c r="B48" s="32" t="s">
        <v>80</v>
      </c>
      <c r="C48" s="33"/>
      <c r="D48" s="34">
        <f>D51+D54+D55+D58+D64+D67+D84+D88</f>
        <v>46734.590000000004</v>
      </c>
      <c r="E48" s="25"/>
      <c r="F48" s="34">
        <f t="shared" ref="F48:G48" si="15">F51+F54+F55+F58+F64+F67+F84+F88</f>
        <v>49200.406000000003</v>
      </c>
      <c r="G48" s="34">
        <f t="shared" si="15"/>
        <v>0</v>
      </c>
      <c r="H48" s="33"/>
      <c r="I48" s="34">
        <f t="shared" ref="I48:J48" si="16">I51+I54+I55+I58+I64+I67+I84+I88</f>
        <v>46930.189018676181</v>
      </c>
      <c r="J48" s="34">
        <f t="shared" si="16"/>
        <v>47350.60517747057</v>
      </c>
      <c r="K48" s="34">
        <f t="shared" ref="K48:L48" si="17">K51+K54+K55+K58+K64+K67+K84+K88</f>
        <v>47284.344000080695</v>
      </c>
      <c r="L48" s="34">
        <f t="shared" si="17"/>
        <v>47533.177088664394</v>
      </c>
      <c r="M48" s="34">
        <f t="shared" ref="M48:N48" si="18">M51+M54+M55+M58+M64+M67+M84+M88</f>
        <v>47982.461295883593</v>
      </c>
      <c r="N48" s="34">
        <f t="shared" si="18"/>
        <v>48278.01340572349</v>
      </c>
    </row>
    <row r="49" spans="1:14" s="31" customFormat="1" ht="15" customHeight="1" x14ac:dyDescent="0.3">
      <c r="B49" s="32" t="s">
        <v>7</v>
      </c>
      <c r="C49" s="33"/>
      <c r="D49" s="35">
        <f>D48/D$96*100</f>
        <v>48.854000636785372</v>
      </c>
      <c r="E49" s="33"/>
      <c r="F49" s="35">
        <f>F48/F$96*100</f>
        <v>51.574246868116816</v>
      </c>
      <c r="G49" s="35">
        <f>G48/G$96*100</f>
        <v>0</v>
      </c>
      <c r="H49" s="33"/>
      <c r="I49" s="35">
        <f t="shared" ref="I49:J49" si="19">I48/I$96*100</f>
        <v>49.218422290325222</v>
      </c>
      <c r="J49" s="35">
        <f t="shared" si="19"/>
        <v>49.218347869667433</v>
      </c>
      <c r="K49" s="35">
        <f t="shared" ref="K49:L49" si="20">K48/K$96*100</f>
        <v>48.742872351116851</v>
      </c>
      <c r="L49" s="35">
        <f t="shared" si="20"/>
        <v>49.403603746809175</v>
      </c>
      <c r="M49" s="35">
        <f t="shared" ref="M49:N49" si="21">M48/M$96*100</f>
        <v>49.625180049309293</v>
      </c>
      <c r="N49" s="35">
        <f t="shared" si="21"/>
        <v>49.749865796291942</v>
      </c>
    </row>
    <row r="50" spans="1:14" ht="15" customHeight="1" x14ac:dyDescent="0.3">
      <c r="A50" s="1"/>
      <c r="B50" s="20" t="s">
        <v>36</v>
      </c>
      <c r="C50" s="21"/>
      <c r="D50" s="22">
        <v>43241.669000000002</v>
      </c>
      <c r="E50" s="21"/>
      <c r="F50" s="22">
        <v>45129.703000000009</v>
      </c>
      <c r="G50" s="22"/>
      <c r="H50" s="21"/>
      <c r="I50" s="22">
        <v>42325.700535724449</v>
      </c>
      <c r="J50" s="22">
        <v>42491.348304528401</v>
      </c>
      <c r="K50" s="22">
        <v>42206.07751736902</v>
      </c>
      <c r="L50" s="22">
        <v>42675.880030865657</v>
      </c>
      <c r="M50" s="22">
        <v>42899.489473887661</v>
      </c>
      <c r="N50" s="22">
        <v>43222.875324066357</v>
      </c>
    </row>
    <row r="51" spans="1:14" ht="15" customHeight="1" x14ac:dyDescent="0.3">
      <c r="A51" s="1"/>
      <c r="B51" s="24" t="s">
        <v>37</v>
      </c>
      <c r="C51" s="25"/>
      <c r="D51" s="26">
        <v>10340.620999999999</v>
      </c>
      <c r="E51" s="25"/>
      <c r="F51" s="26">
        <v>10748.102999999999</v>
      </c>
      <c r="G51" s="26"/>
      <c r="H51" s="25"/>
      <c r="I51" s="13">
        <v>11100.071512473936</v>
      </c>
      <c r="J51" s="13">
        <v>10962.851627567712</v>
      </c>
      <c r="K51" s="13">
        <v>10534.310078683948</v>
      </c>
      <c r="L51" s="13">
        <v>10767.742620541019</v>
      </c>
      <c r="M51" s="13">
        <v>10708.459356761885</v>
      </c>
      <c r="N51" s="13">
        <v>10675.021185513517</v>
      </c>
    </row>
    <row r="52" spans="1:14" ht="15" customHeight="1" x14ac:dyDescent="0.3">
      <c r="A52" s="1"/>
      <c r="B52" s="27" t="s">
        <v>38</v>
      </c>
      <c r="C52" s="25"/>
      <c r="D52" s="26">
        <v>7533.2190000000001</v>
      </c>
      <c r="E52" s="25"/>
      <c r="F52" s="26">
        <v>7826.8639999999996</v>
      </c>
      <c r="G52" s="26"/>
      <c r="H52" s="25"/>
      <c r="I52" s="13">
        <v>7990.7946142440005</v>
      </c>
      <c r="J52" s="13">
        <v>7894.8226336596554</v>
      </c>
      <c r="K52" s="13">
        <v>7636.3667428434564</v>
      </c>
      <c r="L52" s="13">
        <v>7820.6782749712356</v>
      </c>
      <c r="M52" s="13">
        <v>7756.1540229456223</v>
      </c>
      <c r="N52" s="13">
        <v>7716.7140853538494</v>
      </c>
    </row>
    <row r="53" spans="1:14" ht="15" customHeight="1" x14ac:dyDescent="0.3">
      <c r="A53" s="1"/>
      <c r="B53" s="27" t="s">
        <v>39</v>
      </c>
      <c r="C53" s="25"/>
      <c r="D53" s="26">
        <v>2807.4019999999991</v>
      </c>
      <c r="E53" s="25"/>
      <c r="F53" s="26">
        <v>2921.2389999999996</v>
      </c>
      <c r="G53" s="26"/>
      <c r="H53" s="25"/>
      <c r="I53" s="13">
        <v>3109.2768982299363</v>
      </c>
      <c r="J53" s="13">
        <v>3068.0289939080567</v>
      </c>
      <c r="K53" s="13">
        <v>2897.9433358404913</v>
      </c>
      <c r="L53" s="13">
        <v>2947.0643455697846</v>
      </c>
      <c r="M53" s="13">
        <v>2952.3053338162622</v>
      </c>
      <c r="N53" s="13">
        <v>2958.3071001596668</v>
      </c>
    </row>
    <row r="54" spans="1:14" ht="15" customHeight="1" x14ac:dyDescent="0.3">
      <c r="A54" s="1"/>
      <c r="B54" s="24" t="s">
        <v>40</v>
      </c>
      <c r="C54" s="25"/>
      <c r="D54" s="26">
        <v>7466.47</v>
      </c>
      <c r="E54" s="25"/>
      <c r="F54" s="26">
        <v>7532.6289999999999</v>
      </c>
      <c r="G54" s="26"/>
      <c r="H54" s="25"/>
      <c r="I54" s="13">
        <v>5432.0357837741876</v>
      </c>
      <c r="J54" s="13">
        <v>5387.4596521647009</v>
      </c>
      <c r="K54" s="13">
        <v>5507.0667446848483</v>
      </c>
      <c r="L54" s="13">
        <v>5545.9062919901617</v>
      </c>
      <c r="M54" s="13">
        <v>5669.8351965023885</v>
      </c>
      <c r="N54" s="13">
        <v>5743.8772974669155</v>
      </c>
    </row>
    <row r="55" spans="1:14" ht="15" customHeight="1" x14ac:dyDescent="0.3">
      <c r="A55" s="1"/>
      <c r="B55" s="24" t="s">
        <v>74</v>
      </c>
      <c r="C55" s="25"/>
      <c r="D55" s="26">
        <v>118.059</v>
      </c>
      <c r="E55" s="25"/>
      <c r="F55" s="26">
        <v>118.059</v>
      </c>
      <c r="G55" s="26"/>
      <c r="H55" s="25"/>
      <c r="I55" s="13">
        <v>143.94527722838009</v>
      </c>
      <c r="J55" s="13">
        <v>143.9120277537825</v>
      </c>
      <c r="K55" s="13">
        <v>127.98983233505695</v>
      </c>
      <c r="L55" s="13">
        <v>127.91225775203469</v>
      </c>
      <c r="M55" s="13">
        <v>126.63283779803113</v>
      </c>
      <c r="N55" s="13">
        <v>134.26671903651805</v>
      </c>
    </row>
    <row r="56" spans="1:14" ht="15" customHeight="1" x14ac:dyDescent="0.3">
      <c r="A56" s="1"/>
      <c r="B56" s="27" t="s">
        <v>75</v>
      </c>
      <c r="C56" s="25"/>
      <c r="D56" s="26">
        <v>118.059</v>
      </c>
      <c r="E56" s="25"/>
      <c r="F56" s="26">
        <v>118.059</v>
      </c>
      <c r="G56" s="26"/>
      <c r="H56" s="25"/>
      <c r="I56" s="13">
        <v>143.94527722838009</v>
      </c>
      <c r="J56" s="13">
        <v>143.9120277537825</v>
      </c>
      <c r="K56" s="13">
        <v>127.98983233505695</v>
      </c>
      <c r="L56" s="13">
        <v>127.91225775203469</v>
      </c>
      <c r="M56" s="13">
        <v>126.63283779803113</v>
      </c>
      <c r="N56" s="13">
        <v>134.26671903651805</v>
      </c>
    </row>
    <row r="57" spans="1:14" ht="15" customHeight="1" x14ac:dyDescent="0.3">
      <c r="A57" s="1"/>
      <c r="B57" s="27" t="s">
        <v>76</v>
      </c>
      <c r="C57" s="25"/>
      <c r="D57" s="26">
        <v>0</v>
      </c>
      <c r="E57" s="25"/>
      <c r="F57" s="26">
        <v>0</v>
      </c>
      <c r="G57" s="26"/>
      <c r="H57" s="25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</row>
    <row r="58" spans="1:14" ht="15" customHeight="1" x14ac:dyDescent="0.3">
      <c r="A58" s="1"/>
      <c r="B58" s="24" t="s">
        <v>41</v>
      </c>
      <c r="C58" s="25"/>
      <c r="D58" s="26">
        <v>1393.0820000000001</v>
      </c>
      <c r="E58" s="25"/>
      <c r="F58" s="26">
        <v>1582.586</v>
      </c>
      <c r="G58" s="26"/>
      <c r="H58" s="25"/>
      <c r="I58" s="13">
        <v>2053.2846949750333</v>
      </c>
      <c r="J58" s="13">
        <v>2368.6939724018584</v>
      </c>
      <c r="K58" s="13">
        <v>2436.3835223792189</v>
      </c>
      <c r="L58" s="13">
        <v>2517.6496938281657</v>
      </c>
      <c r="M58" s="13">
        <v>1654.0589797214789</v>
      </c>
      <c r="N58" s="13">
        <v>1670.5699743761415</v>
      </c>
    </row>
    <row r="59" spans="1:14" s="1" customFormat="1" ht="15" customHeight="1" x14ac:dyDescent="0.3">
      <c r="B59" s="27" t="s">
        <v>42</v>
      </c>
      <c r="C59" s="25"/>
      <c r="D59" s="26">
        <v>365.798</v>
      </c>
      <c r="E59" s="25"/>
      <c r="F59" s="26">
        <v>205.399</v>
      </c>
      <c r="G59" s="26"/>
      <c r="H59" s="25"/>
      <c r="I59" s="13"/>
      <c r="J59" s="13"/>
      <c r="K59" s="13"/>
      <c r="L59" s="13"/>
      <c r="M59" s="13"/>
      <c r="N59" s="13"/>
    </row>
    <row r="60" spans="1:14" s="1" customFormat="1" ht="15" customHeight="1" x14ac:dyDescent="0.3">
      <c r="B60" s="27" t="s">
        <v>43</v>
      </c>
      <c r="C60" s="25"/>
      <c r="D60" s="26">
        <v>238.68600000000001</v>
      </c>
      <c r="E60" s="25"/>
      <c r="F60" s="26">
        <v>270.06200000000001</v>
      </c>
      <c r="G60" s="26"/>
      <c r="H60" s="25"/>
      <c r="I60" s="13"/>
      <c r="J60" s="13"/>
      <c r="K60" s="13"/>
      <c r="L60" s="13"/>
      <c r="M60" s="13"/>
      <c r="N60" s="13"/>
    </row>
    <row r="61" spans="1:14" s="1" customFormat="1" ht="15" customHeight="1" x14ac:dyDescent="0.3">
      <c r="B61" s="28" t="s">
        <v>44</v>
      </c>
      <c r="C61" s="25"/>
      <c r="D61" s="26">
        <v>8.5860000000000003</v>
      </c>
      <c r="E61" s="25"/>
      <c r="F61" s="26">
        <v>8.8160000000000007</v>
      </c>
      <c r="G61" s="26"/>
      <c r="H61" s="25"/>
      <c r="I61" s="13"/>
      <c r="J61" s="13"/>
      <c r="K61" s="13"/>
      <c r="L61" s="13"/>
      <c r="M61" s="13"/>
      <c r="N61" s="13"/>
    </row>
    <row r="62" spans="1:14" s="1" customFormat="1" ht="15" customHeight="1" x14ac:dyDescent="0.3">
      <c r="B62" s="28" t="s">
        <v>45</v>
      </c>
      <c r="C62" s="25"/>
      <c r="D62" s="26">
        <v>224.1</v>
      </c>
      <c r="E62" s="25"/>
      <c r="F62" s="26">
        <v>255.24599999999998</v>
      </c>
      <c r="G62" s="26"/>
      <c r="H62" s="25"/>
      <c r="I62" s="13"/>
      <c r="J62" s="13"/>
      <c r="K62" s="13"/>
      <c r="L62" s="13"/>
      <c r="M62" s="13"/>
      <c r="N62" s="13"/>
    </row>
    <row r="63" spans="1:14" s="1" customFormat="1" ht="15" customHeight="1" x14ac:dyDescent="0.3">
      <c r="B63" s="27" t="s">
        <v>46</v>
      </c>
      <c r="C63" s="25"/>
      <c r="D63" s="26">
        <v>788.59800000000007</v>
      </c>
      <c r="E63" s="25"/>
      <c r="F63" s="26">
        <v>1107.125</v>
      </c>
      <c r="G63" s="26"/>
      <c r="H63" s="25"/>
      <c r="I63" s="13"/>
      <c r="J63" s="13"/>
      <c r="K63" s="13"/>
      <c r="L63" s="13"/>
      <c r="M63" s="13"/>
      <c r="N63" s="13"/>
    </row>
    <row r="64" spans="1:14" ht="15" customHeight="1" x14ac:dyDescent="0.3">
      <c r="A64" s="1"/>
      <c r="B64" s="24" t="s">
        <v>47</v>
      </c>
      <c r="C64" s="25"/>
      <c r="D64" s="26">
        <v>948.81700000000001</v>
      </c>
      <c r="E64" s="25"/>
      <c r="F64" s="26">
        <v>935.83500000000004</v>
      </c>
      <c r="G64" s="26"/>
      <c r="H64" s="25"/>
      <c r="I64" s="13">
        <v>1131.7516231992595</v>
      </c>
      <c r="J64" s="13">
        <v>1134.8326765236388</v>
      </c>
      <c r="K64" s="13">
        <v>1154.8174130207992</v>
      </c>
      <c r="L64" s="13">
        <v>1155.0023075943182</v>
      </c>
      <c r="M64" s="13">
        <v>1128.2583381274608</v>
      </c>
      <c r="N64" s="13">
        <v>1117.9730307533375</v>
      </c>
    </row>
    <row r="65" spans="1:14" ht="15" customHeight="1" x14ac:dyDescent="0.3">
      <c r="A65" s="1"/>
      <c r="B65" s="27" t="s">
        <v>48</v>
      </c>
      <c r="C65" s="25"/>
      <c r="D65" s="26">
        <v>948.81700000000001</v>
      </c>
      <c r="E65" s="25"/>
      <c r="F65" s="26">
        <v>935.83500000000004</v>
      </c>
      <c r="G65" s="26"/>
      <c r="H65" s="25"/>
      <c r="I65" s="13">
        <v>1131.7516231992595</v>
      </c>
      <c r="J65" s="13">
        <v>1134.8326765236388</v>
      </c>
      <c r="K65" s="13">
        <v>1154.8174130207992</v>
      </c>
      <c r="L65" s="13">
        <v>1155.0023075943182</v>
      </c>
      <c r="M65" s="13">
        <v>1128.2583381274608</v>
      </c>
      <c r="N65" s="13">
        <v>1117.9730307533375</v>
      </c>
    </row>
    <row r="66" spans="1:14" ht="15" customHeight="1" x14ac:dyDescent="0.3">
      <c r="A66" s="1"/>
      <c r="B66" s="27" t="s">
        <v>49</v>
      </c>
      <c r="C66" s="25"/>
      <c r="D66" s="26">
        <v>0</v>
      </c>
      <c r="E66" s="25"/>
      <c r="F66" s="26">
        <v>0</v>
      </c>
      <c r="G66" s="26"/>
      <c r="H66" s="25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</row>
    <row r="67" spans="1:14" ht="15" customHeight="1" x14ac:dyDescent="0.3">
      <c r="A67" s="1"/>
      <c r="B67" s="24" t="s">
        <v>50</v>
      </c>
      <c r="C67" s="25"/>
      <c r="D67" s="26">
        <v>20265.016000000003</v>
      </c>
      <c r="E67" s="25"/>
      <c r="F67" s="26">
        <v>21869.82</v>
      </c>
      <c r="G67" s="26"/>
      <c r="H67" s="25"/>
      <c r="I67" s="13">
        <v>20335.635679771378</v>
      </c>
      <c r="J67" s="13">
        <v>20389.641995716913</v>
      </c>
      <c r="K67" s="13">
        <v>20403.723049460146</v>
      </c>
      <c r="L67" s="13">
        <v>20506.656529314554</v>
      </c>
      <c r="M67" s="13">
        <v>21648.607851793244</v>
      </c>
      <c r="N67" s="13">
        <v>21910.734750228399</v>
      </c>
    </row>
    <row r="68" spans="1:14" ht="15" customHeight="1" x14ac:dyDescent="0.3">
      <c r="A68" s="1"/>
      <c r="B68" s="27" t="s">
        <v>51</v>
      </c>
      <c r="C68" s="25"/>
      <c r="D68" s="26">
        <v>14836.695000000002</v>
      </c>
      <c r="E68" s="25"/>
      <c r="F68" s="26">
        <v>16441.499</v>
      </c>
      <c r="G68" s="26"/>
      <c r="H68" s="25"/>
      <c r="I68" s="13">
        <v>14933.277834913879</v>
      </c>
      <c r="J68" s="13">
        <v>14896.226815350314</v>
      </c>
      <c r="K68" s="13">
        <v>15038.391398346044</v>
      </c>
      <c r="L68" s="13">
        <v>14991.748501688844</v>
      </c>
      <c r="M68" s="13">
        <v>16133.699824167532</v>
      </c>
      <c r="N68" s="13">
        <v>16370.519966403919</v>
      </c>
    </row>
    <row r="69" spans="1:14" ht="15" customHeight="1" x14ac:dyDescent="0.3">
      <c r="A69" s="1"/>
      <c r="B69" s="28" t="s">
        <v>52</v>
      </c>
      <c r="C69" s="25"/>
      <c r="D69" s="26">
        <v>62.392000000000003</v>
      </c>
      <c r="E69" s="25"/>
      <c r="F69" s="26">
        <v>1197.366</v>
      </c>
      <c r="G69" s="26"/>
      <c r="H69" s="25"/>
      <c r="I69" s="13">
        <v>52.482644055002368</v>
      </c>
      <c r="J69" s="13">
        <v>32.364940281958553</v>
      </c>
      <c r="K69" s="13">
        <v>51.581531168802954</v>
      </c>
      <c r="L69" s="13">
        <v>51.581531168802954</v>
      </c>
      <c r="M69" s="13">
        <v>45.957826168802953</v>
      </c>
      <c r="N69" s="13">
        <v>45.107561483912377</v>
      </c>
    </row>
    <row r="70" spans="1:14" ht="15" customHeight="1" x14ac:dyDescent="0.3">
      <c r="A70" s="1"/>
      <c r="B70" s="28" t="s">
        <v>53</v>
      </c>
      <c r="C70" s="25"/>
      <c r="D70" s="26">
        <v>955.95100000000002</v>
      </c>
      <c r="E70" s="25"/>
      <c r="F70" s="26">
        <v>1187.451</v>
      </c>
      <c r="G70" s="26"/>
      <c r="H70" s="25"/>
      <c r="I70" s="13">
        <v>1055.69313959853</v>
      </c>
      <c r="J70" s="13">
        <v>1055.69313959853</v>
      </c>
      <c r="K70" s="13">
        <v>1128.7788768497105</v>
      </c>
      <c r="L70" s="13">
        <v>1076.6482448380161</v>
      </c>
      <c r="M70" s="13">
        <v>1076.096064838016</v>
      </c>
      <c r="N70" s="13">
        <v>1130.8439190000001</v>
      </c>
    </row>
    <row r="71" spans="1:14" ht="15" customHeight="1" x14ac:dyDescent="0.3">
      <c r="A71" s="1"/>
      <c r="B71" s="28" t="s">
        <v>54</v>
      </c>
      <c r="C71" s="25"/>
      <c r="D71" s="26">
        <v>8640.1530000000002</v>
      </c>
      <c r="E71" s="25"/>
      <c r="F71" s="26">
        <v>8677.2360000000008</v>
      </c>
      <c r="G71" s="26"/>
      <c r="H71" s="25"/>
      <c r="I71" s="13">
        <v>8577.0689573202599</v>
      </c>
      <c r="J71" s="13">
        <v>8577.0689573202599</v>
      </c>
      <c r="K71" s="13">
        <v>8556.2430854671475</v>
      </c>
      <c r="L71" s="13">
        <v>8540.4838447677976</v>
      </c>
      <c r="M71" s="13">
        <v>8540.4410887677986</v>
      </c>
      <c r="N71" s="13">
        <v>8591.2496994361263</v>
      </c>
    </row>
    <row r="72" spans="1:14" ht="15" customHeight="1" x14ac:dyDescent="0.3">
      <c r="A72" s="1"/>
      <c r="B72" s="28" t="s">
        <v>55</v>
      </c>
      <c r="C72" s="25"/>
      <c r="D72" s="26">
        <v>257.80099999999999</v>
      </c>
      <c r="E72" s="25"/>
      <c r="F72" s="26">
        <v>384.339</v>
      </c>
      <c r="G72" s="26"/>
      <c r="H72" s="25"/>
      <c r="I72" s="13">
        <v>301.81716884831405</v>
      </c>
      <c r="J72" s="13">
        <v>301.81716884831405</v>
      </c>
      <c r="K72" s="13">
        <v>384.28877792084904</v>
      </c>
      <c r="L72" s="13">
        <v>419.68809696006201</v>
      </c>
      <c r="M72" s="13">
        <v>419.68809696006201</v>
      </c>
      <c r="N72" s="13">
        <v>381.42899999999997</v>
      </c>
    </row>
    <row r="73" spans="1:14" ht="15" customHeight="1" x14ac:dyDescent="0.3">
      <c r="A73" s="1"/>
      <c r="B73" s="28" t="s">
        <v>56</v>
      </c>
      <c r="C73" s="25"/>
      <c r="D73" s="26">
        <v>2080.8249999999998</v>
      </c>
      <c r="E73" s="25"/>
      <c r="F73" s="26">
        <v>2166.375</v>
      </c>
      <c r="G73" s="26"/>
      <c r="H73" s="25"/>
      <c r="I73" s="13">
        <v>2098.5411990188222</v>
      </c>
      <c r="J73" s="13">
        <v>2088.3082463299552</v>
      </c>
      <c r="K73" s="13">
        <v>2112.3000802747401</v>
      </c>
      <c r="L73" s="13">
        <v>2081.2313133521134</v>
      </c>
      <c r="M73" s="13">
        <v>2094.8116593521136</v>
      </c>
      <c r="N73" s="13">
        <v>2178.6586357380129</v>
      </c>
    </row>
    <row r="74" spans="1:14" ht="15" customHeight="1" x14ac:dyDescent="0.3">
      <c r="A74" s="1"/>
      <c r="B74" s="36" t="s">
        <v>57</v>
      </c>
      <c r="C74" s="25"/>
      <c r="D74" s="26">
        <v>340.97899999999998</v>
      </c>
      <c r="E74" s="25"/>
      <c r="F74" s="26">
        <v>344.154</v>
      </c>
      <c r="G74" s="26"/>
      <c r="H74" s="25"/>
      <c r="I74" s="13">
        <v>343.90939243721084</v>
      </c>
      <c r="J74" s="13">
        <v>343.90939243721084</v>
      </c>
      <c r="K74" s="13">
        <v>343.90939243721084</v>
      </c>
      <c r="L74" s="13">
        <v>338.55742497334052</v>
      </c>
      <c r="M74" s="13">
        <v>338.55742497334052</v>
      </c>
      <c r="N74" s="13">
        <v>457.59911899999997</v>
      </c>
    </row>
    <row r="75" spans="1:14" ht="15" customHeight="1" x14ac:dyDescent="0.3">
      <c r="A75" s="1"/>
      <c r="B75" s="36" t="s">
        <v>58</v>
      </c>
      <c r="C75" s="25"/>
      <c r="D75" s="26">
        <v>44</v>
      </c>
      <c r="E75" s="25"/>
      <c r="F75" s="26">
        <v>44.173999999999999</v>
      </c>
      <c r="G75" s="26"/>
      <c r="H75" s="25"/>
      <c r="I75" s="13">
        <v>42.392699999999998</v>
      </c>
      <c r="J75" s="13">
        <v>42.455613</v>
      </c>
      <c r="K75" s="13">
        <v>42.523910000000001</v>
      </c>
      <c r="L75" s="13">
        <v>42.523910000000001</v>
      </c>
      <c r="M75" s="13">
        <v>40.882146999999996</v>
      </c>
      <c r="N75" s="13">
        <v>43.009050999999999</v>
      </c>
    </row>
    <row r="76" spans="1:14" ht="15" customHeight="1" x14ac:dyDescent="0.3">
      <c r="A76" s="1"/>
      <c r="B76" s="36" t="s">
        <v>59</v>
      </c>
      <c r="C76" s="25"/>
      <c r="D76" s="26">
        <v>593.27300000000002</v>
      </c>
      <c r="E76" s="25"/>
      <c r="F76" s="26">
        <v>640.07100000000003</v>
      </c>
      <c r="G76" s="26"/>
      <c r="H76" s="25"/>
      <c r="I76" s="13">
        <v>592.02040529967439</v>
      </c>
      <c r="J76" s="13">
        <v>592.0204524646449</v>
      </c>
      <c r="K76" s="13">
        <v>617.63966325641593</v>
      </c>
      <c r="L76" s="13">
        <v>580.08530428125493</v>
      </c>
      <c r="M76" s="13">
        <v>580.08530428125493</v>
      </c>
      <c r="N76" s="13">
        <v>580.08530428125493</v>
      </c>
    </row>
    <row r="77" spans="1:14" ht="15" customHeight="1" x14ac:dyDescent="0.3">
      <c r="A77" s="1"/>
      <c r="B77" s="36" t="s">
        <v>60</v>
      </c>
      <c r="C77" s="25"/>
      <c r="D77" s="26">
        <v>124.458</v>
      </c>
      <c r="E77" s="25"/>
      <c r="F77" s="26">
        <v>121.78</v>
      </c>
      <c r="G77" s="26"/>
      <c r="H77" s="25"/>
      <c r="I77" s="13">
        <v>109.16764372590499</v>
      </c>
      <c r="J77" s="13">
        <v>109.16764372590499</v>
      </c>
      <c r="K77" s="13">
        <v>109.16764372590499</v>
      </c>
      <c r="L77" s="13">
        <v>132.05960864076022</v>
      </c>
      <c r="M77" s="13">
        <v>147.05960864076022</v>
      </c>
      <c r="N77" s="13">
        <v>109.41010199999999</v>
      </c>
    </row>
    <row r="78" spans="1:14" ht="15" customHeight="1" x14ac:dyDescent="0.3">
      <c r="A78" s="1"/>
      <c r="B78" s="36" t="s">
        <v>61</v>
      </c>
      <c r="C78" s="25"/>
      <c r="D78" s="26">
        <v>482.85500000000002</v>
      </c>
      <c r="E78" s="25"/>
      <c r="F78" s="26">
        <v>481.61600000000004</v>
      </c>
      <c r="G78" s="26"/>
      <c r="H78" s="25"/>
      <c r="I78" s="13">
        <v>480.872101095468</v>
      </c>
      <c r="J78" s="13">
        <v>481.07007866219436</v>
      </c>
      <c r="K78" s="13">
        <v>480.69390812990196</v>
      </c>
      <c r="L78" s="13">
        <v>469.63950273145105</v>
      </c>
      <c r="M78" s="13">
        <v>469.63950273145105</v>
      </c>
      <c r="N78" s="13">
        <v>469.6395027314511</v>
      </c>
    </row>
    <row r="79" spans="1:14" ht="15" customHeight="1" x14ac:dyDescent="0.3">
      <c r="A79" s="1"/>
      <c r="B79" s="36" t="s">
        <v>62</v>
      </c>
      <c r="C79" s="25"/>
      <c r="D79" s="26">
        <v>495.25999999999976</v>
      </c>
      <c r="E79" s="25"/>
      <c r="F79" s="26">
        <v>534.58000000000015</v>
      </c>
      <c r="G79" s="26"/>
      <c r="H79" s="25"/>
      <c r="I79" s="13">
        <v>530.178956460564</v>
      </c>
      <c r="J79" s="13">
        <v>519.68506604000004</v>
      </c>
      <c r="K79" s="13">
        <v>518.36556272530652</v>
      </c>
      <c r="L79" s="13">
        <v>518.36556272530652</v>
      </c>
      <c r="M79" s="13">
        <v>518.58767172530679</v>
      </c>
      <c r="N79" s="13">
        <v>518.91555672530671</v>
      </c>
    </row>
    <row r="80" spans="1:14" ht="15" customHeight="1" x14ac:dyDescent="0.3">
      <c r="A80" s="1"/>
      <c r="B80" s="28" t="s">
        <v>63</v>
      </c>
      <c r="C80" s="25"/>
      <c r="D80" s="26">
        <v>1886.9849999999999</v>
      </c>
      <c r="E80" s="25"/>
      <c r="F80" s="26">
        <v>1886.6989999999998</v>
      </c>
      <c r="G80" s="26"/>
      <c r="H80" s="25"/>
      <c r="I80" s="13">
        <v>1860.6541781226992</v>
      </c>
      <c r="J80" s="13">
        <v>1853.154206096674</v>
      </c>
      <c r="K80" s="13">
        <v>1823.4042877255276</v>
      </c>
      <c r="L80" s="13">
        <v>1823.4042877255276</v>
      </c>
      <c r="M80" s="13">
        <v>1774.4628368312983</v>
      </c>
      <c r="N80" s="13">
        <v>1774.4901495009842</v>
      </c>
    </row>
    <row r="81" spans="1:14" ht="15" customHeight="1" x14ac:dyDescent="0.3">
      <c r="A81" s="1"/>
      <c r="B81" s="36" t="s">
        <v>64</v>
      </c>
      <c r="C81" s="25"/>
      <c r="D81" s="26">
        <v>361.78500000000003</v>
      </c>
      <c r="E81" s="25"/>
      <c r="F81" s="26">
        <v>361.49900000000002</v>
      </c>
      <c r="G81" s="26"/>
      <c r="H81" s="25"/>
      <c r="I81" s="13">
        <v>337.72857104722533</v>
      </c>
      <c r="J81" s="13">
        <v>337.72857102120008</v>
      </c>
      <c r="K81" s="13">
        <v>337.61799922584163</v>
      </c>
      <c r="L81" s="13">
        <v>337.61799922584163</v>
      </c>
      <c r="M81" s="13">
        <v>337.61799922584163</v>
      </c>
      <c r="N81" s="13">
        <v>337.61799922584163</v>
      </c>
    </row>
    <row r="82" spans="1:14" ht="15" customHeight="1" x14ac:dyDescent="0.3">
      <c r="A82" s="1"/>
      <c r="B82" s="36" t="s">
        <v>65</v>
      </c>
      <c r="C82" s="25"/>
      <c r="D82" s="26">
        <v>1432.9680000000001</v>
      </c>
      <c r="E82" s="25"/>
      <c r="F82" s="26">
        <v>1439.8790000000001</v>
      </c>
      <c r="G82" s="26"/>
      <c r="H82" s="25"/>
      <c r="I82" s="13">
        <v>1440.4680000000001</v>
      </c>
      <c r="J82" s="13">
        <v>1432.968028</v>
      </c>
      <c r="K82" s="13">
        <v>1432.968028</v>
      </c>
      <c r="L82" s="13">
        <v>1432.968028</v>
      </c>
      <c r="M82" s="13">
        <v>1432.968028</v>
      </c>
      <c r="N82" s="13">
        <v>1432.968028</v>
      </c>
    </row>
    <row r="83" spans="1:14" ht="15" customHeight="1" x14ac:dyDescent="0.3">
      <c r="A83" s="1"/>
      <c r="B83" s="27" t="s">
        <v>66</v>
      </c>
      <c r="C83" s="25"/>
      <c r="D83" s="26">
        <v>5428.3209999999999</v>
      </c>
      <c r="E83" s="25"/>
      <c r="F83" s="26">
        <v>5428.3209999999999</v>
      </c>
      <c r="G83" s="26"/>
      <c r="H83" s="25"/>
      <c r="I83" s="13">
        <v>5402.357844857499</v>
      </c>
      <c r="J83" s="13">
        <v>5493.4151803666</v>
      </c>
      <c r="K83" s="13">
        <v>5365.3316511141002</v>
      </c>
      <c r="L83" s="13">
        <v>5514.9080276257109</v>
      </c>
      <c r="M83" s="13">
        <v>5514.9080276257109</v>
      </c>
      <c r="N83" s="13">
        <v>5540.21478382448</v>
      </c>
    </row>
    <row r="84" spans="1:14" ht="15" customHeight="1" x14ac:dyDescent="0.3">
      <c r="A84" s="1"/>
      <c r="B84" s="24" t="s">
        <v>33</v>
      </c>
      <c r="C84" s="25"/>
      <c r="D84" s="26">
        <v>2709.6039999999998</v>
      </c>
      <c r="E84" s="25"/>
      <c r="F84" s="26">
        <v>2342.6710000000003</v>
      </c>
      <c r="G84" s="26"/>
      <c r="H84" s="25"/>
      <c r="I84" s="13">
        <v>2128.975964302268</v>
      </c>
      <c r="J84" s="13">
        <v>2103.9563523997931</v>
      </c>
      <c r="K84" s="13">
        <v>2041.7868768050057</v>
      </c>
      <c r="L84" s="13">
        <v>2055.0103298453996</v>
      </c>
      <c r="M84" s="13">
        <v>1963.6369131831716</v>
      </c>
      <c r="N84" s="13">
        <v>1970.4323666915241</v>
      </c>
    </row>
    <row r="85" spans="1:14" ht="15" customHeight="1" x14ac:dyDescent="0.3">
      <c r="A85" s="1"/>
      <c r="B85" s="27" t="s">
        <v>67</v>
      </c>
      <c r="C85" s="25"/>
      <c r="D85" s="26">
        <v>1038.9169999999999</v>
      </c>
      <c r="E85" s="25"/>
      <c r="F85" s="26">
        <v>1058.9169999999999</v>
      </c>
      <c r="G85" s="26"/>
      <c r="H85" s="25"/>
      <c r="I85" s="13">
        <v>963.91575</v>
      </c>
      <c r="J85" s="13">
        <v>963.91575</v>
      </c>
      <c r="K85" s="13">
        <v>965.63330599999995</v>
      </c>
      <c r="L85" s="13">
        <v>965.63330599999995</v>
      </c>
      <c r="M85" s="13">
        <v>953.60670100000004</v>
      </c>
      <c r="N85" s="13">
        <v>953.60670100000004</v>
      </c>
    </row>
    <row r="86" spans="1:14" ht="15" customHeight="1" x14ac:dyDescent="0.3">
      <c r="A86" s="1"/>
      <c r="B86" s="27" t="s">
        <v>141</v>
      </c>
      <c r="C86" s="25"/>
      <c r="D86" s="26">
        <v>526.13900000000001</v>
      </c>
      <c r="E86" s="25"/>
      <c r="F86" s="26">
        <v>526.13900000000001</v>
      </c>
      <c r="G86" s="26"/>
      <c r="H86" s="25"/>
      <c r="I86" s="13">
        <v>581.12968451698305</v>
      </c>
      <c r="J86" s="13">
        <v>582.53371312115928</v>
      </c>
      <c r="K86" s="13">
        <v>536.99766462341199</v>
      </c>
      <c r="L86" s="13">
        <v>535.58546424769884</v>
      </c>
      <c r="M86" s="13">
        <v>564.96464801839454</v>
      </c>
      <c r="N86" s="13">
        <v>566.3984230183944</v>
      </c>
    </row>
    <row r="87" spans="1:14" ht="15" customHeight="1" x14ac:dyDescent="0.3">
      <c r="A87" s="1"/>
      <c r="B87" s="27" t="s">
        <v>68</v>
      </c>
      <c r="C87" s="25"/>
      <c r="D87" s="26">
        <v>75.087999999999994</v>
      </c>
      <c r="E87" s="25"/>
      <c r="F87" s="26">
        <v>81.965999999999994</v>
      </c>
      <c r="G87" s="26"/>
      <c r="H87" s="25"/>
      <c r="I87" s="13">
        <v>66.385000000000005</v>
      </c>
      <c r="J87" s="13">
        <v>71.019198861719701</v>
      </c>
      <c r="K87" s="13">
        <v>86.184143180197012</v>
      </c>
      <c r="L87" s="13">
        <v>86.184143180197012</v>
      </c>
      <c r="M87" s="13">
        <v>86.184143180197012</v>
      </c>
      <c r="N87" s="13">
        <v>88.111000000000004</v>
      </c>
    </row>
    <row r="88" spans="1:14" ht="15" customHeight="1" x14ac:dyDescent="0.3">
      <c r="A88" s="1"/>
      <c r="B88" s="20" t="s">
        <v>69</v>
      </c>
      <c r="C88" s="21"/>
      <c r="D88" s="22">
        <v>3492.9209999999998</v>
      </c>
      <c r="E88" s="21"/>
      <c r="F88" s="22">
        <v>4070.703</v>
      </c>
      <c r="G88" s="22"/>
      <c r="H88" s="21"/>
      <c r="I88" s="23">
        <v>4604.4884829517305</v>
      </c>
      <c r="J88" s="23">
        <v>4859.2568729421673</v>
      </c>
      <c r="K88" s="23">
        <v>5078.2664827116769</v>
      </c>
      <c r="L88" s="23">
        <v>4857.2970577987398</v>
      </c>
      <c r="M88" s="23">
        <v>5082.971821995935</v>
      </c>
      <c r="N88" s="23">
        <v>5055.1380816571309</v>
      </c>
    </row>
    <row r="89" spans="1:14" ht="15" customHeight="1" x14ac:dyDescent="0.3">
      <c r="A89" s="1"/>
      <c r="B89" s="24" t="s">
        <v>70</v>
      </c>
      <c r="C89" s="25"/>
      <c r="D89" s="26">
        <v>3274.54</v>
      </c>
      <c r="E89" s="25"/>
      <c r="F89" s="26">
        <v>3718.9749999999999</v>
      </c>
      <c r="G89" s="26"/>
      <c r="H89" s="25"/>
      <c r="I89" s="13">
        <v>3983.4603612256187</v>
      </c>
      <c r="J89" s="13">
        <v>4273.0262784886836</v>
      </c>
      <c r="K89" s="13">
        <v>4460.5471460268473</v>
      </c>
      <c r="L89" s="13">
        <v>4178.0601053719893</v>
      </c>
      <c r="M89" s="13">
        <v>4241.6819273293167</v>
      </c>
      <c r="N89" s="13">
        <v>4275.2869671806811</v>
      </c>
    </row>
    <row r="90" spans="1:14" ht="15" customHeight="1" x14ac:dyDescent="0.3">
      <c r="A90" s="1"/>
      <c r="B90" s="27" t="s">
        <v>71</v>
      </c>
      <c r="C90" s="25"/>
      <c r="D90" s="26">
        <v>3286.3470000000002</v>
      </c>
      <c r="E90" s="25"/>
      <c r="F90" s="26">
        <v>3654.9450000000002</v>
      </c>
      <c r="G90" s="26"/>
      <c r="H90" s="25"/>
      <c r="I90" s="13">
        <v>3891.5661983233031</v>
      </c>
      <c r="J90" s="13">
        <v>4100.4687682078338</v>
      </c>
      <c r="K90" s="13">
        <v>4355.2766660206644</v>
      </c>
      <c r="L90" s="13">
        <v>4073.6816363785429</v>
      </c>
      <c r="M90" s="13">
        <v>4150.3031768443443</v>
      </c>
      <c r="N90" s="13">
        <v>4181.0896186957089</v>
      </c>
    </row>
    <row r="91" spans="1:14" ht="15" customHeight="1" x14ac:dyDescent="0.3">
      <c r="A91" s="1"/>
      <c r="B91" s="27" t="s">
        <v>72</v>
      </c>
      <c r="C91" s="25"/>
      <c r="D91" s="26">
        <v>34.731999999999999</v>
      </c>
      <c r="E91" s="25"/>
      <c r="F91" s="26">
        <v>88.686999999999998</v>
      </c>
      <c r="G91" s="26"/>
      <c r="H91" s="25"/>
      <c r="I91" s="13">
        <v>86.638955330991351</v>
      </c>
      <c r="J91" s="13">
        <v>168.43645009826403</v>
      </c>
      <c r="K91" s="13">
        <v>102.86949129603596</v>
      </c>
      <c r="L91" s="13">
        <v>102.85961848299482</v>
      </c>
      <c r="M91" s="13">
        <v>96.935256082994812</v>
      </c>
      <c r="N91" s="13">
        <v>96.825163082994806</v>
      </c>
    </row>
    <row r="92" spans="1:14" ht="15" customHeight="1" x14ac:dyDescent="0.3">
      <c r="A92" s="1"/>
      <c r="B92" s="27" t="s">
        <v>73</v>
      </c>
      <c r="C92" s="25"/>
      <c r="D92" s="26">
        <v>-46.539000000000001</v>
      </c>
      <c r="E92" s="25"/>
      <c r="F92" s="26">
        <v>-24.657</v>
      </c>
      <c r="G92" s="26"/>
      <c r="H92" s="25"/>
      <c r="I92" s="13">
        <v>5.2552075713243918</v>
      </c>
      <c r="J92" s="13">
        <v>4.1210601825860023</v>
      </c>
      <c r="K92" s="13">
        <v>2.4009887101464109</v>
      </c>
      <c r="L92" s="13">
        <v>1.5188505104519283</v>
      </c>
      <c r="M92" s="13">
        <v>-5.5565055980223832</v>
      </c>
      <c r="N92" s="13">
        <v>-2.6278145980223861</v>
      </c>
    </row>
    <row r="93" spans="1:14" ht="15" customHeight="1" x14ac:dyDescent="0.3">
      <c r="A93" s="1"/>
      <c r="B93" s="24" t="s">
        <v>34</v>
      </c>
      <c r="C93" s="25"/>
      <c r="D93" s="26">
        <v>218.381</v>
      </c>
      <c r="E93" s="25"/>
      <c r="F93" s="26">
        <v>351.72799999999995</v>
      </c>
      <c r="G93" s="26"/>
      <c r="H93" s="25"/>
      <c r="I93" s="13">
        <v>621.02812172611175</v>
      </c>
      <c r="J93" s="13">
        <v>586.23059445348338</v>
      </c>
      <c r="K93" s="13">
        <v>617.71933668482939</v>
      </c>
      <c r="L93" s="13">
        <v>679.23695242675035</v>
      </c>
      <c r="M93" s="13">
        <v>841.28989466661801</v>
      </c>
      <c r="N93" s="13">
        <v>779.85111447645011</v>
      </c>
    </row>
    <row r="94" spans="1:14" ht="15" customHeight="1" x14ac:dyDescent="0.3">
      <c r="A94" s="1"/>
      <c r="B94" s="29" t="s">
        <v>81</v>
      </c>
      <c r="C94" s="30"/>
      <c r="D94" s="30">
        <f>D9-D48</f>
        <v>-7090.5320000000065</v>
      </c>
      <c r="E94" s="30"/>
      <c r="F94" s="30">
        <f>F9-F48</f>
        <v>-9472.4340000000084</v>
      </c>
      <c r="G94" s="30">
        <f>G9-G48</f>
        <v>0</v>
      </c>
      <c r="H94" s="30"/>
      <c r="I94" s="30">
        <f t="shared" ref="I94:J94" si="22">I9-I48</f>
        <v>-6488.6031820610078</v>
      </c>
      <c r="J94" s="30">
        <f t="shared" si="22"/>
        <v>-6730.739999745274</v>
      </c>
      <c r="K94" s="30">
        <f t="shared" ref="K94:L94" si="23">K9-K48</f>
        <v>-6578.7399751578123</v>
      </c>
      <c r="L94" s="30">
        <f t="shared" si="23"/>
        <v>-6621.6506410908041</v>
      </c>
      <c r="M94" s="30">
        <f t="shared" ref="M94:N94" si="24">M9-M48</f>
        <v>-7450.2503220283834</v>
      </c>
      <c r="N94" s="30">
        <f t="shared" si="24"/>
        <v>-6983.4441478303779</v>
      </c>
    </row>
    <row r="95" spans="1:14" ht="15" customHeight="1" x14ac:dyDescent="0.3">
      <c r="A95" s="1"/>
      <c r="B95" s="29" t="s">
        <v>7</v>
      </c>
      <c r="C95" s="30"/>
      <c r="D95" s="37">
        <f>D94/D$96*100</f>
        <v>-7.412087168051487</v>
      </c>
      <c r="E95" s="30"/>
      <c r="F95" s="37">
        <f>F94/F$96*100</f>
        <v>-9.9294637844643727</v>
      </c>
      <c r="G95" s="37">
        <f>G94/G$96*100</f>
        <v>0</v>
      </c>
      <c r="H95" s="30"/>
      <c r="I95" s="37">
        <f t="shared" ref="I95:J95" si="25">I94/I$96*100</f>
        <v>-6.8049760328460582</v>
      </c>
      <c r="J95" s="37">
        <f t="shared" si="25"/>
        <v>-6.9962337648298805</v>
      </c>
      <c r="K95" s="37">
        <f t="shared" ref="K95:L95" si="26">K94/K$96*100</f>
        <v>-6.7816671590021347</v>
      </c>
      <c r="L95" s="37">
        <f t="shared" si="26"/>
        <v>-6.882212056056086</v>
      </c>
      <c r="M95" s="37">
        <f t="shared" ref="M95:N95" si="27">M94/M$96*100</f>
        <v>-7.7053157269946313</v>
      </c>
      <c r="N95" s="37">
        <f t="shared" si="27"/>
        <v>-7.1963484957579755</v>
      </c>
    </row>
    <row r="96" spans="1:14" ht="15" customHeight="1" x14ac:dyDescent="0.3">
      <c r="A96" s="1"/>
      <c r="B96" s="24" t="s">
        <v>78</v>
      </c>
      <c r="C96" s="25"/>
      <c r="D96" s="26">
        <v>95661.745999999999</v>
      </c>
      <c r="E96" s="25"/>
      <c r="F96" s="26">
        <v>95397.236000000004</v>
      </c>
      <c r="G96" s="26">
        <v>89615.638999999996</v>
      </c>
      <c r="H96" s="25"/>
      <c r="I96" s="13">
        <v>95350.86017558341</v>
      </c>
      <c r="J96" s="13">
        <v>96205.190192196751</v>
      </c>
      <c r="K96" s="13">
        <v>97007.709474875184</v>
      </c>
      <c r="L96" s="13">
        <v>96213.987409237146</v>
      </c>
      <c r="M96" s="13">
        <v>96689.747519719953</v>
      </c>
      <c r="N96" s="13">
        <v>97041.494751774473</v>
      </c>
    </row>
  </sheetData>
  <mergeCells count="1">
    <mergeCell ref="B5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1BE5-A627-40F1-86A4-2C70841F19F4}">
  <sheetPr>
    <tabColor rgb="FF13B5EA"/>
  </sheetPr>
  <dimension ref="A1:J79"/>
  <sheetViews>
    <sheetView showGridLines="0" workbookViewId="0"/>
  </sheetViews>
  <sheetFormatPr defaultRowHeight="15.6" x14ac:dyDescent="0.3"/>
  <cols>
    <col min="1" max="1" width="40.77734375" style="38" customWidth="1"/>
    <col min="2" max="7" width="12.77734375" style="43" customWidth="1"/>
    <col min="9" max="10" width="12.77734375" style="43" customWidth="1"/>
  </cols>
  <sheetData>
    <row r="1" spans="1:10" ht="14.4" x14ac:dyDescent="0.3">
      <c r="A1" s="45" t="s">
        <v>166</v>
      </c>
      <c r="B1" s="42"/>
      <c r="C1" s="42"/>
      <c r="D1" s="42"/>
      <c r="E1" s="42"/>
      <c r="F1" s="42"/>
      <c r="G1" s="42"/>
      <c r="I1" s="45" t="s">
        <v>178</v>
      </c>
      <c r="J1" s="42"/>
    </row>
    <row r="2" spans="1:10" ht="14.4" x14ac:dyDescent="0.3">
      <c r="A2" s="29"/>
      <c r="B2" s="19" t="s">
        <v>171</v>
      </c>
      <c r="C2" s="19" t="s">
        <v>172</v>
      </c>
      <c r="D2" s="19" t="s">
        <v>173</v>
      </c>
      <c r="E2" s="19" t="s">
        <v>174</v>
      </c>
      <c r="F2" s="19" t="s">
        <v>175</v>
      </c>
      <c r="G2" s="19" t="s">
        <v>176</v>
      </c>
      <c r="I2" s="46" t="s">
        <v>175</v>
      </c>
      <c r="J2" s="46" t="s">
        <v>176</v>
      </c>
    </row>
    <row r="3" spans="1:10" ht="14.4" x14ac:dyDescent="0.3">
      <c r="A3" s="24" t="s">
        <v>149</v>
      </c>
      <c r="B3" s="26">
        <v>-283.02195413000004</v>
      </c>
      <c r="C3" s="26">
        <v>-255.22252931000003</v>
      </c>
      <c r="D3" s="26">
        <v>-255.22252931000003</v>
      </c>
      <c r="E3" s="26">
        <v>-255.22252931000003</v>
      </c>
      <c r="F3" s="26">
        <v>-255.22252931000003</v>
      </c>
      <c r="G3" s="26">
        <v>-148.02252899999999</v>
      </c>
      <c r="I3" s="26">
        <v>-116.89252931000001</v>
      </c>
      <c r="J3" s="26">
        <v>-9.6925289999999791</v>
      </c>
    </row>
    <row r="4" spans="1:10" ht="14.4" x14ac:dyDescent="0.3">
      <c r="A4" s="32" t="s">
        <v>138</v>
      </c>
      <c r="B4" s="34">
        <v>-53.535007840589287</v>
      </c>
      <c r="C4" s="34">
        <v>-368.49505629786177</v>
      </c>
      <c r="D4" s="34">
        <v>-877.14655033778172</v>
      </c>
      <c r="E4" s="34">
        <v>-913.45034285778183</v>
      </c>
      <c r="F4" s="34">
        <v>-1497.7883463277822</v>
      </c>
      <c r="G4" s="34">
        <v>-1695.8638056377822</v>
      </c>
      <c r="I4" s="34">
        <v>901.21165367221965</v>
      </c>
      <c r="J4" s="34">
        <v>703.13619436221961</v>
      </c>
    </row>
    <row r="5" spans="1:10" ht="14.4" x14ac:dyDescent="0.3">
      <c r="A5" s="24" t="s">
        <v>140</v>
      </c>
      <c r="B5" s="26">
        <v>15.921954130000131</v>
      </c>
      <c r="C5" s="26">
        <v>-157.82302290999974</v>
      </c>
      <c r="D5" s="26">
        <v>-442.62302290999969</v>
      </c>
      <c r="E5" s="26">
        <v>-442.62302290999969</v>
      </c>
      <c r="F5" s="26">
        <v>-727.57302290999996</v>
      </c>
      <c r="G5" s="26">
        <v>-932.84848221999982</v>
      </c>
      <c r="I5" s="26">
        <v>135.57049153113007</v>
      </c>
      <c r="J5" s="26">
        <v>-69.704967778869786</v>
      </c>
    </row>
    <row r="6" spans="1:10" ht="14.4" x14ac:dyDescent="0.3">
      <c r="A6" s="24" t="s">
        <v>160</v>
      </c>
      <c r="B6" s="26">
        <v>-18.199524480000001</v>
      </c>
      <c r="C6" s="26">
        <v>-48.727727130000005</v>
      </c>
      <c r="D6" s="26">
        <v>-74.179756220000002</v>
      </c>
      <c r="E6" s="26">
        <v>-105.98354874</v>
      </c>
      <c r="F6" s="26">
        <v>-354.16935221000006</v>
      </c>
      <c r="G6" s="26">
        <v>-346.96935221000001</v>
      </c>
      <c r="I6" s="26">
        <v>578.48713334887191</v>
      </c>
      <c r="J6" s="26">
        <v>585.68713334887195</v>
      </c>
    </row>
    <row r="7" spans="1:10" ht="14.4" x14ac:dyDescent="0.3">
      <c r="A7" s="24" t="s">
        <v>139</v>
      </c>
      <c r="B7" s="26">
        <v>-51.257437490589297</v>
      </c>
      <c r="C7" s="26">
        <v>-161.944306257862</v>
      </c>
      <c r="D7" s="26">
        <v>-360.3437712077822</v>
      </c>
      <c r="E7" s="26">
        <v>-364.8437712077822</v>
      </c>
      <c r="F7" s="26">
        <v>-416.04597120778215</v>
      </c>
      <c r="G7" s="26">
        <v>-416.04597120778215</v>
      </c>
      <c r="I7" s="26">
        <v>187.1540287922179</v>
      </c>
      <c r="J7" s="26">
        <v>187.1540287922179</v>
      </c>
    </row>
    <row r="8" spans="1:10" ht="14.4" x14ac:dyDescent="0.3">
      <c r="A8" s="32" t="s">
        <v>8</v>
      </c>
      <c r="B8" s="34">
        <v>372.49399999999878</v>
      </c>
      <c r="C8" s="34">
        <v>424.61619451615479</v>
      </c>
      <c r="D8" s="34">
        <v>280.84226172501803</v>
      </c>
      <c r="E8" s="34">
        <v>242.82026172502447</v>
      </c>
      <c r="F8" s="34">
        <v>242.82026172502447</v>
      </c>
      <c r="G8" s="34">
        <v>1041.5010000000075</v>
      </c>
      <c r="I8" s="34">
        <v>225.48826172502959</v>
      </c>
      <c r="J8" s="34">
        <v>1024.1690000000126</v>
      </c>
    </row>
    <row r="9" spans="1:10" ht="14.4" x14ac:dyDescent="0.3">
      <c r="A9" s="24" t="s">
        <v>82</v>
      </c>
      <c r="B9" s="26">
        <v>75.447000000000116</v>
      </c>
      <c r="C9" s="26">
        <v>192.46500000000015</v>
      </c>
      <c r="D9" s="26">
        <v>222.5949999999998</v>
      </c>
      <c r="E9" s="26">
        <v>187.20600000000013</v>
      </c>
      <c r="F9" s="26">
        <v>187.20600000000013</v>
      </c>
      <c r="G9" s="26">
        <v>428.75399999999991</v>
      </c>
      <c r="I9" s="26">
        <v>48.54300000000012</v>
      </c>
      <c r="J9" s="26">
        <v>290.09099999999989</v>
      </c>
    </row>
    <row r="10" spans="1:10" ht="14.4" x14ac:dyDescent="0.3">
      <c r="A10" s="24" t="s">
        <v>127</v>
      </c>
      <c r="B10" s="26">
        <v>58.69899999999916</v>
      </c>
      <c r="C10" s="26">
        <v>60.783769377732369</v>
      </c>
      <c r="D10" s="26">
        <v>-4.1782672531171556</v>
      </c>
      <c r="E10" s="26">
        <v>-5.5592672531161043</v>
      </c>
      <c r="F10" s="26">
        <v>-5.5592672531161043</v>
      </c>
      <c r="G10" s="26">
        <v>184.29799999999977</v>
      </c>
      <c r="I10" s="26">
        <v>-110.38826725311628</v>
      </c>
      <c r="J10" s="26">
        <v>79.468999999999596</v>
      </c>
    </row>
    <row r="11" spans="1:10" ht="14.4" x14ac:dyDescent="0.3">
      <c r="A11" s="24" t="s">
        <v>83</v>
      </c>
      <c r="B11" s="26">
        <v>180.70800000000054</v>
      </c>
      <c r="C11" s="26">
        <v>82.318000000000211</v>
      </c>
      <c r="D11" s="26">
        <v>121.84299999999985</v>
      </c>
      <c r="E11" s="26">
        <v>121.84299999999985</v>
      </c>
      <c r="F11" s="26">
        <v>121.84299999999985</v>
      </c>
      <c r="G11" s="26">
        <v>187.3690000000006</v>
      </c>
      <c r="I11" s="26">
        <v>314.9389999999994</v>
      </c>
      <c r="J11" s="26">
        <v>380.46500000000015</v>
      </c>
    </row>
    <row r="12" spans="1:10" ht="14.4" x14ac:dyDescent="0.3">
      <c r="A12" s="24" t="s">
        <v>150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I12" s="26">
        <v>0</v>
      </c>
      <c r="J12" s="26">
        <v>0</v>
      </c>
    </row>
    <row r="13" spans="1:10" ht="14.4" x14ac:dyDescent="0.3">
      <c r="A13" s="24" t="s">
        <v>4</v>
      </c>
      <c r="B13" s="26">
        <v>-64.385000000002947</v>
      </c>
      <c r="C13" s="26">
        <v>-32.768629693339335</v>
      </c>
      <c r="D13" s="26">
        <v>-36.862629693339386</v>
      </c>
      <c r="E13" s="26">
        <v>-38.114629693339339</v>
      </c>
      <c r="F13" s="26">
        <v>-38.114629693339339</v>
      </c>
      <c r="G13" s="26">
        <v>-15.013999999998305</v>
      </c>
      <c r="I13" s="26">
        <v>52.482370306664052</v>
      </c>
      <c r="J13" s="26">
        <v>75.583000000005086</v>
      </c>
    </row>
    <row r="14" spans="1:10" ht="14.4" x14ac:dyDescent="0.3">
      <c r="A14" s="24" t="s">
        <v>84</v>
      </c>
      <c r="B14" s="26">
        <v>64.917999999999665</v>
      </c>
      <c r="C14" s="26">
        <v>75.86527306824064</v>
      </c>
      <c r="D14" s="26">
        <v>-8.1032094889251312</v>
      </c>
      <c r="E14" s="26">
        <v>-8.1032094889233122</v>
      </c>
      <c r="F14" s="26">
        <v>-8.1032094889233122</v>
      </c>
      <c r="G14" s="26">
        <v>148.59400000000096</v>
      </c>
      <c r="I14" s="26">
        <v>-29.085209488923283</v>
      </c>
      <c r="J14" s="26">
        <v>127.61200000000099</v>
      </c>
    </row>
    <row r="15" spans="1:10" ht="14.4" x14ac:dyDescent="0.3">
      <c r="A15" s="24" t="s">
        <v>85</v>
      </c>
      <c r="B15" s="26">
        <v>50.452000000000226</v>
      </c>
      <c r="C15" s="26">
        <v>51.390662950533624</v>
      </c>
      <c r="D15" s="26">
        <v>-1.3098813448505098</v>
      </c>
      <c r="E15" s="26">
        <v>-1.3098813448496003</v>
      </c>
      <c r="F15" s="26">
        <v>-1.3098813448496003</v>
      </c>
      <c r="G15" s="26">
        <v>122.07200000000012</v>
      </c>
      <c r="I15" s="26">
        <v>-40.301881344849789</v>
      </c>
      <c r="J15" s="26">
        <v>83.079999999999927</v>
      </c>
    </row>
    <row r="16" spans="1:10" ht="14.4" x14ac:dyDescent="0.3">
      <c r="A16" s="24" t="s">
        <v>151</v>
      </c>
      <c r="B16" s="26">
        <v>0.60300000000000153</v>
      </c>
      <c r="C16" s="26">
        <v>-1.4096416643248553</v>
      </c>
      <c r="D16" s="26">
        <v>-1.5608994623834711</v>
      </c>
      <c r="E16" s="26">
        <v>-1.5608994623834711</v>
      </c>
      <c r="F16" s="26">
        <v>-1.5608994623834711</v>
      </c>
      <c r="G16" s="26">
        <v>-5.4879999999999995</v>
      </c>
      <c r="I16" s="26">
        <v>7.5100537616528129E-2</v>
      </c>
      <c r="J16" s="26">
        <v>-3.8520000000000003</v>
      </c>
    </row>
    <row r="17" spans="1:10" ht="14.4" x14ac:dyDescent="0.3">
      <c r="A17" s="24" t="s">
        <v>152</v>
      </c>
      <c r="B17" s="26">
        <v>8.1000000000000014</v>
      </c>
      <c r="C17" s="26">
        <v>5.4784428026051657</v>
      </c>
      <c r="D17" s="26">
        <v>-9.5352437178135361</v>
      </c>
      <c r="E17" s="26">
        <v>-9.5352437178135361</v>
      </c>
      <c r="F17" s="26">
        <v>-9.5352437178135361</v>
      </c>
      <c r="G17" s="26">
        <v>-7.5350000000000037</v>
      </c>
      <c r="I17" s="26">
        <v>-4.2932437178135388</v>
      </c>
      <c r="J17" s="26">
        <v>-2.2930000000000064</v>
      </c>
    </row>
    <row r="18" spans="1:10" ht="14.4" x14ac:dyDescent="0.3">
      <c r="A18" s="24" t="s">
        <v>153</v>
      </c>
      <c r="B18" s="26">
        <v>-2.0480000000000018</v>
      </c>
      <c r="C18" s="26">
        <v>-9.5066823252939798</v>
      </c>
      <c r="D18" s="26">
        <v>-2.0456073145509208</v>
      </c>
      <c r="E18" s="26">
        <v>-2.0456073145509208</v>
      </c>
      <c r="F18" s="26">
        <v>-2.0456073145509208</v>
      </c>
      <c r="G18" s="26">
        <v>-1.5489999999999782</v>
      </c>
      <c r="I18" s="26">
        <v>-6.4826073145509326</v>
      </c>
      <c r="J18" s="26">
        <v>-5.98599999999999</v>
      </c>
    </row>
    <row r="19" spans="1:10" ht="14.4" x14ac:dyDescent="0.3">
      <c r="A19" s="32" t="s">
        <v>86</v>
      </c>
      <c r="B19" s="34">
        <v>-211.25357170793814</v>
      </c>
      <c r="C19" s="34">
        <v>-191.12748056499186</v>
      </c>
      <c r="D19" s="34">
        <v>-154.30036235187185</v>
      </c>
      <c r="E19" s="34">
        <v>-88.758763587077283</v>
      </c>
      <c r="F19" s="34">
        <v>-69.20761188034794</v>
      </c>
      <c r="G19" s="34">
        <v>-118.40368965766902</v>
      </c>
      <c r="I19" s="34">
        <v>18.160388119652453</v>
      </c>
      <c r="J19" s="34">
        <v>-31.035689657668627</v>
      </c>
    </row>
    <row r="20" spans="1:10" ht="14.4" x14ac:dyDescent="0.3">
      <c r="A20" s="24" t="s">
        <v>87</v>
      </c>
      <c r="B20" s="26">
        <v>-96.301888733999988</v>
      </c>
      <c r="C20" s="26">
        <v>-96.309403734</v>
      </c>
      <c r="D20" s="26">
        <v>-96.310722734000024</v>
      </c>
      <c r="E20" s="26">
        <v>-96.328826734000017</v>
      </c>
      <c r="F20" s="26">
        <v>-3.7919787360000328</v>
      </c>
      <c r="G20" s="26">
        <v>-3.1019087360000412</v>
      </c>
      <c r="I20" s="26">
        <v>-8.1585787360000381</v>
      </c>
      <c r="J20" s="26">
        <v>-7.4685087360000466</v>
      </c>
    </row>
    <row r="21" spans="1:10" ht="14.4" x14ac:dyDescent="0.3">
      <c r="A21" s="24" t="s">
        <v>88</v>
      </c>
      <c r="B21" s="26">
        <v>-17.198541655305405</v>
      </c>
      <c r="C21" s="26">
        <v>-17.174837730977401</v>
      </c>
      <c r="D21" s="26">
        <v>-13.702622258005306</v>
      </c>
      <c r="E21" s="26">
        <v>19.134083785379346</v>
      </c>
      <c r="F21" s="26">
        <v>40.27566391226469</v>
      </c>
      <c r="G21" s="26">
        <v>40.17643391226477</v>
      </c>
      <c r="I21" s="26">
        <v>40.449663912264668</v>
      </c>
      <c r="J21" s="26">
        <v>40.350433912264748</v>
      </c>
    </row>
    <row r="22" spans="1:10" ht="14.4" x14ac:dyDescent="0.3">
      <c r="A22" s="24" t="s">
        <v>89</v>
      </c>
      <c r="B22" s="26">
        <v>-25.16409410511514</v>
      </c>
      <c r="C22" s="26">
        <v>-23.067588717882813</v>
      </c>
      <c r="D22" s="26">
        <v>-23.067588717882813</v>
      </c>
      <c r="E22" s="26">
        <v>-11.475396009556306</v>
      </c>
      <c r="F22" s="26">
        <v>-11.475396009556306</v>
      </c>
      <c r="G22" s="26">
        <v>-11.475396009556306</v>
      </c>
      <c r="I22" s="26">
        <v>38.524603990443694</v>
      </c>
      <c r="J22" s="26">
        <v>38.524603990443694</v>
      </c>
    </row>
    <row r="23" spans="1:10" ht="14.4" x14ac:dyDescent="0.3">
      <c r="A23" s="24" t="s">
        <v>90</v>
      </c>
      <c r="B23" s="26">
        <v>-11.256615120000003</v>
      </c>
      <c r="C23" s="26">
        <v>-11.256615120000003</v>
      </c>
      <c r="D23" s="26">
        <v>-11.268925000000001</v>
      </c>
      <c r="E23" s="26">
        <v>-11.268925000000001</v>
      </c>
      <c r="F23" s="26">
        <v>-11.287886000000002</v>
      </c>
      <c r="G23" s="26">
        <v>-11.287886000000002</v>
      </c>
      <c r="I23" s="26">
        <v>-11.348886000000002</v>
      </c>
      <c r="J23" s="26">
        <v>-11.348886000000002</v>
      </c>
    </row>
    <row r="24" spans="1:10" ht="14.4" x14ac:dyDescent="0.3">
      <c r="A24" s="24" t="s">
        <v>91</v>
      </c>
      <c r="B24" s="26">
        <v>68.517149106430622</v>
      </c>
      <c r="C24" s="26">
        <v>62.991221145729583</v>
      </c>
      <c r="D24" s="26">
        <v>77.228867067065721</v>
      </c>
      <c r="E24" s="26">
        <v>77.228867067065494</v>
      </c>
      <c r="F24" s="26">
        <v>7.1857071207203944</v>
      </c>
      <c r="G24" s="26">
        <v>8.1493468775755673</v>
      </c>
      <c r="I24" s="26">
        <v>17.565307120720377</v>
      </c>
      <c r="J24" s="26">
        <v>18.528946877575549</v>
      </c>
    </row>
    <row r="25" spans="1:10" ht="14.4" x14ac:dyDescent="0.3">
      <c r="A25" s="24" t="s">
        <v>92</v>
      </c>
      <c r="B25" s="26">
        <v>13.906646800052499</v>
      </c>
      <c r="C25" s="26">
        <v>13.906646800052499</v>
      </c>
      <c r="D25" s="26">
        <v>13.906646800052499</v>
      </c>
      <c r="E25" s="26">
        <v>-5.3714497019524856</v>
      </c>
      <c r="F25" s="26">
        <v>-5.3714497019524856</v>
      </c>
      <c r="G25" s="26">
        <v>-5.3714497019524856</v>
      </c>
      <c r="I25" s="26">
        <v>-9.5244497019525056</v>
      </c>
      <c r="J25" s="26">
        <v>-9.5244497019525056</v>
      </c>
    </row>
    <row r="26" spans="1:10" ht="14.4" x14ac:dyDescent="0.3">
      <c r="A26" s="24" t="s">
        <v>93</v>
      </c>
      <c r="B26" s="26">
        <v>-3.6812200000000104</v>
      </c>
      <c r="C26" s="26">
        <v>-3.6426790000000011</v>
      </c>
      <c r="D26" s="26">
        <v>-4.2806320000000113</v>
      </c>
      <c r="E26" s="26">
        <v>-4.2806320000000113</v>
      </c>
      <c r="F26" s="26">
        <v>-10.077033</v>
      </c>
      <c r="G26" s="26">
        <v>-8.9126770000000022</v>
      </c>
      <c r="I26" s="26">
        <v>-11.323033000000009</v>
      </c>
      <c r="J26" s="26">
        <v>-10.158677000000012</v>
      </c>
    </row>
    <row r="27" spans="1:10" ht="14.4" x14ac:dyDescent="0.3">
      <c r="A27" s="24" t="s">
        <v>168</v>
      </c>
      <c r="B27" s="26">
        <v>-22.087266999999997</v>
      </c>
      <c r="C27" s="26">
        <v>-19.977298405582388</v>
      </c>
      <c r="D27" s="26">
        <v>-15.358526000000012</v>
      </c>
      <c r="E27" s="26">
        <v>4.273301353471453</v>
      </c>
      <c r="F27" s="26">
        <v>-0.67120100000002481</v>
      </c>
      <c r="G27" s="26">
        <v>-21.895531000000034</v>
      </c>
      <c r="I27" s="26">
        <v>1.9437989999999843</v>
      </c>
      <c r="J27" s="26">
        <v>-19.280531000000025</v>
      </c>
    </row>
    <row r="28" spans="1:10" ht="14.4" x14ac:dyDescent="0.3">
      <c r="A28" s="24" t="s">
        <v>169</v>
      </c>
      <c r="B28" s="26">
        <v>-37.56527100000001</v>
      </c>
      <c r="C28" s="26">
        <v>-39.561330590254201</v>
      </c>
      <c r="D28" s="26">
        <v>-39.477302999999999</v>
      </c>
      <c r="E28" s="26">
        <v>-16.143166881660392</v>
      </c>
      <c r="F28" s="26">
        <v>-29.43998400000001</v>
      </c>
      <c r="G28" s="26">
        <v>-55.047622000000004</v>
      </c>
      <c r="I28" s="26">
        <v>-20.587984000000006</v>
      </c>
      <c r="J28" s="26">
        <v>-46.195622</v>
      </c>
    </row>
    <row r="29" spans="1:10" ht="14.4" x14ac:dyDescent="0.3">
      <c r="A29" s="24" t="s">
        <v>170</v>
      </c>
      <c r="B29" s="26">
        <v>-80.422470000000033</v>
      </c>
      <c r="C29" s="26">
        <v>-57.035595212076828</v>
      </c>
      <c r="D29" s="26">
        <v>-41.969556509101324</v>
      </c>
      <c r="E29" s="26">
        <v>-44.526619465823558</v>
      </c>
      <c r="F29" s="26">
        <v>-44.554054465823526</v>
      </c>
      <c r="G29" s="26">
        <v>-49.637</v>
      </c>
      <c r="I29" s="26">
        <v>-19.380054465823548</v>
      </c>
      <c r="J29" s="26">
        <v>-24.463000000000022</v>
      </c>
    </row>
    <row r="30" spans="1:10" ht="14.4" x14ac:dyDescent="0.3">
      <c r="A30" s="32" t="s">
        <v>94</v>
      </c>
      <c r="B30" s="34">
        <v>88.142760657236067</v>
      </c>
      <c r="C30" s="34">
        <v>87.727530925538304</v>
      </c>
      <c r="D30" s="34">
        <v>16.979631657039135</v>
      </c>
      <c r="E30" s="34">
        <v>91.87975772019854</v>
      </c>
      <c r="F30" s="34">
        <v>100.69450872019843</v>
      </c>
      <c r="G30" s="34">
        <v>86.149782995345959</v>
      </c>
      <c r="I30" s="34">
        <v>201.82199427906926</v>
      </c>
      <c r="J30" s="34">
        <v>187.27726855421679</v>
      </c>
    </row>
    <row r="31" spans="1:10" ht="14.4" x14ac:dyDescent="0.3">
      <c r="A31" s="24" t="s">
        <v>95</v>
      </c>
      <c r="B31" s="26">
        <v>95.284214255494589</v>
      </c>
      <c r="C31" s="26">
        <v>95.190777255493231</v>
      </c>
      <c r="D31" s="26">
        <v>41.634711931779748</v>
      </c>
      <c r="E31" s="26">
        <v>85.466071072312843</v>
      </c>
      <c r="F31" s="26">
        <v>88.861168072313376</v>
      </c>
      <c r="G31" s="26">
        <v>56.087959733360549</v>
      </c>
      <c r="I31" s="26">
        <v>151.27165363118365</v>
      </c>
      <c r="J31" s="26">
        <v>118.49844529223083</v>
      </c>
    </row>
    <row r="32" spans="1:10" ht="14.4" x14ac:dyDescent="0.3">
      <c r="A32" s="24" t="s">
        <v>96</v>
      </c>
      <c r="B32" s="26">
        <v>-7.1414535982580674</v>
      </c>
      <c r="C32" s="26">
        <v>-7.4632463299549272</v>
      </c>
      <c r="D32" s="26">
        <v>-24.655080274740612</v>
      </c>
      <c r="E32" s="26">
        <v>6.4136866478866068</v>
      </c>
      <c r="F32" s="26">
        <v>11.833340647886416</v>
      </c>
      <c r="G32" s="26">
        <v>30.061823261986774</v>
      </c>
      <c r="I32" s="26">
        <v>50.550340647886514</v>
      </c>
      <c r="J32" s="26">
        <v>68.778823261986872</v>
      </c>
    </row>
    <row r="33" spans="1:10" ht="14.4" x14ac:dyDescent="0.3">
      <c r="A33" s="32" t="s">
        <v>97</v>
      </c>
      <c r="B33" s="34">
        <v>312.18043909503876</v>
      </c>
      <c r="C33" s="34">
        <v>312.72138448673559</v>
      </c>
      <c r="D33" s="34">
        <v>311.00382848673598</v>
      </c>
      <c r="E33" s="34">
        <v>311.00382848673598</v>
      </c>
      <c r="F33" s="34">
        <v>261.23585948673576</v>
      </c>
      <c r="G33" s="34">
        <v>256.26132136844899</v>
      </c>
      <c r="I33" s="34">
        <v>235.8990274867358</v>
      </c>
      <c r="J33" s="34">
        <v>230.92448936844903</v>
      </c>
    </row>
    <row r="34" spans="1:10" ht="14.4" x14ac:dyDescent="0.3">
      <c r="A34" s="24" t="s">
        <v>98</v>
      </c>
      <c r="B34" s="26">
        <v>75.001081999999883</v>
      </c>
      <c r="C34" s="26">
        <v>75.001081999999883</v>
      </c>
      <c r="D34" s="26">
        <v>73.283525999999938</v>
      </c>
      <c r="E34" s="26">
        <v>73.283525999999938</v>
      </c>
      <c r="F34" s="26">
        <v>85.310130999999842</v>
      </c>
      <c r="G34" s="26">
        <v>85.310130999999842</v>
      </c>
      <c r="I34" s="26">
        <v>105.31029899999987</v>
      </c>
      <c r="J34" s="26">
        <v>105.31029899999987</v>
      </c>
    </row>
    <row r="35" spans="1:10" ht="14.4" x14ac:dyDescent="0.3">
      <c r="A35" s="24" t="s">
        <v>99</v>
      </c>
      <c r="B35" s="26">
        <v>130.17935709503877</v>
      </c>
      <c r="C35" s="26">
        <v>130.7203024867357</v>
      </c>
      <c r="D35" s="26">
        <v>130.72030248673593</v>
      </c>
      <c r="E35" s="26">
        <v>130.72030248673593</v>
      </c>
      <c r="F35" s="26">
        <v>130.72030248673593</v>
      </c>
      <c r="G35" s="26">
        <v>125.81308236844916</v>
      </c>
      <c r="I35" s="26">
        <v>24.683302486735897</v>
      </c>
      <c r="J35" s="26">
        <v>19.776082368449124</v>
      </c>
    </row>
    <row r="36" spans="1:10" ht="14.4" x14ac:dyDescent="0.3">
      <c r="A36" s="24" t="s">
        <v>100</v>
      </c>
      <c r="B36" s="26">
        <v>107</v>
      </c>
      <c r="C36" s="26">
        <v>107</v>
      </c>
      <c r="D36" s="26">
        <v>107</v>
      </c>
      <c r="E36" s="26">
        <v>107</v>
      </c>
      <c r="F36" s="26">
        <v>107</v>
      </c>
      <c r="G36" s="26">
        <v>107</v>
      </c>
      <c r="I36" s="26">
        <v>107</v>
      </c>
      <c r="J36" s="26">
        <v>107</v>
      </c>
    </row>
    <row r="37" spans="1:10" ht="14.4" x14ac:dyDescent="0.3">
      <c r="A37" s="24" t="s">
        <v>101</v>
      </c>
      <c r="B37" s="26">
        <v>0</v>
      </c>
      <c r="C37" s="26">
        <v>0</v>
      </c>
      <c r="D37" s="26">
        <v>0</v>
      </c>
      <c r="E37" s="26">
        <v>0</v>
      </c>
      <c r="F37" s="26">
        <v>-61.794574000000004</v>
      </c>
      <c r="G37" s="26">
        <v>-61.861892000000005</v>
      </c>
      <c r="I37" s="26">
        <v>-1.0945740000000015</v>
      </c>
      <c r="J37" s="26">
        <v>-1.1618920000000017</v>
      </c>
    </row>
    <row r="38" spans="1:10" ht="14.4" x14ac:dyDescent="0.3">
      <c r="A38" s="32" t="s">
        <v>102</v>
      </c>
      <c r="B38" s="34">
        <v>-257.11696655499509</v>
      </c>
      <c r="C38" s="34">
        <v>-203.88714517993321</v>
      </c>
      <c r="D38" s="34">
        <v>69.223582544542296</v>
      </c>
      <c r="E38" s="34">
        <v>198.97809469864478</v>
      </c>
      <c r="F38" s="34">
        <v>143.58813949901014</v>
      </c>
      <c r="G38" s="34">
        <v>143.42378298535186</v>
      </c>
      <c r="I38" s="34">
        <v>-102.68951405985899</v>
      </c>
      <c r="J38" s="34">
        <v>-102.85387057351727</v>
      </c>
    </row>
    <row r="39" spans="1:10" ht="14.4" x14ac:dyDescent="0.3">
      <c r="A39" s="24" t="s">
        <v>103</v>
      </c>
      <c r="B39" s="26">
        <v>140.713301</v>
      </c>
      <c r="C39" s="26">
        <v>140.713301</v>
      </c>
      <c r="D39" s="26">
        <v>140.713301</v>
      </c>
      <c r="E39" s="26">
        <v>140.713301</v>
      </c>
      <c r="F39" s="26">
        <v>140.713301</v>
      </c>
      <c r="G39" s="26">
        <v>140.713301</v>
      </c>
      <c r="I39" s="26">
        <v>67.598161000000118</v>
      </c>
      <c r="J39" s="26">
        <v>67.598161000000118</v>
      </c>
    </row>
    <row r="40" spans="1:10" ht="14.4" x14ac:dyDescent="0.3">
      <c r="A40" s="24" t="s">
        <v>104</v>
      </c>
      <c r="B40" s="26">
        <v>-56.407866446436856</v>
      </c>
      <c r="C40" s="26">
        <v>-56.407866446437765</v>
      </c>
      <c r="D40" s="26">
        <v>-56.629497175269535</v>
      </c>
      <c r="E40" s="26">
        <v>-53.139608311289521</v>
      </c>
      <c r="F40" s="26">
        <v>23.708262278759321</v>
      </c>
      <c r="G40" s="26">
        <v>23.70826227876023</v>
      </c>
      <c r="I40" s="26">
        <v>19.071377278759428</v>
      </c>
      <c r="J40" s="26">
        <v>19.071377278760338</v>
      </c>
    </row>
    <row r="41" spans="1:10" ht="14.4" x14ac:dyDescent="0.3">
      <c r="A41" s="24" t="s">
        <v>105</v>
      </c>
      <c r="B41" s="26">
        <v>132.98974726307688</v>
      </c>
      <c r="C41" s="26">
        <v>132.15076838482514</v>
      </c>
      <c r="D41" s="26">
        <v>147.66956033868064</v>
      </c>
      <c r="E41" s="26">
        <v>125.51489233944221</v>
      </c>
      <c r="F41" s="26">
        <v>205.51189621667845</v>
      </c>
      <c r="G41" s="26">
        <v>146.11938421667742</v>
      </c>
      <c r="I41" s="26">
        <v>24.23055865780816</v>
      </c>
      <c r="J41" s="26">
        <v>-30.161953342192874</v>
      </c>
    </row>
    <row r="42" spans="1:10" ht="14.4" x14ac:dyDescent="0.3">
      <c r="A42" s="24" t="s">
        <v>106</v>
      </c>
      <c r="B42" s="26">
        <v>-14.725452138534592</v>
      </c>
      <c r="C42" s="26">
        <v>-9.0063489314915159</v>
      </c>
      <c r="D42" s="26">
        <v>36.293168760249728</v>
      </c>
      <c r="E42" s="26">
        <v>36.108274186730455</v>
      </c>
      <c r="F42" s="26">
        <v>5.4543746210320023</v>
      </c>
      <c r="G42" s="26">
        <v>4.3907754439500195</v>
      </c>
      <c r="I42" s="26">
        <v>-6.9166253789679786</v>
      </c>
      <c r="J42" s="26">
        <v>-7.9802245560499614</v>
      </c>
    </row>
    <row r="43" spans="1:10" ht="14.4" x14ac:dyDescent="0.3">
      <c r="A43" s="24" t="s">
        <v>107</v>
      </c>
      <c r="B43" s="26">
        <v>14.836110501291159</v>
      </c>
      <c r="C43" s="26">
        <v>20.951826906585893</v>
      </c>
      <c r="D43" s="26">
        <v>20.959729774158632</v>
      </c>
      <c r="E43" s="26">
        <v>20.959729774158632</v>
      </c>
      <c r="F43" s="26">
        <v>20.959729774158632</v>
      </c>
      <c r="G43" s="26">
        <v>20.959729774158632</v>
      </c>
      <c r="I43" s="26">
        <v>23.713598774158299</v>
      </c>
      <c r="J43" s="26">
        <v>23.713598774158299</v>
      </c>
    </row>
    <row r="44" spans="1:10" ht="14.4" x14ac:dyDescent="0.3">
      <c r="A44" s="24" t="s">
        <v>154</v>
      </c>
      <c r="B44" s="26">
        <v>-613.34245934676755</v>
      </c>
      <c r="C44" s="26">
        <v>-620.74557112890307</v>
      </c>
      <c r="D44" s="26">
        <v>-545.42182620182348</v>
      </c>
      <c r="E44" s="26">
        <v>-509.59647308834337</v>
      </c>
      <c r="F44" s="26">
        <v>-468.5974537039765</v>
      </c>
      <c r="G44" s="26">
        <v>-399.07929604054925</v>
      </c>
      <c r="I44" s="26">
        <v>-311.91545370397807</v>
      </c>
      <c r="J44" s="26">
        <v>-242.39729604055083</v>
      </c>
    </row>
    <row r="45" spans="1:10" ht="14.4" x14ac:dyDescent="0.3">
      <c r="A45" s="24" t="s">
        <v>158</v>
      </c>
      <c r="B45" s="26">
        <v>-2.6686677422451908</v>
      </c>
      <c r="C45" s="26">
        <v>-2.639910165361357</v>
      </c>
      <c r="D45" s="26">
        <v>-2.9120000000000346</v>
      </c>
      <c r="E45" s="26">
        <v>-2.9120000000000346</v>
      </c>
      <c r="F45" s="26">
        <v>-2.9120000000000346</v>
      </c>
      <c r="G45" s="26">
        <v>-2.9120000000000346</v>
      </c>
      <c r="I45" s="26">
        <v>-6.8060000000000347</v>
      </c>
      <c r="J45" s="26">
        <v>-6.8060000000000347</v>
      </c>
    </row>
    <row r="46" spans="1:10" ht="14.4" x14ac:dyDescent="0.3">
      <c r="A46" s="24" t="s">
        <v>108</v>
      </c>
      <c r="B46" s="26">
        <v>29.236212777067067</v>
      </c>
      <c r="C46" s="26">
        <v>22.782710856023641</v>
      </c>
      <c r="D46" s="26">
        <v>107.91752195057893</v>
      </c>
      <c r="E46" s="26">
        <v>124.01525239831722</v>
      </c>
      <c r="F46" s="26">
        <v>32.099135981610743</v>
      </c>
      <c r="G46" s="26">
        <v>22.872732981608351</v>
      </c>
      <c r="I46" s="26">
        <v>92.285975981614456</v>
      </c>
      <c r="J46" s="26">
        <v>78.059572981612064</v>
      </c>
    </row>
    <row r="47" spans="1:10" ht="14.4" x14ac:dyDescent="0.3">
      <c r="A47" s="24" t="s">
        <v>155</v>
      </c>
      <c r="B47" s="26">
        <v>663.50187809635986</v>
      </c>
      <c r="C47" s="26">
        <v>666.89673644761911</v>
      </c>
      <c r="D47" s="26">
        <v>718.03725299191706</v>
      </c>
      <c r="E47" s="26">
        <v>739.30541718152529</v>
      </c>
      <c r="F47" s="26">
        <v>705.85883492871505</v>
      </c>
      <c r="G47" s="26">
        <v>705.85883492871483</v>
      </c>
      <c r="I47" s="26">
        <v>659.95883492871519</v>
      </c>
      <c r="J47" s="26">
        <v>659.95883492871496</v>
      </c>
    </row>
    <row r="48" spans="1:10" ht="14.4" x14ac:dyDescent="0.3">
      <c r="A48" s="24" t="s">
        <v>156</v>
      </c>
      <c r="B48" s="26">
        <v>-530.90048482185216</v>
      </c>
      <c r="C48" s="26">
        <v>-513.80206733037403</v>
      </c>
      <c r="D48" s="26">
        <v>-512.70496449889959</v>
      </c>
      <c r="E48" s="26">
        <v>-446.01976903609119</v>
      </c>
      <c r="F48" s="26">
        <v>-501.60002965316909</v>
      </c>
      <c r="G48" s="26">
        <v>-501.6000296531692</v>
      </c>
      <c r="I48" s="26">
        <v>-477.88702965316907</v>
      </c>
      <c r="J48" s="26">
        <v>-477.88702965316918</v>
      </c>
    </row>
    <row r="49" spans="1:10" ht="14.4" x14ac:dyDescent="0.3">
      <c r="A49" s="24" t="s">
        <v>157</v>
      </c>
      <c r="B49" s="26">
        <v>-20.349285696952848</v>
      </c>
      <c r="C49" s="26">
        <v>15.219275227582443</v>
      </c>
      <c r="D49" s="26">
        <v>15.301335604949827</v>
      </c>
      <c r="E49" s="26">
        <v>24.029078254194133</v>
      </c>
      <c r="F49" s="26">
        <v>-17.607911944798275</v>
      </c>
      <c r="G49" s="26">
        <v>-17.607911944798161</v>
      </c>
      <c r="I49" s="26">
        <v>-186.02291194479824</v>
      </c>
      <c r="J49" s="26">
        <v>-186.02291194479812</v>
      </c>
    </row>
    <row r="50" spans="1:10" ht="14.4" x14ac:dyDescent="0.3">
      <c r="A50" s="32" t="s">
        <v>109</v>
      </c>
      <c r="B50" s="34">
        <v>161.32362732069032</v>
      </c>
      <c r="C50" s="34">
        <v>155.91094231748502</v>
      </c>
      <c r="D50" s="34">
        <v>477.24627824220261</v>
      </c>
      <c r="E50" s="34">
        <v>524.83844652836979</v>
      </c>
      <c r="F50" s="34">
        <v>436.69056742764587</v>
      </c>
      <c r="G50" s="34">
        <v>387.84458903666746</v>
      </c>
      <c r="I50" s="34">
        <v>416.93256742764606</v>
      </c>
      <c r="J50" s="34">
        <v>368.08658903666765</v>
      </c>
    </row>
    <row r="51" spans="1:10" ht="14.4" x14ac:dyDescent="0.3">
      <c r="A51" s="24" t="s">
        <v>110</v>
      </c>
      <c r="B51" s="26">
        <v>191.77977347340948</v>
      </c>
      <c r="C51" s="26">
        <v>181.92080593864739</v>
      </c>
      <c r="D51" s="26">
        <v>483.92559426328171</v>
      </c>
      <c r="E51" s="26">
        <v>515.27173371343315</v>
      </c>
      <c r="F51" s="26">
        <v>475.58475832856993</v>
      </c>
      <c r="G51" s="26">
        <v>443.53474975927338</v>
      </c>
      <c r="I51" s="26">
        <v>445.82675832856967</v>
      </c>
      <c r="J51" s="26">
        <v>413.77674975927312</v>
      </c>
    </row>
    <row r="52" spans="1:10" ht="14.4" x14ac:dyDescent="0.3">
      <c r="A52" s="24" t="s">
        <v>111</v>
      </c>
      <c r="B52" s="26">
        <v>-30.456146152718702</v>
      </c>
      <c r="C52" s="26">
        <v>-26.009863621161912</v>
      </c>
      <c r="D52" s="26">
        <v>-6.6793160210786482</v>
      </c>
      <c r="E52" s="26">
        <v>9.56671281493675</v>
      </c>
      <c r="F52" s="26">
        <v>-38.894190900923945</v>
      </c>
      <c r="G52" s="26">
        <v>-55.690160722605583</v>
      </c>
      <c r="I52" s="26">
        <v>-28.894190900923945</v>
      </c>
      <c r="J52" s="26">
        <v>-45.690160722605583</v>
      </c>
    </row>
    <row r="53" spans="1:10" ht="14.4" x14ac:dyDescent="0.3">
      <c r="A53" s="32" t="s">
        <v>112</v>
      </c>
      <c r="B53" s="34">
        <v>36.406517019784587</v>
      </c>
      <c r="C53" s="34">
        <v>-25.269348464023096</v>
      </c>
      <c r="D53" s="34">
        <v>85.695972143547806</v>
      </c>
      <c r="E53" s="34">
        <v>-127.7722837254687</v>
      </c>
      <c r="F53" s="34">
        <v>-170.16016323863641</v>
      </c>
      <c r="G53" s="34">
        <v>-152.11339464756202</v>
      </c>
      <c r="I53" s="34">
        <v>-295.9671632386362</v>
      </c>
      <c r="J53" s="34">
        <v>-277.92039464756181</v>
      </c>
    </row>
    <row r="54" spans="1:10" ht="14.4" x14ac:dyDescent="0.3">
      <c r="A54" s="24" t="s">
        <v>113</v>
      </c>
      <c r="B54" s="26">
        <v>25.963155142500909</v>
      </c>
      <c r="C54" s="26">
        <v>-36.209148366599948</v>
      </c>
      <c r="D54" s="26">
        <v>32.989348885899744</v>
      </c>
      <c r="E54" s="26">
        <v>-178.82169429237729</v>
      </c>
      <c r="F54" s="26">
        <v>-178.82169429237729</v>
      </c>
      <c r="G54" s="26">
        <v>-141.89378382448012</v>
      </c>
      <c r="I54" s="26">
        <v>-178.82169429237729</v>
      </c>
      <c r="J54" s="26">
        <v>-141.89378382448012</v>
      </c>
    </row>
    <row r="55" spans="1:10" ht="14.4" x14ac:dyDescent="0.3">
      <c r="A55" s="24" t="s">
        <v>114</v>
      </c>
      <c r="B55" s="26">
        <v>-30</v>
      </c>
      <c r="C55" s="26">
        <v>-30</v>
      </c>
      <c r="D55" s="26">
        <v>-30</v>
      </c>
      <c r="E55" s="26">
        <v>-30</v>
      </c>
      <c r="F55" s="26">
        <v>-30</v>
      </c>
      <c r="G55" s="26">
        <v>-30</v>
      </c>
      <c r="I55" s="26">
        <v>-30</v>
      </c>
      <c r="J55" s="26">
        <v>-30</v>
      </c>
    </row>
    <row r="56" spans="1:10" ht="14.4" x14ac:dyDescent="0.3">
      <c r="A56" s="24" t="s">
        <v>115</v>
      </c>
      <c r="B56" s="26">
        <v>-44.710129933165916</v>
      </c>
      <c r="C56" s="26">
        <v>-47.96155591213099</v>
      </c>
      <c r="D56" s="26">
        <v>-19.848941794453225</v>
      </c>
      <c r="E56" s="26">
        <v>-21.532083485192516</v>
      </c>
      <c r="F56" s="26">
        <v>-50.827643998359378</v>
      </c>
      <c r="G56" s="26">
        <v>-62.184687426473971</v>
      </c>
      <c r="I56" s="26">
        <v>-175.82764399835938</v>
      </c>
      <c r="J56" s="26">
        <v>-187.18468742647397</v>
      </c>
    </row>
    <row r="57" spans="1:10" ht="14.4" x14ac:dyDescent="0.3">
      <c r="A57" s="24" t="s">
        <v>128</v>
      </c>
      <c r="B57" s="26">
        <v>101.24103278864662</v>
      </c>
      <c r="C57" s="26">
        <v>101.79243986543391</v>
      </c>
      <c r="D57" s="26">
        <v>114.46243986543401</v>
      </c>
      <c r="E57" s="26">
        <v>114.46243986543401</v>
      </c>
      <c r="F57" s="26">
        <v>114.46243986543401</v>
      </c>
      <c r="G57" s="26">
        <v>116.774439865434</v>
      </c>
      <c r="I57" s="26">
        <v>114.46243986543401</v>
      </c>
      <c r="J57" s="26">
        <v>116.774439865434</v>
      </c>
    </row>
    <row r="58" spans="1:10" ht="14.4" x14ac:dyDescent="0.3">
      <c r="A58" s="24" t="s">
        <v>125</v>
      </c>
      <c r="B58" s="26">
        <v>-16.087540978196557</v>
      </c>
      <c r="C58" s="26">
        <v>-12.891084050726022</v>
      </c>
      <c r="D58" s="26">
        <v>-11.906874813332252</v>
      </c>
      <c r="E58" s="26">
        <v>-11.880945813332801</v>
      </c>
      <c r="F58" s="26">
        <v>-24.973264813333117</v>
      </c>
      <c r="G58" s="26">
        <v>-34.809363262042098</v>
      </c>
      <c r="I58" s="26">
        <v>-25.780264813332906</v>
      </c>
      <c r="J58" s="26">
        <v>-35.616363262041887</v>
      </c>
    </row>
    <row r="59" spans="1:10" ht="14.4" x14ac:dyDescent="0.3">
      <c r="A59" s="32" t="s">
        <v>116</v>
      </c>
      <c r="B59" s="34">
        <v>141.68800430038266</v>
      </c>
      <c r="C59" s="34">
        <v>157.26149871739983</v>
      </c>
      <c r="D59" s="34">
        <v>316.27463757144596</v>
      </c>
      <c r="E59" s="34">
        <v>243.36961475923238</v>
      </c>
      <c r="F59" s="34">
        <v>185.9294383472369</v>
      </c>
      <c r="G59" s="34">
        <v>150.05919806941586</v>
      </c>
      <c r="I59" s="34">
        <v>414.16043834724235</v>
      </c>
      <c r="J59" s="34">
        <v>378.29019806942131</v>
      </c>
    </row>
    <row r="60" spans="1:10" ht="14.4" x14ac:dyDescent="0.3">
      <c r="A60" s="24" t="s">
        <v>117</v>
      </c>
      <c r="B60" s="26">
        <v>1.7516529999957129</v>
      </c>
      <c r="C60" s="26">
        <v>1.38289800000166</v>
      </c>
      <c r="D60" s="26">
        <v>11.37064499999542</v>
      </c>
      <c r="E60" s="26">
        <v>11.423172999995586</v>
      </c>
      <c r="F60" s="26">
        <v>-0.24093700000412355</v>
      </c>
      <c r="G60" s="26">
        <v>5.674550999996427</v>
      </c>
      <c r="I60" s="26">
        <v>-1.6409370000001218</v>
      </c>
      <c r="J60" s="26">
        <v>4.2745510000004288</v>
      </c>
    </row>
    <row r="61" spans="1:10" ht="14.4" x14ac:dyDescent="0.3">
      <c r="A61" s="24" t="s">
        <v>118</v>
      </c>
      <c r="B61" s="26">
        <v>50.399459089793993</v>
      </c>
      <c r="C61" s="26">
        <v>26.345794547198352</v>
      </c>
      <c r="D61" s="26">
        <v>17.657855078263538</v>
      </c>
      <c r="E61" s="26">
        <v>4.9829871853957286</v>
      </c>
      <c r="F61" s="26">
        <v>12.091802682010268</v>
      </c>
      <c r="G61" s="26">
        <v>52.497066552294598</v>
      </c>
      <c r="I61" s="26">
        <v>59.799802682010238</v>
      </c>
      <c r="J61" s="26">
        <v>100.20506655229457</v>
      </c>
    </row>
    <row r="62" spans="1:10" ht="14.4" x14ac:dyDescent="0.3">
      <c r="A62" s="24" t="s">
        <v>119</v>
      </c>
      <c r="B62" s="26">
        <v>-56.981704225461684</v>
      </c>
      <c r="C62" s="26">
        <v>-46.712584409645942</v>
      </c>
      <c r="D62" s="26">
        <v>-60.592207511413164</v>
      </c>
      <c r="E62" s="26">
        <v>-88.900367979341866</v>
      </c>
      <c r="F62" s="26">
        <v>-81.687066657256793</v>
      </c>
      <c r="G62" s="26">
        <v>-110.93368465024605</v>
      </c>
      <c r="I62" s="26">
        <v>-20.801066657256797</v>
      </c>
      <c r="J62" s="26">
        <v>-50.047684650246055</v>
      </c>
    </row>
    <row r="63" spans="1:10" ht="14.4" x14ac:dyDescent="0.3">
      <c r="A63" s="24" t="s">
        <v>120</v>
      </c>
      <c r="B63" s="26">
        <v>0.4033078774381238</v>
      </c>
      <c r="C63" s="26">
        <v>10.834948442703705</v>
      </c>
      <c r="D63" s="26">
        <v>57.918178119356071</v>
      </c>
      <c r="E63" s="26">
        <v>36.515871403137339</v>
      </c>
      <c r="F63" s="26">
        <v>-31.409924146101616</v>
      </c>
      <c r="G63" s="26">
        <v>-57.83058614610178</v>
      </c>
      <c r="I63" s="26">
        <v>66.572075853898468</v>
      </c>
      <c r="J63" s="26">
        <v>40.151413853898305</v>
      </c>
    </row>
    <row r="64" spans="1:10" ht="14.4" x14ac:dyDescent="0.3">
      <c r="A64" s="24" t="s">
        <v>159</v>
      </c>
      <c r="B64" s="26">
        <v>-16.113129453154173</v>
      </c>
      <c r="C64" s="26">
        <v>-16.110002796543291</v>
      </c>
      <c r="D64" s="26">
        <v>-0.71219525618122859</v>
      </c>
      <c r="E64" s="26">
        <v>19.737326290796481</v>
      </c>
      <c r="F64" s="26">
        <v>18.458388559143749</v>
      </c>
      <c r="G64" s="26">
        <v>16.431191713991971</v>
      </c>
      <c r="I64" s="26">
        <v>18.458388559143749</v>
      </c>
      <c r="J64" s="26">
        <v>16.431191713991971</v>
      </c>
    </row>
    <row r="65" spans="1:10" ht="14.4" x14ac:dyDescent="0.3">
      <c r="A65" s="24" t="s">
        <v>121</v>
      </c>
      <c r="B65" s="26">
        <v>95.178226318853291</v>
      </c>
      <c r="C65" s="26">
        <v>83.503827544395577</v>
      </c>
      <c r="D65" s="26">
        <v>52.824123276400641</v>
      </c>
      <c r="E65" s="26">
        <v>74.395164216074164</v>
      </c>
      <c r="F65" s="26">
        <v>62.711184591216671</v>
      </c>
      <c r="G65" s="26">
        <v>47.699269169436171</v>
      </c>
      <c r="I65" s="26">
        <v>62.711184591216671</v>
      </c>
      <c r="J65" s="26">
        <v>47.699269169436171</v>
      </c>
    </row>
    <row r="66" spans="1:10" ht="14.4" x14ac:dyDescent="0.3">
      <c r="A66" s="24" t="s">
        <v>6</v>
      </c>
      <c r="B66" s="26">
        <v>-54.828277698569025</v>
      </c>
      <c r="C66" s="26">
        <v>-53.896869934959938</v>
      </c>
      <c r="D66" s="26">
        <v>-27.857351530158496</v>
      </c>
      <c r="E66" s="26">
        <v>-35.828308056596427</v>
      </c>
      <c r="F66" s="26">
        <v>-20.371023631319304</v>
      </c>
      <c r="G66" s="26">
        <v>-22.452646977069861</v>
      </c>
      <c r="I66" s="26">
        <v>-20.099023631319284</v>
      </c>
      <c r="J66" s="26">
        <v>-22.180646977069841</v>
      </c>
    </row>
    <row r="67" spans="1:10" ht="14.4" x14ac:dyDescent="0.3">
      <c r="A67" s="24" t="s">
        <v>129</v>
      </c>
      <c r="B67" s="26">
        <v>35.577373684645941</v>
      </c>
      <c r="C67" s="26">
        <v>73.25883552677908</v>
      </c>
      <c r="D67" s="26">
        <v>83.636054593577725</v>
      </c>
      <c r="E67" s="26">
        <v>107.21483463333361</v>
      </c>
      <c r="F67" s="26">
        <v>58.9840722096029</v>
      </c>
      <c r="G67" s="26">
        <v>48.185557511035114</v>
      </c>
      <c r="I67" s="26">
        <v>58.9840722096029</v>
      </c>
      <c r="J67" s="26">
        <v>48.185557511035114</v>
      </c>
    </row>
    <row r="68" spans="1:10" ht="14.4" x14ac:dyDescent="0.3">
      <c r="A68" s="24" t="s">
        <v>130</v>
      </c>
      <c r="B68" s="26">
        <v>45.815339733472676</v>
      </c>
      <c r="C68" s="26">
        <v>38.320572344849865</v>
      </c>
      <c r="D68" s="26">
        <v>34.973456586392061</v>
      </c>
      <c r="E68" s="26">
        <v>35.034536586392065</v>
      </c>
      <c r="F68" s="26">
        <v>59.571916000000002</v>
      </c>
      <c r="G68" s="26">
        <v>59.449423999999993</v>
      </c>
      <c r="I68" s="26">
        <v>60.525915999999995</v>
      </c>
      <c r="J68" s="26">
        <v>60.403423999999987</v>
      </c>
    </row>
    <row r="69" spans="1:10" ht="14.4" x14ac:dyDescent="0.3">
      <c r="A69" s="24" t="s">
        <v>131</v>
      </c>
      <c r="B69" s="26">
        <v>-0.57164059678270007</v>
      </c>
      <c r="C69" s="26">
        <v>0.42927165427597913</v>
      </c>
      <c r="D69" s="26">
        <v>9.0639359093952265</v>
      </c>
      <c r="E69" s="26">
        <v>-4.2375080887498768</v>
      </c>
      <c r="F69" s="26">
        <v>-15.756730349999998</v>
      </c>
      <c r="G69" s="26">
        <v>-16.633551350000019</v>
      </c>
      <c r="I69" s="26">
        <v>-2.6237303500000024</v>
      </c>
      <c r="J69" s="26">
        <v>-3.5005513500000234</v>
      </c>
    </row>
    <row r="70" spans="1:10" ht="14.4" x14ac:dyDescent="0.3">
      <c r="A70" s="24" t="s">
        <v>132</v>
      </c>
      <c r="B70" s="26">
        <v>-17.958995428829386</v>
      </c>
      <c r="C70" s="26">
        <v>-19.450583567440905</v>
      </c>
      <c r="D70" s="26">
        <v>-17.80483919248498</v>
      </c>
      <c r="E70" s="26">
        <v>-19.047130606153051</v>
      </c>
      <c r="F70" s="26">
        <v>-6.3878354764639091</v>
      </c>
      <c r="G70" s="26">
        <v>-2.5831340404051737</v>
      </c>
      <c r="I70" s="26">
        <v>-6.0948354764639099</v>
      </c>
      <c r="J70" s="26">
        <v>-2.2901340404051744</v>
      </c>
    </row>
    <row r="71" spans="1:10" ht="14.4" x14ac:dyDescent="0.3">
      <c r="A71" s="24" t="s">
        <v>133</v>
      </c>
      <c r="B71" s="26">
        <v>-0.46947752976574719</v>
      </c>
      <c r="C71" s="26">
        <v>-0.48996103418559045</v>
      </c>
      <c r="D71" s="26">
        <v>-8.9338823489866002</v>
      </c>
      <c r="E71" s="26">
        <v>-8.9338823489866002</v>
      </c>
      <c r="F71" s="26">
        <v>1.1811247420392235</v>
      </c>
      <c r="G71" s="26">
        <v>4.4389274619598709</v>
      </c>
      <c r="I71" s="26">
        <v>0.81112474203923313</v>
      </c>
      <c r="J71" s="26">
        <v>4.0689274619598805</v>
      </c>
    </row>
    <row r="72" spans="1:10" ht="14.4" x14ac:dyDescent="0.3">
      <c r="A72" s="24" t="s">
        <v>134</v>
      </c>
      <c r="B72" s="26">
        <v>0.32383900000000132</v>
      </c>
      <c r="C72" s="26">
        <v>0.34533300000000011</v>
      </c>
      <c r="D72" s="26">
        <v>1.732092999999999</v>
      </c>
      <c r="E72" s="26">
        <v>1.732092999999999</v>
      </c>
      <c r="F72" s="26">
        <v>0</v>
      </c>
      <c r="G72" s="26">
        <v>0</v>
      </c>
      <c r="I72" s="26">
        <v>0</v>
      </c>
      <c r="J72" s="26">
        <v>0</v>
      </c>
    </row>
    <row r="73" spans="1:10" ht="14.4" x14ac:dyDescent="0.3">
      <c r="A73" s="24" t="s">
        <v>135</v>
      </c>
      <c r="B73" s="26">
        <v>11.562930000000001</v>
      </c>
      <c r="C73" s="26">
        <v>11.561187</v>
      </c>
      <c r="D73" s="26">
        <v>12.084769000000001</v>
      </c>
      <c r="E73" s="26">
        <v>12.085484000000001</v>
      </c>
      <c r="F73" s="26">
        <v>4.8753890000000002</v>
      </c>
      <c r="G73" s="26">
        <v>4.8286190000000015</v>
      </c>
      <c r="I73" s="26">
        <v>-12.130611</v>
      </c>
      <c r="J73" s="26">
        <v>-12.177380999999999</v>
      </c>
    </row>
    <row r="74" spans="1:10" ht="14.4" x14ac:dyDescent="0.3">
      <c r="A74" s="24" t="s">
        <v>136</v>
      </c>
      <c r="B74" s="26">
        <v>0.73223799999999994</v>
      </c>
      <c r="C74" s="26">
        <v>0.73351600000000017</v>
      </c>
      <c r="D74" s="26">
        <v>1.2725790000000003</v>
      </c>
      <c r="E74" s="26">
        <v>1.2732240000000004</v>
      </c>
      <c r="F74" s="26">
        <v>0.97468300000000041</v>
      </c>
      <c r="G74" s="26">
        <v>0.35739299999999941</v>
      </c>
      <c r="I74" s="26">
        <v>0.7186830000000004</v>
      </c>
      <c r="J74" s="26">
        <v>0.1013929999999994</v>
      </c>
    </row>
    <row r="75" spans="1:10" ht="14.4" x14ac:dyDescent="0.3">
      <c r="A75" s="24" t="s">
        <v>5</v>
      </c>
      <c r="B75" s="26">
        <v>10.010096000000004</v>
      </c>
      <c r="C75" s="26">
        <v>10.010114999999999</v>
      </c>
      <c r="D75" s="26">
        <v>10.135999999999854</v>
      </c>
      <c r="E75" s="26">
        <v>10.13599999999991</v>
      </c>
      <c r="F75" s="26">
        <v>9.9989170000000058</v>
      </c>
      <c r="G75" s="26">
        <v>9.9989170000000058</v>
      </c>
      <c r="I75" s="26">
        <v>-8.3180830000000014</v>
      </c>
      <c r="J75" s="26">
        <v>-8.3180830000000014</v>
      </c>
    </row>
    <row r="76" spans="1:10" ht="14.4" x14ac:dyDescent="0.3">
      <c r="A76" s="24" t="s">
        <v>137</v>
      </c>
      <c r="B76" s="26">
        <v>-3.9999999994577706E-4</v>
      </c>
      <c r="C76" s="26">
        <v>-4.0000000000262048E-4</v>
      </c>
      <c r="D76" s="26">
        <v>64.220648850167592</v>
      </c>
      <c r="E76" s="26">
        <v>-3.9556169017127338</v>
      </c>
      <c r="F76" s="26">
        <v>60.670727484100851</v>
      </c>
      <c r="G76" s="26">
        <v>44.351520394943961</v>
      </c>
      <c r="I76" s="26">
        <v>61.136727484100845</v>
      </c>
      <c r="J76" s="26">
        <v>44.817520394943955</v>
      </c>
    </row>
    <row r="77" spans="1:10" ht="14.4" x14ac:dyDescent="0.3">
      <c r="A77" s="24" t="s">
        <v>122</v>
      </c>
      <c r="B77" s="26">
        <v>36.85716652874595</v>
      </c>
      <c r="C77" s="26">
        <v>37.195601399971579</v>
      </c>
      <c r="D77" s="26">
        <v>75.284774997122597</v>
      </c>
      <c r="E77" s="26">
        <v>89.741734425648517</v>
      </c>
      <c r="F77" s="26">
        <v>52.26475034026889</v>
      </c>
      <c r="G77" s="26">
        <v>66.580364429580769</v>
      </c>
      <c r="I77" s="26">
        <v>96.150750340269852</v>
      </c>
      <c r="J77" s="26">
        <v>110.46636442958173</v>
      </c>
    </row>
    <row r="78" spans="1:10" ht="14.4" x14ac:dyDescent="0.3">
      <c r="A78" s="32" t="s">
        <v>123</v>
      </c>
      <c r="B78" s="34">
        <v>11.626015649384911</v>
      </c>
      <c r="C78" s="34">
        <v>10.360479798225754</v>
      </c>
      <c r="D78" s="34">
        <v>-14.000254838698552</v>
      </c>
      <c r="E78" s="34">
        <v>-14.00025483869662</v>
      </c>
      <c r="F78" s="34">
        <v>6.5060223796707533</v>
      </c>
      <c r="G78" s="34">
        <v>8.2560636568659334</v>
      </c>
      <c r="I78" s="34">
        <v>7.1850223796687942</v>
      </c>
      <c r="J78" s="34">
        <v>8.9350636568639743</v>
      </c>
    </row>
    <row r="79" spans="1:10" ht="14.4" x14ac:dyDescent="0.3">
      <c r="A79" s="29" t="s">
        <v>124</v>
      </c>
      <c r="B79" s="30">
        <v>601.95581793898964</v>
      </c>
      <c r="C79" s="30">
        <v>359.81900025472623</v>
      </c>
      <c r="D79" s="30">
        <v>511.81902484217972</v>
      </c>
      <c r="E79" s="30">
        <v>468.90835890918424</v>
      </c>
      <c r="F79" s="30">
        <v>-359.69132386124693</v>
      </c>
      <c r="G79" s="30">
        <v>107.11484816908887</v>
      </c>
      <c r="I79" s="47">
        <v>2022.2026761387679</v>
      </c>
      <c r="J79" s="47">
        <v>2489.0088481691037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9FF2-A0E9-4FAE-B6F9-6D07DE9584CC}">
  <sheetPr>
    <tabColor rgb="FF13B5EA"/>
  </sheetPr>
  <dimension ref="A1:J80"/>
  <sheetViews>
    <sheetView showGridLines="0" workbookViewId="0"/>
  </sheetViews>
  <sheetFormatPr defaultRowHeight="15.6" x14ac:dyDescent="0.3"/>
  <cols>
    <col min="1" max="1" width="40.77734375" style="38" customWidth="1"/>
    <col min="2" max="7" width="12.77734375" style="43" customWidth="1"/>
    <col min="9" max="10" width="12.77734375" style="43" customWidth="1"/>
  </cols>
  <sheetData>
    <row r="1" spans="1:10" ht="14.4" x14ac:dyDescent="0.3">
      <c r="A1" s="45" t="s">
        <v>167</v>
      </c>
      <c r="B1" s="42"/>
      <c r="C1" s="42"/>
      <c r="D1" s="42"/>
      <c r="E1" s="42"/>
      <c r="F1" s="42"/>
      <c r="G1" s="42"/>
      <c r="I1" s="45" t="s">
        <v>177</v>
      </c>
      <c r="J1" s="42"/>
    </row>
    <row r="2" spans="1:10" ht="14.4" x14ac:dyDescent="0.3">
      <c r="A2" s="29"/>
      <c r="B2" s="19" t="s">
        <v>171</v>
      </c>
      <c r="C2" s="19" t="s">
        <v>172</v>
      </c>
      <c r="D2" s="19" t="s">
        <v>173</v>
      </c>
      <c r="E2" s="19" t="s">
        <v>174</v>
      </c>
      <c r="F2" s="19" t="s">
        <v>175</v>
      </c>
      <c r="G2" s="19" t="s">
        <v>176</v>
      </c>
      <c r="I2" s="46" t="s">
        <v>175</v>
      </c>
      <c r="J2" s="46" t="s">
        <v>176</v>
      </c>
    </row>
    <row r="3" spans="1:10" ht="14.4" x14ac:dyDescent="0.3">
      <c r="A3" s="24" t="s">
        <v>149</v>
      </c>
      <c r="B3" s="26">
        <v>-283.02195413000004</v>
      </c>
      <c r="C3" s="26">
        <v>-255.22252931000003</v>
      </c>
      <c r="D3" s="26">
        <v>-255.22252931000003</v>
      </c>
      <c r="E3" s="26">
        <v>-255.22252931000003</v>
      </c>
      <c r="F3" s="26">
        <v>-255.22252931000003</v>
      </c>
      <c r="G3" s="26">
        <v>-148.02252899999999</v>
      </c>
      <c r="I3" s="26">
        <v>-116.89252931000001</v>
      </c>
      <c r="J3" s="26">
        <v>-9.6925289999999791</v>
      </c>
    </row>
    <row r="4" spans="1:10" ht="14.4" x14ac:dyDescent="0.3">
      <c r="A4" s="32" t="s">
        <v>138</v>
      </c>
      <c r="B4" s="34">
        <v>-53.535007840589287</v>
      </c>
      <c r="C4" s="34">
        <v>-368.49505629786177</v>
      </c>
      <c r="D4" s="34">
        <v>-877.14655033778172</v>
      </c>
      <c r="E4" s="34">
        <v>-913.45034285778183</v>
      </c>
      <c r="F4" s="34">
        <v>-1497.7883463277822</v>
      </c>
      <c r="G4" s="34">
        <v>-1695.8638056377822</v>
      </c>
      <c r="I4" s="34">
        <v>901.21165367221965</v>
      </c>
      <c r="J4" s="34">
        <v>703.13619436221961</v>
      </c>
    </row>
    <row r="5" spans="1:10" ht="14.4" x14ac:dyDescent="0.3">
      <c r="A5" s="24" t="s">
        <v>140</v>
      </c>
      <c r="B5" s="26">
        <v>15.921954130000131</v>
      </c>
      <c r="C5" s="26">
        <v>-157.82302290999974</v>
      </c>
      <c r="D5" s="26">
        <v>-442.62302290999969</v>
      </c>
      <c r="E5" s="26">
        <v>-442.62302290999969</v>
      </c>
      <c r="F5" s="26">
        <v>-727.57302290999996</v>
      </c>
      <c r="G5" s="26">
        <v>-932.84848221999982</v>
      </c>
      <c r="I5" s="26">
        <v>135.57049153113007</v>
      </c>
      <c r="J5" s="26">
        <v>-69.704967778869786</v>
      </c>
    </row>
    <row r="6" spans="1:10" ht="14.4" x14ac:dyDescent="0.3">
      <c r="A6" s="24" t="s">
        <v>160</v>
      </c>
      <c r="B6" s="26">
        <v>-18.199524480000001</v>
      </c>
      <c r="C6" s="26">
        <v>-48.727727130000005</v>
      </c>
      <c r="D6" s="26">
        <v>-74.179756220000002</v>
      </c>
      <c r="E6" s="26">
        <v>-105.98354874</v>
      </c>
      <c r="F6" s="26">
        <v>-354.16935221000006</v>
      </c>
      <c r="G6" s="26">
        <v>-346.96935221000001</v>
      </c>
      <c r="I6" s="26">
        <v>249.03064778999999</v>
      </c>
      <c r="J6" s="26">
        <v>256.23064779000003</v>
      </c>
    </row>
    <row r="7" spans="1:10" ht="14.4" x14ac:dyDescent="0.3">
      <c r="A7" s="24" t="s">
        <v>139</v>
      </c>
      <c r="B7" s="26">
        <v>-51.257437490589297</v>
      </c>
      <c r="C7" s="26">
        <v>-161.944306257862</v>
      </c>
      <c r="D7" s="26">
        <v>-360.3437712077822</v>
      </c>
      <c r="E7" s="26">
        <v>-364.8437712077822</v>
      </c>
      <c r="F7" s="26">
        <v>-416.04597120778215</v>
      </c>
      <c r="G7" s="26">
        <v>-416.04597120778215</v>
      </c>
      <c r="I7" s="26">
        <v>516.61051435108982</v>
      </c>
      <c r="J7" s="26">
        <v>516.61051435108982</v>
      </c>
    </row>
    <row r="8" spans="1:10" ht="14.4" x14ac:dyDescent="0.3">
      <c r="A8" s="32" t="s">
        <v>8</v>
      </c>
      <c r="B8" s="34">
        <v>372.49399999999878</v>
      </c>
      <c r="C8" s="34">
        <v>424.61619451615479</v>
      </c>
      <c r="D8" s="34">
        <v>280.84226172501803</v>
      </c>
      <c r="E8" s="34">
        <v>242.82026172502447</v>
      </c>
      <c r="F8" s="34">
        <v>242.82026172502447</v>
      </c>
      <c r="G8" s="34">
        <v>1041.5010000000075</v>
      </c>
      <c r="I8" s="34">
        <v>225.48826172502959</v>
      </c>
      <c r="J8" s="34">
        <v>1024.1690000000126</v>
      </c>
    </row>
    <row r="9" spans="1:10" ht="14.4" x14ac:dyDescent="0.3">
      <c r="A9" s="24" t="s">
        <v>82</v>
      </c>
      <c r="B9" s="26">
        <v>75.447000000000116</v>
      </c>
      <c r="C9" s="26">
        <v>192.46500000000015</v>
      </c>
      <c r="D9" s="26">
        <v>222.5949999999998</v>
      </c>
      <c r="E9" s="26">
        <v>187.20600000000013</v>
      </c>
      <c r="F9" s="26">
        <v>187.20600000000013</v>
      </c>
      <c r="G9" s="26">
        <v>428.75399999999991</v>
      </c>
      <c r="I9" s="26">
        <v>48.54300000000012</v>
      </c>
      <c r="J9" s="26">
        <v>290.09099999999989</v>
      </c>
    </row>
    <row r="10" spans="1:10" ht="14.4" x14ac:dyDescent="0.3">
      <c r="A10" s="24" t="s">
        <v>127</v>
      </c>
      <c r="B10" s="26">
        <v>58.69899999999916</v>
      </c>
      <c r="C10" s="26">
        <v>60.783769377732369</v>
      </c>
      <c r="D10" s="26">
        <v>-4.1782672531171556</v>
      </c>
      <c r="E10" s="26">
        <v>-5.5592672531161043</v>
      </c>
      <c r="F10" s="26">
        <v>-5.5592672531161043</v>
      </c>
      <c r="G10" s="26">
        <v>184.29799999999977</v>
      </c>
      <c r="I10" s="26">
        <v>-110.38826725311628</v>
      </c>
      <c r="J10" s="26">
        <v>79.468999999999596</v>
      </c>
    </row>
    <row r="11" spans="1:10" ht="14.4" x14ac:dyDescent="0.3">
      <c r="A11" s="24" t="s">
        <v>83</v>
      </c>
      <c r="B11" s="26">
        <v>180.70800000000054</v>
      </c>
      <c r="C11" s="26">
        <v>82.318000000000211</v>
      </c>
      <c r="D11" s="26">
        <v>121.84299999999985</v>
      </c>
      <c r="E11" s="26">
        <v>121.84299999999985</v>
      </c>
      <c r="F11" s="26">
        <v>121.84299999999985</v>
      </c>
      <c r="G11" s="26">
        <v>187.3690000000006</v>
      </c>
      <c r="I11" s="26">
        <v>314.9389999999994</v>
      </c>
      <c r="J11" s="26">
        <v>380.46500000000015</v>
      </c>
    </row>
    <row r="12" spans="1:10" ht="14.4" x14ac:dyDescent="0.3">
      <c r="A12" s="24" t="s">
        <v>150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I12" s="26">
        <v>0</v>
      </c>
      <c r="J12" s="26">
        <v>0</v>
      </c>
    </row>
    <row r="13" spans="1:10" ht="14.4" x14ac:dyDescent="0.3">
      <c r="A13" s="24" t="s">
        <v>4</v>
      </c>
      <c r="B13" s="26">
        <v>-64.385000000002947</v>
      </c>
      <c r="C13" s="26">
        <v>-32.768629693339335</v>
      </c>
      <c r="D13" s="26">
        <v>-36.862629693339386</v>
      </c>
      <c r="E13" s="26">
        <v>-38.114629693339339</v>
      </c>
      <c r="F13" s="26">
        <v>-38.114629693339339</v>
      </c>
      <c r="G13" s="26">
        <v>-15.013999999998305</v>
      </c>
      <c r="I13" s="26">
        <v>52.482370306664052</v>
      </c>
      <c r="J13" s="26">
        <v>75.583000000005086</v>
      </c>
    </row>
    <row r="14" spans="1:10" ht="14.4" x14ac:dyDescent="0.3">
      <c r="A14" s="24" t="s">
        <v>84</v>
      </c>
      <c r="B14" s="26">
        <v>64.917999999999665</v>
      </c>
      <c r="C14" s="26">
        <v>75.86527306824064</v>
      </c>
      <c r="D14" s="26">
        <v>-8.1032094889251312</v>
      </c>
      <c r="E14" s="26">
        <v>-8.1032094889233122</v>
      </c>
      <c r="F14" s="26">
        <v>-8.1032094889233122</v>
      </c>
      <c r="G14" s="26">
        <v>148.59400000000096</v>
      </c>
      <c r="I14" s="26">
        <v>-29.085209488923283</v>
      </c>
      <c r="J14" s="26">
        <v>127.61200000000099</v>
      </c>
    </row>
    <row r="15" spans="1:10" ht="14.4" x14ac:dyDescent="0.3">
      <c r="A15" s="24" t="s">
        <v>85</v>
      </c>
      <c r="B15" s="26">
        <v>50.452000000000226</v>
      </c>
      <c r="C15" s="26">
        <v>51.390662950533624</v>
      </c>
      <c r="D15" s="26">
        <v>-1.3098813448505098</v>
      </c>
      <c r="E15" s="26">
        <v>-1.3098813448496003</v>
      </c>
      <c r="F15" s="26">
        <v>-1.3098813448496003</v>
      </c>
      <c r="G15" s="26">
        <v>122.07200000000012</v>
      </c>
      <c r="I15" s="26">
        <v>-40.301881344849789</v>
      </c>
      <c r="J15" s="26">
        <v>83.079999999999927</v>
      </c>
    </row>
    <row r="16" spans="1:10" ht="14.4" x14ac:dyDescent="0.3">
      <c r="A16" s="24" t="s">
        <v>151</v>
      </c>
      <c r="B16" s="26">
        <v>0.60300000000000153</v>
      </c>
      <c r="C16" s="26">
        <v>-1.4096416643248553</v>
      </c>
      <c r="D16" s="26">
        <v>-1.5608994623834711</v>
      </c>
      <c r="E16" s="26">
        <v>-1.5608994623834711</v>
      </c>
      <c r="F16" s="26">
        <v>-1.5608994623834711</v>
      </c>
      <c r="G16" s="26">
        <v>-5.4879999999999995</v>
      </c>
      <c r="I16" s="26">
        <v>7.5100537616528129E-2</v>
      </c>
      <c r="J16" s="26">
        <v>-3.8520000000000003</v>
      </c>
    </row>
    <row r="17" spans="1:10" ht="14.4" x14ac:dyDescent="0.3">
      <c r="A17" s="24" t="s">
        <v>152</v>
      </c>
      <c r="B17" s="26">
        <v>8.1000000000000014</v>
      </c>
      <c r="C17" s="26">
        <v>5.4784428026051657</v>
      </c>
      <c r="D17" s="26">
        <v>-9.5352437178135361</v>
      </c>
      <c r="E17" s="26">
        <v>-9.5352437178135361</v>
      </c>
      <c r="F17" s="26">
        <v>-9.5352437178135361</v>
      </c>
      <c r="G17" s="26">
        <v>-7.5350000000000037</v>
      </c>
      <c r="I17" s="26">
        <v>-4.2932437178135388</v>
      </c>
      <c r="J17" s="26">
        <v>-2.2930000000000064</v>
      </c>
    </row>
    <row r="18" spans="1:10" ht="14.4" x14ac:dyDescent="0.3">
      <c r="A18" s="24" t="s">
        <v>153</v>
      </c>
      <c r="B18" s="26">
        <v>-2.0480000000000018</v>
      </c>
      <c r="C18" s="26">
        <v>-9.5066823252939798</v>
      </c>
      <c r="D18" s="26">
        <v>-2.0456073145509208</v>
      </c>
      <c r="E18" s="26">
        <v>-2.0456073145509208</v>
      </c>
      <c r="F18" s="26">
        <v>-2.0456073145509208</v>
      </c>
      <c r="G18" s="26">
        <v>-1.5489999999999782</v>
      </c>
      <c r="I18" s="26">
        <v>-6.4826073145509326</v>
      </c>
      <c r="J18" s="26">
        <v>-5.98599999999999</v>
      </c>
    </row>
    <row r="19" spans="1:10" ht="14.4" x14ac:dyDescent="0.3">
      <c r="A19" s="32" t="s">
        <v>86</v>
      </c>
      <c r="B19" s="34">
        <v>-212.58879990365267</v>
      </c>
      <c r="C19" s="34">
        <v>-192.54144170169911</v>
      </c>
      <c r="D19" s="34">
        <v>-155.13331000529183</v>
      </c>
      <c r="E19" s="34">
        <v>-89.591711240497261</v>
      </c>
      <c r="F19" s="34">
        <v>-67.702090162712466</v>
      </c>
      <c r="G19" s="34">
        <v>-116.9670066968888</v>
      </c>
      <c r="I19" s="34">
        <v>18.968909837288265</v>
      </c>
      <c r="J19" s="34">
        <v>-30.296006696888071</v>
      </c>
    </row>
    <row r="20" spans="1:10" ht="14.4" x14ac:dyDescent="0.3">
      <c r="A20" s="24" t="s">
        <v>87</v>
      </c>
      <c r="B20" s="26">
        <v>-96.301888733999988</v>
      </c>
      <c r="C20" s="26">
        <v>-96.309403734</v>
      </c>
      <c r="D20" s="26">
        <v>-96.310722734000024</v>
      </c>
      <c r="E20" s="26">
        <v>-96.328826734000017</v>
      </c>
      <c r="F20" s="26">
        <v>-3.7919787360000328</v>
      </c>
      <c r="G20" s="26">
        <v>-3.1019087360000412</v>
      </c>
      <c r="I20" s="26">
        <v>-8.1585787360000381</v>
      </c>
      <c r="J20" s="26">
        <v>-7.4685087360000466</v>
      </c>
    </row>
    <row r="21" spans="1:10" ht="14.4" x14ac:dyDescent="0.3">
      <c r="A21" s="24" t="s">
        <v>88</v>
      </c>
      <c r="B21" s="26">
        <v>-17.198541655305405</v>
      </c>
      <c r="C21" s="26">
        <v>-17.174837730977401</v>
      </c>
      <c r="D21" s="26">
        <v>-13.702622258005306</v>
      </c>
      <c r="E21" s="26">
        <v>19.134083785379346</v>
      </c>
      <c r="F21" s="26">
        <v>40.27566391226469</v>
      </c>
      <c r="G21" s="26">
        <v>40.17643391226477</v>
      </c>
      <c r="I21" s="26">
        <v>40.449663912264668</v>
      </c>
      <c r="J21" s="26">
        <v>40.350433912264748</v>
      </c>
    </row>
    <row r="22" spans="1:10" ht="14.4" x14ac:dyDescent="0.3">
      <c r="A22" s="24" t="s">
        <v>89</v>
      </c>
      <c r="B22" s="26">
        <v>-25.16409410511514</v>
      </c>
      <c r="C22" s="26">
        <v>-23.067588717882813</v>
      </c>
      <c r="D22" s="26">
        <v>-23.067588717882813</v>
      </c>
      <c r="E22" s="26">
        <v>-11.475396009556306</v>
      </c>
      <c r="F22" s="26">
        <v>-11.475396009556306</v>
      </c>
      <c r="G22" s="26">
        <v>-11.475396009556306</v>
      </c>
      <c r="I22" s="26">
        <v>38.524603990443694</v>
      </c>
      <c r="J22" s="26">
        <v>38.524603990443694</v>
      </c>
    </row>
    <row r="23" spans="1:10" ht="14.4" x14ac:dyDescent="0.3">
      <c r="A23" s="24" t="s">
        <v>90</v>
      </c>
      <c r="B23" s="26">
        <v>-11.256615120000003</v>
      </c>
      <c r="C23" s="26">
        <v>-11.256615120000003</v>
      </c>
      <c r="D23" s="26">
        <v>-11.268925000000001</v>
      </c>
      <c r="E23" s="26">
        <v>-11.268925000000001</v>
      </c>
      <c r="F23" s="26">
        <v>-11.287886000000002</v>
      </c>
      <c r="G23" s="26">
        <v>-11.287886000000002</v>
      </c>
      <c r="I23" s="26">
        <v>-11.348886000000002</v>
      </c>
      <c r="J23" s="26">
        <v>-11.348886000000002</v>
      </c>
    </row>
    <row r="24" spans="1:10" ht="14.4" x14ac:dyDescent="0.3">
      <c r="A24" s="24" t="s">
        <v>91</v>
      </c>
      <c r="B24" s="26">
        <v>67.181920910716201</v>
      </c>
      <c r="C24" s="26">
        <v>61.577260009022268</v>
      </c>
      <c r="D24" s="26">
        <v>76.395919413645458</v>
      </c>
      <c r="E24" s="26">
        <v>76.395919413645231</v>
      </c>
      <c r="F24" s="26">
        <v>8.6912288383559257</v>
      </c>
      <c r="G24" s="26">
        <v>9.5860298383558415</v>
      </c>
      <c r="I24" s="26">
        <v>18.373828838355934</v>
      </c>
      <c r="J24" s="26">
        <v>19.268629838355849</v>
      </c>
    </row>
    <row r="25" spans="1:10" ht="14.4" x14ac:dyDescent="0.3">
      <c r="A25" s="24" t="s">
        <v>92</v>
      </c>
      <c r="B25" s="26">
        <v>13.906646800052499</v>
      </c>
      <c r="C25" s="26">
        <v>13.906646800052499</v>
      </c>
      <c r="D25" s="26">
        <v>13.906646800052499</v>
      </c>
      <c r="E25" s="26">
        <v>-5.3714497019524856</v>
      </c>
      <c r="F25" s="26">
        <v>-5.3714497019524856</v>
      </c>
      <c r="G25" s="26">
        <v>-5.3714497019524856</v>
      </c>
      <c r="I25" s="26">
        <v>-9.5244497019525056</v>
      </c>
      <c r="J25" s="26">
        <v>-9.5244497019525056</v>
      </c>
    </row>
    <row r="26" spans="1:10" ht="14.4" x14ac:dyDescent="0.3">
      <c r="A26" s="24" t="s">
        <v>93</v>
      </c>
      <c r="B26" s="26">
        <v>-3.6812200000000104</v>
      </c>
      <c r="C26" s="26">
        <v>-3.6426790000000011</v>
      </c>
      <c r="D26" s="26">
        <v>-4.2806320000000113</v>
      </c>
      <c r="E26" s="26">
        <v>-4.2806320000000113</v>
      </c>
      <c r="F26" s="26">
        <v>-10.077033</v>
      </c>
      <c r="G26" s="26">
        <v>-8.9126770000000022</v>
      </c>
      <c r="I26" s="26">
        <v>-11.323033000000009</v>
      </c>
      <c r="J26" s="26">
        <v>-10.158677000000012</v>
      </c>
    </row>
    <row r="27" spans="1:10" ht="14.4" x14ac:dyDescent="0.3">
      <c r="A27" s="24" t="s">
        <v>168</v>
      </c>
      <c r="B27" s="26">
        <v>-22.087266999999997</v>
      </c>
      <c r="C27" s="26">
        <v>-19.977298405582388</v>
      </c>
      <c r="D27" s="26">
        <v>-15.358526000000012</v>
      </c>
      <c r="E27" s="26">
        <v>4.273301353471453</v>
      </c>
      <c r="F27" s="26">
        <v>-0.67120100000002481</v>
      </c>
      <c r="G27" s="26">
        <v>-21.895531000000034</v>
      </c>
      <c r="I27" s="26">
        <v>1.9437989999999843</v>
      </c>
      <c r="J27" s="26">
        <v>-19.280531000000025</v>
      </c>
    </row>
    <row r="28" spans="1:10" ht="14.4" x14ac:dyDescent="0.3">
      <c r="A28" s="24" t="s">
        <v>169</v>
      </c>
      <c r="B28" s="26">
        <v>-37.56527100000001</v>
      </c>
      <c r="C28" s="26">
        <v>-39.561330590254201</v>
      </c>
      <c r="D28" s="26">
        <v>-39.477302999999999</v>
      </c>
      <c r="E28" s="26">
        <v>-16.143166881660392</v>
      </c>
      <c r="F28" s="26">
        <v>-29.43998400000001</v>
      </c>
      <c r="G28" s="26">
        <v>-55.047622000000004</v>
      </c>
      <c r="I28" s="26">
        <v>-20.587984000000006</v>
      </c>
      <c r="J28" s="26">
        <v>-46.195622</v>
      </c>
    </row>
    <row r="29" spans="1:10" ht="14.4" x14ac:dyDescent="0.3">
      <c r="A29" s="24" t="s">
        <v>170</v>
      </c>
      <c r="B29" s="26">
        <v>-80.422470000000033</v>
      </c>
      <c r="C29" s="26">
        <v>-57.035595212076828</v>
      </c>
      <c r="D29" s="26">
        <v>-41.969556509101324</v>
      </c>
      <c r="E29" s="26">
        <v>-44.526619465823558</v>
      </c>
      <c r="F29" s="26">
        <v>-44.554054465823526</v>
      </c>
      <c r="G29" s="26">
        <v>-49.637</v>
      </c>
      <c r="I29" s="26">
        <v>-19.380054465823548</v>
      </c>
      <c r="J29" s="26">
        <v>-24.463000000000022</v>
      </c>
    </row>
    <row r="30" spans="1:10" ht="14.4" x14ac:dyDescent="0.3">
      <c r="A30" s="32" t="s">
        <v>94</v>
      </c>
      <c r="B30" s="34">
        <v>88.142760657236067</v>
      </c>
      <c r="C30" s="34">
        <v>87.727530925538304</v>
      </c>
      <c r="D30" s="34">
        <v>16.979631657039135</v>
      </c>
      <c r="E30" s="34">
        <v>91.87975772019854</v>
      </c>
      <c r="F30" s="34">
        <v>100.69450872019843</v>
      </c>
      <c r="G30" s="34">
        <v>86.149782995345959</v>
      </c>
      <c r="I30" s="34">
        <v>201.82199427906926</v>
      </c>
      <c r="J30" s="34">
        <v>187.27726855421679</v>
      </c>
    </row>
    <row r="31" spans="1:10" ht="14.4" x14ac:dyDescent="0.3">
      <c r="A31" s="24" t="s">
        <v>95</v>
      </c>
      <c r="B31" s="26">
        <v>95.284214255494589</v>
      </c>
      <c r="C31" s="26">
        <v>95.190777255493231</v>
      </c>
      <c r="D31" s="26">
        <v>41.634711931779748</v>
      </c>
      <c r="E31" s="26">
        <v>85.466071072312843</v>
      </c>
      <c r="F31" s="26">
        <v>88.861168072313376</v>
      </c>
      <c r="G31" s="26">
        <v>56.087959733360549</v>
      </c>
      <c r="I31" s="26">
        <v>151.27165363118365</v>
      </c>
      <c r="J31" s="26">
        <v>118.49844529223083</v>
      </c>
    </row>
    <row r="32" spans="1:10" ht="14.4" x14ac:dyDescent="0.3">
      <c r="A32" s="24" t="s">
        <v>96</v>
      </c>
      <c r="B32" s="26">
        <v>-7.1414535982580674</v>
      </c>
      <c r="C32" s="26">
        <v>-7.4632463299549272</v>
      </c>
      <c r="D32" s="26">
        <v>-24.655080274740612</v>
      </c>
      <c r="E32" s="26">
        <v>6.4136866478866068</v>
      </c>
      <c r="F32" s="26">
        <v>11.833340647886416</v>
      </c>
      <c r="G32" s="26">
        <v>30.061823261986774</v>
      </c>
      <c r="I32" s="26">
        <v>50.550340647886514</v>
      </c>
      <c r="J32" s="26">
        <v>68.778823261986872</v>
      </c>
    </row>
    <row r="33" spans="1:10" ht="14.4" x14ac:dyDescent="0.3">
      <c r="A33" s="32" t="s">
        <v>97</v>
      </c>
      <c r="B33" s="34">
        <v>311.18043909503876</v>
      </c>
      <c r="C33" s="34">
        <v>311.72138448673559</v>
      </c>
      <c r="D33" s="34">
        <v>310.00382848673598</v>
      </c>
      <c r="E33" s="34">
        <v>310.00382848673598</v>
      </c>
      <c r="F33" s="34">
        <v>260.23585948673599</v>
      </c>
      <c r="G33" s="34">
        <v>255.26132136844899</v>
      </c>
      <c r="I33" s="34">
        <v>234.89902748673603</v>
      </c>
      <c r="J33" s="34">
        <v>229.92448936844903</v>
      </c>
    </row>
    <row r="34" spans="1:10" ht="14.4" x14ac:dyDescent="0.3">
      <c r="A34" s="24" t="s">
        <v>98</v>
      </c>
      <c r="B34" s="26">
        <v>75.001081999999883</v>
      </c>
      <c r="C34" s="26">
        <v>75.001081999999883</v>
      </c>
      <c r="D34" s="26">
        <v>73.283525999999938</v>
      </c>
      <c r="E34" s="26">
        <v>73.283525999999938</v>
      </c>
      <c r="F34" s="26">
        <v>85.310130999999842</v>
      </c>
      <c r="G34" s="26">
        <v>85.310130999999842</v>
      </c>
      <c r="I34" s="26">
        <v>105.31029899999987</v>
      </c>
      <c r="J34" s="26">
        <v>105.31029899999987</v>
      </c>
    </row>
    <row r="35" spans="1:10" ht="14.4" x14ac:dyDescent="0.3">
      <c r="A35" s="24" t="s">
        <v>99</v>
      </c>
      <c r="B35" s="26">
        <v>130.17935709503877</v>
      </c>
      <c r="C35" s="26">
        <v>130.72030248673559</v>
      </c>
      <c r="D35" s="26">
        <v>130.72030248673605</v>
      </c>
      <c r="E35" s="26">
        <v>130.72030248673605</v>
      </c>
      <c r="F35" s="26">
        <v>130.72030248673616</v>
      </c>
      <c r="G35" s="26">
        <v>125.81308236844905</v>
      </c>
      <c r="I35" s="26">
        <v>24.683302486736125</v>
      </c>
      <c r="J35" s="26">
        <v>19.776082368449011</v>
      </c>
    </row>
    <row r="36" spans="1:10" ht="14.4" x14ac:dyDescent="0.3">
      <c r="A36" s="24" t="s">
        <v>100</v>
      </c>
      <c r="B36" s="26">
        <v>106</v>
      </c>
      <c r="C36" s="26">
        <v>106</v>
      </c>
      <c r="D36" s="26">
        <v>106</v>
      </c>
      <c r="E36" s="26">
        <v>106</v>
      </c>
      <c r="F36" s="26">
        <v>106</v>
      </c>
      <c r="G36" s="26">
        <v>106</v>
      </c>
      <c r="I36" s="26">
        <v>106</v>
      </c>
      <c r="J36" s="26">
        <v>106</v>
      </c>
    </row>
    <row r="37" spans="1:10" ht="14.4" x14ac:dyDescent="0.3">
      <c r="A37" s="24" t="s">
        <v>101</v>
      </c>
      <c r="B37" s="26">
        <v>0</v>
      </c>
      <c r="C37" s="26">
        <v>0</v>
      </c>
      <c r="D37" s="26">
        <v>0</v>
      </c>
      <c r="E37" s="26">
        <v>0</v>
      </c>
      <c r="F37" s="26">
        <v>-61.794574000000004</v>
      </c>
      <c r="G37" s="26">
        <v>-61.861892000000005</v>
      </c>
      <c r="I37" s="26">
        <v>-1.0945740000000015</v>
      </c>
      <c r="J37" s="26">
        <v>-1.1618920000000017</v>
      </c>
    </row>
    <row r="38" spans="1:10" ht="14.4" x14ac:dyDescent="0.3">
      <c r="A38" s="32" t="s">
        <v>102</v>
      </c>
      <c r="B38" s="34">
        <v>776.24441210609984</v>
      </c>
      <c r="C38" s="34">
        <v>819.73489986510867</v>
      </c>
      <c r="D38" s="34">
        <v>1016.671011659907</v>
      </c>
      <c r="E38" s="34">
        <v>1043.9503018089781</v>
      </c>
      <c r="F38" s="34">
        <v>1002.435804747045</v>
      </c>
      <c r="G38" s="34">
        <v>933.5790845699612</v>
      </c>
      <c r="I38" s="34">
        <v>686.60915118817684</v>
      </c>
      <c r="J38" s="34">
        <v>617.75243101109299</v>
      </c>
    </row>
    <row r="39" spans="1:10" ht="14.4" x14ac:dyDescent="0.3">
      <c r="A39" s="24" t="s">
        <v>103</v>
      </c>
      <c r="B39" s="26">
        <v>140.713301</v>
      </c>
      <c r="C39" s="26">
        <v>140.713301</v>
      </c>
      <c r="D39" s="26">
        <v>140.713301</v>
      </c>
      <c r="E39" s="26">
        <v>140.713301</v>
      </c>
      <c r="F39" s="26">
        <v>140.713301</v>
      </c>
      <c r="G39" s="26">
        <v>140.713301</v>
      </c>
      <c r="I39" s="26">
        <v>67.598161000000118</v>
      </c>
      <c r="J39" s="26">
        <v>67.598161000000118</v>
      </c>
    </row>
    <row r="40" spans="1:10" ht="14.4" x14ac:dyDescent="0.3">
      <c r="A40" s="24" t="s">
        <v>104</v>
      </c>
      <c r="B40" s="26">
        <v>-56.407866446436856</v>
      </c>
      <c r="C40" s="26">
        <v>-56.407866446437765</v>
      </c>
      <c r="D40" s="26">
        <v>-56.629497175269535</v>
      </c>
      <c r="E40" s="26">
        <v>-53.139608311289521</v>
      </c>
      <c r="F40" s="26">
        <v>23.708262278759321</v>
      </c>
      <c r="G40" s="26">
        <v>23.70826227876023</v>
      </c>
      <c r="I40" s="26">
        <v>19.071377278759428</v>
      </c>
      <c r="J40" s="26">
        <v>19.071377278760338</v>
      </c>
    </row>
    <row r="41" spans="1:10" ht="14.4" x14ac:dyDescent="0.3">
      <c r="A41" s="24" t="s">
        <v>105</v>
      </c>
      <c r="B41" s="26">
        <v>21.63774726307679</v>
      </c>
      <c r="C41" s="26">
        <v>20.798768384825053</v>
      </c>
      <c r="D41" s="26">
        <v>36.317560338680551</v>
      </c>
      <c r="E41" s="26">
        <v>14.162892339442124</v>
      </c>
      <c r="F41" s="26">
        <v>94.159896216678362</v>
      </c>
      <c r="G41" s="26">
        <v>34.767384216677328</v>
      </c>
      <c r="I41" s="26">
        <v>24.23055865780816</v>
      </c>
      <c r="J41" s="26">
        <v>-30.161953342192874</v>
      </c>
    </row>
    <row r="42" spans="1:10" ht="14.4" x14ac:dyDescent="0.3">
      <c r="A42" s="24" t="s">
        <v>106</v>
      </c>
      <c r="B42" s="26">
        <v>-14.171479821775847</v>
      </c>
      <c r="C42" s="26">
        <v>-8.5120426147328772</v>
      </c>
      <c r="D42" s="26">
        <v>37.033374756798935</v>
      </c>
      <c r="E42" s="26">
        <v>36.848480183279776</v>
      </c>
      <c r="F42" s="26">
        <v>5.5358996175813218</v>
      </c>
      <c r="G42" s="26">
        <v>5.2980944404993124</v>
      </c>
      <c r="I42" s="26">
        <v>-7.3411003824187446</v>
      </c>
      <c r="J42" s="26">
        <v>-7.578905559500754</v>
      </c>
    </row>
    <row r="43" spans="1:10" ht="14.4" x14ac:dyDescent="0.3">
      <c r="A43" s="24" t="s">
        <v>107</v>
      </c>
      <c r="B43" s="26">
        <v>14.836110501291159</v>
      </c>
      <c r="C43" s="26">
        <v>20.951826906585893</v>
      </c>
      <c r="D43" s="26">
        <v>20.959729774158632</v>
      </c>
      <c r="E43" s="26">
        <v>20.959729774158632</v>
      </c>
      <c r="F43" s="26">
        <v>20.959729774158632</v>
      </c>
      <c r="G43" s="26">
        <v>20.959729774158632</v>
      </c>
      <c r="I43" s="26">
        <v>23.713598774158299</v>
      </c>
      <c r="J43" s="26">
        <v>23.713598774158299</v>
      </c>
    </row>
    <row r="44" spans="1:10" ht="14.4" x14ac:dyDescent="0.3">
      <c r="A44" s="24" t="s">
        <v>154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I44" s="26">
        <v>0</v>
      </c>
      <c r="J44" s="26">
        <v>0</v>
      </c>
    </row>
    <row r="45" spans="1:10" ht="14.4" x14ac:dyDescent="0.3">
      <c r="A45" s="24" t="s">
        <v>158</v>
      </c>
      <c r="B45" s="26">
        <v>-2.6686677422451908</v>
      </c>
      <c r="C45" s="26">
        <v>-2.639910165361357</v>
      </c>
      <c r="D45" s="26">
        <v>-2.9120000000000346</v>
      </c>
      <c r="E45" s="26">
        <v>-2.9120000000000346</v>
      </c>
      <c r="F45" s="26">
        <v>-2.9120000000000346</v>
      </c>
      <c r="G45" s="26">
        <v>-2.9120000000000346</v>
      </c>
      <c r="I45" s="26">
        <v>-6.8060000000000347</v>
      </c>
      <c r="J45" s="26">
        <v>-6.8060000000000347</v>
      </c>
    </row>
    <row r="46" spans="1:10" ht="14.4" x14ac:dyDescent="0.3">
      <c r="A46" s="24" t="s">
        <v>108</v>
      </c>
      <c r="B46" s="26">
        <v>29.236212777067067</v>
      </c>
      <c r="C46" s="26">
        <v>22.782710856023641</v>
      </c>
      <c r="D46" s="26">
        <v>107.91752195057893</v>
      </c>
      <c r="E46" s="26">
        <v>124.01525239831722</v>
      </c>
      <c r="F46" s="26">
        <v>32.099135981610743</v>
      </c>
      <c r="G46" s="26">
        <v>22.872732981608351</v>
      </c>
      <c r="I46" s="26">
        <v>92.285975981614456</v>
      </c>
      <c r="J46" s="26">
        <v>78.059572981612064</v>
      </c>
    </row>
    <row r="47" spans="1:10" ht="14.4" x14ac:dyDescent="0.3">
      <c r="A47" s="24" t="s">
        <v>155</v>
      </c>
      <c r="B47" s="26">
        <v>663.50187809635986</v>
      </c>
      <c r="C47" s="26">
        <v>666.89673644761911</v>
      </c>
      <c r="D47" s="26">
        <v>718.03725299191706</v>
      </c>
      <c r="E47" s="26">
        <v>739.30541718152529</v>
      </c>
      <c r="F47" s="26">
        <v>705.85883492871505</v>
      </c>
      <c r="G47" s="26">
        <v>705.85883492871483</v>
      </c>
      <c r="I47" s="26">
        <v>659.95883492871519</v>
      </c>
      <c r="J47" s="26">
        <v>659.95883492871496</v>
      </c>
    </row>
    <row r="48" spans="1:10" ht="14.4" x14ac:dyDescent="0.3">
      <c r="A48" s="24" t="s">
        <v>156</v>
      </c>
      <c r="B48" s="26">
        <v>-8.3537824285144779E-2</v>
      </c>
      <c r="C48" s="26">
        <v>-6.7899730996600738E-2</v>
      </c>
      <c r="D48" s="26">
        <v>-6.7567581907951535E-2</v>
      </c>
      <c r="E48" s="26">
        <v>-3.2241010652228397E-2</v>
      </c>
      <c r="F48" s="26">
        <v>-7.9343105659631874E-2</v>
      </c>
      <c r="G48" s="26">
        <v>-7.9343105659745561E-2</v>
      </c>
      <c r="I48" s="26">
        <v>-7.9343105659631874E-2</v>
      </c>
      <c r="J48" s="26">
        <v>-7.9343105659745561E-2</v>
      </c>
    </row>
    <row r="49" spans="1:10" ht="14.4" x14ac:dyDescent="0.3">
      <c r="A49" s="24" t="s">
        <v>157</v>
      </c>
      <c r="B49" s="26">
        <v>-20.349285696952848</v>
      </c>
      <c r="C49" s="26">
        <v>15.219275227582443</v>
      </c>
      <c r="D49" s="26">
        <v>15.301335604949827</v>
      </c>
      <c r="E49" s="26">
        <v>24.029078254194133</v>
      </c>
      <c r="F49" s="26">
        <v>-17.607911944798275</v>
      </c>
      <c r="G49" s="26">
        <v>-17.607911944798161</v>
      </c>
      <c r="I49" s="26">
        <v>-186.02291194479824</v>
      </c>
      <c r="J49" s="26">
        <v>-186.02291194479812</v>
      </c>
    </row>
    <row r="50" spans="1:10" ht="14.4" x14ac:dyDescent="0.3">
      <c r="A50" s="32" t="s">
        <v>109</v>
      </c>
      <c r="B50" s="34">
        <v>47.558648861534493</v>
      </c>
      <c r="C50" s="34">
        <v>46.096717191310745</v>
      </c>
      <c r="D50" s="34">
        <v>397.30191427629325</v>
      </c>
      <c r="E50" s="34">
        <v>463.38956874817086</v>
      </c>
      <c r="F50" s="34">
        <v>361.85260920995279</v>
      </c>
      <c r="G50" s="34">
        <v>383.45682090039099</v>
      </c>
      <c r="I50" s="34">
        <v>292.81960920995243</v>
      </c>
      <c r="J50" s="34">
        <v>314.42382090039064</v>
      </c>
    </row>
    <row r="51" spans="1:10" ht="14.4" x14ac:dyDescent="0.3">
      <c r="A51" s="24" t="s">
        <v>110</v>
      </c>
      <c r="B51" s="26">
        <v>56.561678366505475</v>
      </c>
      <c r="C51" s="26">
        <v>55.20548847779628</v>
      </c>
      <c r="D51" s="26">
        <v>376.7502385053649</v>
      </c>
      <c r="E51" s="26">
        <v>417.50049141597447</v>
      </c>
      <c r="F51" s="26">
        <v>366.47636429717249</v>
      </c>
      <c r="G51" s="26">
        <v>385.61316880307095</v>
      </c>
      <c r="I51" s="26">
        <v>367.82136429717275</v>
      </c>
      <c r="J51" s="26">
        <v>386.9581688030712</v>
      </c>
    </row>
    <row r="52" spans="1:10" ht="14.4" x14ac:dyDescent="0.3">
      <c r="A52" s="24" t="s">
        <v>111</v>
      </c>
      <c r="B52" s="26">
        <v>-9.0030295049709821</v>
      </c>
      <c r="C52" s="26">
        <v>-9.1087712864853074</v>
      </c>
      <c r="D52" s="26">
        <v>20.551675770928114</v>
      </c>
      <c r="E52" s="26">
        <v>45.889077332196393</v>
      </c>
      <c r="F52" s="26">
        <v>-4.6237550872197062</v>
      </c>
      <c r="G52" s="26">
        <v>-2.1563479026804089</v>
      </c>
      <c r="I52" s="26">
        <v>-75.001755087219863</v>
      </c>
      <c r="J52" s="26">
        <v>-72.534347902680565</v>
      </c>
    </row>
    <row r="53" spans="1:10" ht="14.4" x14ac:dyDescent="0.3">
      <c r="A53" s="32" t="s">
        <v>112</v>
      </c>
      <c r="B53" s="34">
        <v>-82.582676946090032</v>
      </c>
      <c r="C53" s="34">
        <v>-144.18067063614399</v>
      </c>
      <c r="D53" s="34">
        <v>-65.938569544075108</v>
      </c>
      <c r="E53" s="34">
        <v>-264.01473594609161</v>
      </c>
      <c r="F53" s="34">
        <v>-308.81576049808245</v>
      </c>
      <c r="G53" s="34">
        <v>-305.07100039245324</v>
      </c>
      <c r="I53" s="34">
        <v>-430.44976049808247</v>
      </c>
      <c r="J53" s="34">
        <v>-426.70500039245326</v>
      </c>
    </row>
    <row r="54" spans="1:10" ht="14.4" x14ac:dyDescent="0.3">
      <c r="A54" s="24" t="s">
        <v>113</v>
      </c>
      <c r="B54" s="26">
        <v>25.963155142500909</v>
      </c>
      <c r="C54" s="26">
        <v>-36.209148366599948</v>
      </c>
      <c r="D54" s="26">
        <v>32.989348885899744</v>
      </c>
      <c r="E54" s="26">
        <v>-178.82169429237729</v>
      </c>
      <c r="F54" s="26">
        <v>-178.82169429237729</v>
      </c>
      <c r="G54" s="26">
        <v>-141.89378382448012</v>
      </c>
      <c r="I54" s="26">
        <v>-178.82169429237729</v>
      </c>
      <c r="J54" s="26">
        <v>-141.89378382448012</v>
      </c>
    </row>
    <row r="55" spans="1:10" ht="14.4" x14ac:dyDescent="0.3">
      <c r="A55" s="24" t="s">
        <v>114</v>
      </c>
      <c r="B55" s="26">
        <v>-30</v>
      </c>
      <c r="C55" s="26">
        <v>-30</v>
      </c>
      <c r="D55" s="26">
        <v>-30</v>
      </c>
      <c r="E55" s="26">
        <v>-30</v>
      </c>
      <c r="F55" s="26">
        <v>-30</v>
      </c>
      <c r="G55" s="26">
        <v>-30</v>
      </c>
      <c r="I55" s="26">
        <v>-30</v>
      </c>
      <c r="J55" s="26">
        <v>-30</v>
      </c>
    </row>
    <row r="56" spans="1:10" ht="14.4" x14ac:dyDescent="0.3">
      <c r="A56" s="24" t="s">
        <v>115</v>
      </c>
      <c r="B56" s="26">
        <v>-162.01914289904153</v>
      </c>
      <c r="C56" s="26">
        <v>-165.30931108425358</v>
      </c>
      <c r="D56" s="26">
        <v>-169.36991144296297</v>
      </c>
      <c r="E56" s="26">
        <v>-155.66096366670331</v>
      </c>
      <c r="F56" s="26">
        <v>-187.36966921869214</v>
      </c>
      <c r="G56" s="26">
        <v>-213.40078113225093</v>
      </c>
      <c r="I56" s="26">
        <v>-310.48066921869213</v>
      </c>
      <c r="J56" s="26">
        <v>-336.51178113225092</v>
      </c>
    </row>
    <row r="57" spans="1:10" ht="14.4" x14ac:dyDescent="0.3">
      <c r="A57" s="24" t="s">
        <v>128</v>
      </c>
      <c r="B57" s="26">
        <v>101.24103278864662</v>
      </c>
      <c r="C57" s="26">
        <v>101.79243986543391</v>
      </c>
      <c r="D57" s="26">
        <v>114.46243986543401</v>
      </c>
      <c r="E57" s="26">
        <v>114.46243986543401</v>
      </c>
      <c r="F57" s="26">
        <v>114.46243986543401</v>
      </c>
      <c r="G57" s="26">
        <v>116.774439865434</v>
      </c>
      <c r="I57" s="26">
        <v>114.46243986543401</v>
      </c>
      <c r="J57" s="26">
        <v>116.774439865434</v>
      </c>
    </row>
    <row r="58" spans="1:10" ht="14.4" x14ac:dyDescent="0.3">
      <c r="A58" s="24" t="s">
        <v>125</v>
      </c>
      <c r="B58" s="26">
        <v>-17.767721978196278</v>
      </c>
      <c r="C58" s="26">
        <v>-14.454651050725261</v>
      </c>
      <c r="D58" s="26">
        <v>-14.020446852446184</v>
      </c>
      <c r="E58" s="26">
        <v>-13.994517852445824</v>
      </c>
      <c r="F58" s="26">
        <v>-27.08683685244705</v>
      </c>
      <c r="G58" s="26">
        <v>-36.550875301156339</v>
      </c>
      <c r="I58" s="26">
        <v>-25.609836852447188</v>
      </c>
      <c r="J58" s="26">
        <v>-35.073875301156477</v>
      </c>
    </row>
    <row r="59" spans="1:10" ht="14.4" x14ac:dyDescent="0.3">
      <c r="A59" s="32" t="s">
        <v>116</v>
      </c>
      <c r="B59" s="34">
        <v>-634.90097558051093</v>
      </c>
      <c r="C59" s="34">
        <v>-613.49730448539503</v>
      </c>
      <c r="D59" s="34">
        <v>-395.18242205163597</v>
      </c>
      <c r="E59" s="34">
        <v>-413.44228115720489</v>
      </c>
      <c r="F59" s="34">
        <v>-456.2301318604118</v>
      </c>
      <c r="G59" s="34">
        <v>-487.39483419325688</v>
      </c>
      <c r="I59" s="34">
        <v>-112.6411318604064</v>
      </c>
      <c r="J59" s="34">
        <v>-143.80583419325148</v>
      </c>
    </row>
    <row r="60" spans="1:10" ht="14.4" x14ac:dyDescent="0.3">
      <c r="A60" s="24" t="s">
        <v>117</v>
      </c>
      <c r="B60" s="26">
        <v>1.7516529999957129</v>
      </c>
      <c r="C60" s="26">
        <v>1.38289800000166</v>
      </c>
      <c r="D60" s="26">
        <v>11.37064499999542</v>
      </c>
      <c r="E60" s="26">
        <v>6.6101309999958175</v>
      </c>
      <c r="F60" s="26">
        <v>10.474877999997261</v>
      </c>
      <c r="G60" s="26">
        <v>10.048224999996819</v>
      </c>
      <c r="I60" s="26">
        <v>9.074878000001263</v>
      </c>
      <c r="J60" s="26">
        <v>8.6482250000008207</v>
      </c>
    </row>
    <row r="61" spans="1:10" ht="14.4" x14ac:dyDescent="0.3">
      <c r="A61" s="24" t="s">
        <v>118</v>
      </c>
      <c r="B61" s="26">
        <v>-85.405837015988027</v>
      </c>
      <c r="C61" s="26">
        <v>-108.84662099170203</v>
      </c>
      <c r="D61" s="26">
        <v>-113.2794741877633</v>
      </c>
      <c r="E61" s="26">
        <v>-123.11547247217447</v>
      </c>
      <c r="F61" s="26">
        <v>-119.79181645350207</v>
      </c>
      <c r="G61" s="26">
        <v>-74.237209583217805</v>
      </c>
      <c r="I61" s="26">
        <v>-74.38381645350205</v>
      </c>
      <c r="J61" s="26">
        <v>-28.829209583217789</v>
      </c>
    </row>
    <row r="62" spans="1:10" ht="14.4" x14ac:dyDescent="0.3">
      <c r="A62" s="24" t="s">
        <v>119</v>
      </c>
      <c r="B62" s="26">
        <v>-141.73642840400601</v>
      </c>
      <c r="C62" s="26">
        <v>-132.07373617990828</v>
      </c>
      <c r="D62" s="26">
        <v>-141.9704755114131</v>
      </c>
      <c r="E62" s="26">
        <v>-170.27863597934186</v>
      </c>
      <c r="F62" s="26">
        <v>-163.06533465725681</v>
      </c>
      <c r="G62" s="26">
        <v>-192.3119526502461</v>
      </c>
      <c r="I62" s="26">
        <v>-32.179334657256845</v>
      </c>
      <c r="J62" s="26">
        <v>-61.425952650246131</v>
      </c>
    </row>
    <row r="63" spans="1:10" ht="14.4" x14ac:dyDescent="0.3">
      <c r="A63" s="24" t="s">
        <v>120</v>
      </c>
      <c r="B63" s="26">
        <v>-270.16944927321197</v>
      </c>
      <c r="C63" s="26">
        <v>-258.97802583916052</v>
      </c>
      <c r="D63" s="26">
        <v>-210.45130072342874</v>
      </c>
      <c r="E63" s="26">
        <v>-220.34094602156904</v>
      </c>
      <c r="F63" s="26">
        <v>-227.59555299999988</v>
      </c>
      <c r="G63" s="26">
        <v>-254.01621499999999</v>
      </c>
      <c r="I63" s="26">
        <v>-129.61255299999988</v>
      </c>
      <c r="J63" s="26">
        <v>-156.03321499999998</v>
      </c>
    </row>
    <row r="64" spans="1:10" ht="14.4" x14ac:dyDescent="0.3">
      <c r="A64" s="24" t="s">
        <v>159</v>
      </c>
      <c r="B64" s="26">
        <v>-29.568524289910016</v>
      </c>
      <c r="C64" s="26">
        <v>-29.727583495688634</v>
      </c>
      <c r="D64" s="26">
        <v>-17.501935522456506</v>
      </c>
      <c r="E64" s="26">
        <v>3.0284330245211777</v>
      </c>
      <c r="F64" s="26">
        <v>1.696177100217767</v>
      </c>
      <c r="G64" s="26">
        <v>-0.35183535248745557</v>
      </c>
      <c r="I64" s="26">
        <v>3.3461771002177443</v>
      </c>
      <c r="J64" s="26">
        <v>1.2981646475125217</v>
      </c>
    </row>
    <row r="65" spans="1:10" ht="14.4" x14ac:dyDescent="0.3">
      <c r="A65" s="24" t="s">
        <v>121</v>
      </c>
      <c r="B65" s="26">
        <v>-84.683150175435117</v>
      </c>
      <c r="C65" s="26">
        <v>-89.175852163849754</v>
      </c>
      <c r="D65" s="26">
        <v>-63.601983352135903</v>
      </c>
      <c r="E65" s="26">
        <v>-25.937811008336553</v>
      </c>
      <c r="F65" s="26">
        <v>-59.066868138044811</v>
      </c>
      <c r="G65" s="26">
        <v>-61.484488695248501</v>
      </c>
      <c r="I65" s="26">
        <v>-20.413868138044791</v>
      </c>
      <c r="J65" s="26">
        <v>-22.831488695248481</v>
      </c>
    </row>
    <row r="66" spans="1:10" ht="14.4" x14ac:dyDescent="0.3">
      <c r="A66" s="24" t="s">
        <v>6</v>
      </c>
      <c r="B66" s="26">
        <v>-25.689820155429857</v>
      </c>
      <c r="C66" s="26">
        <v>-25.532048582429837</v>
      </c>
      <c r="D66" s="26">
        <v>-7.2917450000000485</v>
      </c>
      <c r="E66" s="26">
        <v>-3.2764180000000351</v>
      </c>
      <c r="F66" s="26">
        <v>-13.160117000000014</v>
      </c>
      <c r="G66" s="26">
        <v>-15.250373999999965</v>
      </c>
      <c r="I66" s="26">
        <v>-12.888117000000022</v>
      </c>
      <c r="J66" s="26">
        <v>-14.978373999999974</v>
      </c>
    </row>
    <row r="67" spans="1:10" ht="14.4" x14ac:dyDescent="0.3">
      <c r="A67" s="24" t="s">
        <v>129</v>
      </c>
      <c r="B67" s="26">
        <v>-44.281992000000287</v>
      </c>
      <c r="C67" s="26">
        <v>-6.7761985807021574</v>
      </c>
      <c r="D67" s="26">
        <v>25.598850809008809</v>
      </c>
      <c r="E67" s="26">
        <v>71.940346758233432</v>
      </c>
      <c r="F67" s="26">
        <v>14.525092144076211</v>
      </c>
      <c r="G67" s="26">
        <v>4.2053870330066729</v>
      </c>
      <c r="I67" s="26">
        <v>22.023092144076145</v>
      </c>
      <c r="J67" s="26">
        <v>11.703387033006607</v>
      </c>
    </row>
    <row r="68" spans="1:10" ht="14.4" x14ac:dyDescent="0.3">
      <c r="A68" s="24" t="s">
        <v>130</v>
      </c>
      <c r="B68" s="26">
        <v>35.480541733472691</v>
      </c>
      <c r="C68" s="26">
        <v>27.006816348044609</v>
      </c>
      <c r="D68" s="26">
        <v>26.130836586392064</v>
      </c>
      <c r="E68" s="26">
        <v>26.236996586392067</v>
      </c>
      <c r="F68" s="26">
        <v>47.207990000000009</v>
      </c>
      <c r="G68" s="26">
        <v>51.101534999999998</v>
      </c>
      <c r="I68" s="26">
        <v>48.161990000000003</v>
      </c>
      <c r="J68" s="26">
        <v>52.055534999999992</v>
      </c>
    </row>
    <row r="69" spans="1:10" ht="14.4" x14ac:dyDescent="0.3">
      <c r="A69" s="24" t="s">
        <v>131</v>
      </c>
      <c r="B69" s="26">
        <v>-27.442488000000026</v>
      </c>
      <c r="C69" s="26">
        <v>-27.476447000000036</v>
      </c>
      <c r="D69" s="26">
        <v>-18.269448999999952</v>
      </c>
      <c r="E69" s="26">
        <v>-18.23732221998344</v>
      </c>
      <c r="F69" s="26">
        <v>-22.924578349999962</v>
      </c>
      <c r="G69" s="26">
        <v>-23.775399350000015</v>
      </c>
      <c r="I69" s="26">
        <v>-9.8035783499999809</v>
      </c>
      <c r="J69" s="26">
        <v>-10.654399350000034</v>
      </c>
    </row>
    <row r="70" spans="1:10" ht="14.4" x14ac:dyDescent="0.3">
      <c r="A70" s="24" t="s">
        <v>132</v>
      </c>
      <c r="B70" s="26">
        <v>9.8912000000002109E-2</v>
      </c>
      <c r="C70" s="26">
        <v>9.5929999999949445E-2</v>
      </c>
      <c r="D70" s="26">
        <v>0.19314099999989409</v>
      </c>
      <c r="E70" s="26">
        <v>0.19317099999990361</v>
      </c>
      <c r="F70" s="26">
        <v>-7.2634999999923622E-2</v>
      </c>
      <c r="G70" s="26">
        <v>-6.1357999999930968E-2</v>
      </c>
      <c r="I70" s="26">
        <v>0.22036500000007919</v>
      </c>
      <c r="J70" s="26">
        <v>0.23164200000007185</v>
      </c>
    </row>
    <row r="71" spans="1:10" ht="14.4" x14ac:dyDescent="0.3">
      <c r="A71" s="24" t="s">
        <v>133</v>
      </c>
      <c r="B71" s="26">
        <v>-0.46791100000000085</v>
      </c>
      <c r="C71" s="26">
        <v>-0.48838899999997665</v>
      </c>
      <c r="D71" s="26">
        <v>-8.9323329999999928</v>
      </c>
      <c r="E71" s="26">
        <v>-8.9323329999999928</v>
      </c>
      <c r="F71" s="26">
        <v>1.1810239999999723</v>
      </c>
      <c r="G71" s="26">
        <v>4.438695999999986</v>
      </c>
      <c r="I71" s="26">
        <v>0.81102399999998198</v>
      </c>
      <c r="J71" s="26">
        <v>4.0686959999999956</v>
      </c>
    </row>
    <row r="72" spans="1:10" ht="14.4" x14ac:dyDescent="0.3">
      <c r="A72" s="24" t="s">
        <v>134</v>
      </c>
      <c r="B72" s="26">
        <v>0.32383900000000132</v>
      </c>
      <c r="C72" s="26">
        <v>0.34533300000000011</v>
      </c>
      <c r="D72" s="26">
        <v>1.732092999999999</v>
      </c>
      <c r="E72" s="26">
        <v>-7.8033950000000001</v>
      </c>
      <c r="F72" s="26">
        <v>-8.5182149999999996</v>
      </c>
      <c r="G72" s="26">
        <v>-8.5182149999999996</v>
      </c>
      <c r="I72" s="26">
        <v>-8.5182149999999996</v>
      </c>
      <c r="J72" s="26">
        <v>-8.5182149999999996</v>
      </c>
    </row>
    <row r="73" spans="1:10" ht="14.4" x14ac:dyDescent="0.3">
      <c r="A73" s="24" t="s">
        <v>135</v>
      </c>
      <c r="B73" s="26">
        <v>11.562930000000001</v>
      </c>
      <c r="C73" s="26">
        <v>11.561187</v>
      </c>
      <c r="D73" s="26">
        <v>12.084769000000001</v>
      </c>
      <c r="E73" s="26">
        <v>12.085484000000001</v>
      </c>
      <c r="F73" s="26">
        <v>4.8753890000000002</v>
      </c>
      <c r="G73" s="26">
        <v>4.8286190000000015</v>
      </c>
      <c r="I73" s="26">
        <v>-2.2876110000000001</v>
      </c>
      <c r="J73" s="26">
        <v>-2.3343809999999987</v>
      </c>
    </row>
    <row r="74" spans="1:10" ht="14.4" x14ac:dyDescent="0.3">
      <c r="A74" s="24" t="s">
        <v>136</v>
      </c>
      <c r="B74" s="26">
        <v>0.73223799999999994</v>
      </c>
      <c r="C74" s="26">
        <v>0.73351600000000017</v>
      </c>
      <c r="D74" s="26">
        <v>1.2725790000000003</v>
      </c>
      <c r="E74" s="26">
        <v>1.2732240000000004</v>
      </c>
      <c r="F74" s="26">
        <v>0.97468300000000041</v>
      </c>
      <c r="G74" s="26">
        <v>0.35739299999999941</v>
      </c>
      <c r="I74" s="26">
        <v>0.7186830000000004</v>
      </c>
      <c r="J74" s="26">
        <v>0.1013929999999994</v>
      </c>
    </row>
    <row r="75" spans="1:10" ht="14.4" x14ac:dyDescent="0.3">
      <c r="A75" s="24" t="s">
        <v>5</v>
      </c>
      <c r="B75" s="26">
        <v>10</v>
      </c>
      <c r="C75" s="26">
        <v>10</v>
      </c>
      <c r="D75" s="26">
        <v>10.135999999999854</v>
      </c>
      <c r="E75" s="26">
        <v>10.13599999999991</v>
      </c>
      <c r="F75" s="26">
        <v>9.9989170000000058</v>
      </c>
      <c r="G75" s="26">
        <v>9.9989170000000058</v>
      </c>
      <c r="I75" s="26">
        <v>-18.161083000000005</v>
      </c>
      <c r="J75" s="26">
        <v>-18.161083000000005</v>
      </c>
    </row>
    <row r="76" spans="1:10" ht="14.4" x14ac:dyDescent="0.3">
      <c r="A76" s="24" t="s">
        <v>137</v>
      </c>
      <c r="B76" s="26">
        <v>3.2000000003407081E-4</v>
      </c>
      <c r="C76" s="26">
        <v>3.1999999997722739E-4</v>
      </c>
      <c r="D76" s="26">
        <v>52.197505850167587</v>
      </c>
      <c r="E76" s="26">
        <v>-15.978759901712703</v>
      </c>
      <c r="F76" s="26">
        <v>52.718379484100851</v>
      </c>
      <c r="G76" s="26">
        <v>30.88154439494399</v>
      </c>
      <c r="I76" s="26">
        <v>53.184379484100852</v>
      </c>
      <c r="J76" s="26">
        <v>31.347544394943988</v>
      </c>
    </row>
    <row r="77" spans="1:10" ht="14.4" x14ac:dyDescent="0.3">
      <c r="A77" s="24" t="s">
        <v>122</v>
      </c>
      <c r="B77" s="26">
        <v>14.594191000002279</v>
      </c>
      <c r="C77" s="26">
        <v>14.451597000000287</v>
      </c>
      <c r="D77" s="26">
        <v>45.399853999999038</v>
      </c>
      <c r="E77" s="26">
        <v>48.955026076771347</v>
      </c>
      <c r="F77" s="26">
        <v>14.312456009999856</v>
      </c>
      <c r="G77" s="26">
        <v>26.751897009996426</v>
      </c>
      <c r="I77" s="26">
        <v>58.066456010000813</v>
      </c>
      <c r="J77" s="26">
        <v>70.505897009997383</v>
      </c>
    </row>
    <row r="78" spans="1:10" ht="14.4" x14ac:dyDescent="0.3">
      <c r="A78" s="32" t="s">
        <v>123</v>
      </c>
      <c r="B78" s="34">
        <v>-10.133982510065081</v>
      </c>
      <c r="C78" s="34">
        <v>-11.44025360901361</v>
      </c>
      <c r="D78" s="34">
        <v>-16.655771024029562</v>
      </c>
      <c r="E78" s="34">
        <v>-2.7132883783491621</v>
      </c>
      <c r="F78" s="34">
        <v>2.7289629316502442</v>
      </c>
      <c r="G78" s="34">
        <v>12.386489255851245</v>
      </c>
      <c r="I78" s="34">
        <v>3.4499629316487699</v>
      </c>
      <c r="J78" s="34">
        <v>13.107489255849771</v>
      </c>
    </row>
    <row r="79" spans="1:10" ht="14.4" x14ac:dyDescent="0.3">
      <c r="A79" s="29" t="s">
        <v>124</v>
      </c>
      <c r="B79" s="30">
        <v>601.87881793899851</v>
      </c>
      <c r="C79" s="30">
        <v>359.74200025473237</v>
      </c>
      <c r="D79" s="30">
        <v>511.74202484217949</v>
      </c>
      <c r="E79" s="30">
        <v>468.83135890918675</v>
      </c>
      <c r="F79" s="30">
        <v>-359.7683220283825</v>
      </c>
      <c r="G79" s="30">
        <v>107.03785216962206</v>
      </c>
      <c r="I79" s="47">
        <v>2022.1776779716301</v>
      </c>
      <c r="J79" s="47">
        <v>2488.9838521696347</v>
      </c>
    </row>
    <row r="80" spans="1:10" x14ac:dyDescent="0.3">
      <c r="A80" s="38" t="s">
        <v>148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2021</vt:lpstr>
      <vt:lpstr>2021_vplyvy</vt:lpstr>
      <vt:lpstr>2021_vplyvy_konsolidovane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Matus Kubik</cp:lastModifiedBy>
  <dcterms:created xsi:type="dcterms:W3CDTF">2019-05-30T05:56:05Z</dcterms:created>
  <dcterms:modified xsi:type="dcterms:W3CDTF">2021-07-01T08:22:49Z</dcterms:modified>
</cp:coreProperties>
</file>